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iagrams/data1.xml" ContentType="application/vnd.openxmlformats-officedocument.drawingml.diagramData+xml"/>
  <Override PartName="/xl/diagrams/colors1.xml" ContentType="application/vnd.openxmlformats-officedocument.drawingml.diagramColor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WENN" sheetId="4" r:id="rId2"/>
    <sheet name="Zeilennummer" sheetId="5" r:id="rId3"/>
    <sheet name="Fehlerwert unterdrücken" sheetId="6" r:id="rId4"/>
    <sheet name="Verschachtelte Funktion" sheetId="7" r:id="rId5"/>
    <sheet name="Prämie" sheetId="8" r:id="rId6"/>
    <sheet name="UND" sheetId="9" r:id="rId7"/>
    <sheet name="ODER" sheetId="10" r:id="rId8"/>
    <sheet name="NICHT" sheetId="11" r:id="rId9"/>
    <sheet name="FALSCH und WAHR" sheetId="12" r:id="rId10"/>
  </sheets>
  <definedNames>
    <definedName name="_PoweredBy" hidden="1">"J. Schwenk"</definedName>
  </definedNames>
  <calcPr calcId="124519"/>
</workbook>
</file>

<file path=xl/calcChain.xml><?xml version="1.0" encoding="utf-8"?>
<calcChain xmlns="http://schemas.openxmlformats.org/spreadsheetml/2006/main">
  <c r="D18" i="12"/>
  <c r="D19"/>
  <c r="D12" i="10"/>
  <c r="D9" i="11"/>
  <c r="D11"/>
  <c r="D12"/>
  <c r="D13"/>
  <c r="D8"/>
  <c r="D17" i="9"/>
  <c r="D14"/>
  <c r="D13"/>
  <c r="D7" i="8"/>
  <c r="D6"/>
  <c r="D5"/>
  <c r="D4"/>
  <c r="F7" i="6"/>
  <c r="F6"/>
  <c r="D7"/>
  <c r="D6"/>
  <c r="D9" i="12"/>
  <c r="D16"/>
  <c r="D16" i="11"/>
  <c r="D15"/>
  <c r="D10" i="9"/>
  <c r="E6" i="7"/>
  <c r="E7"/>
  <c r="E5"/>
  <c r="D4" i="4"/>
  <c r="D15" i="12"/>
  <c r="D14"/>
  <c r="D13"/>
  <c r="D12"/>
  <c r="D11"/>
  <c r="D6" i="11"/>
  <c r="D10" i="10"/>
  <c r="D12" i="9"/>
  <c r="B5" i="5"/>
  <c r="B6"/>
  <c r="B7"/>
  <c r="B8"/>
  <c r="B9"/>
  <c r="B4"/>
  <c r="D11" i="9"/>
  <c r="D5" i="12"/>
  <c r="D6"/>
  <c r="D7"/>
  <c r="D8"/>
  <c r="D4"/>
  <c r="D7" i="11"/>
  <c r="D5"/>
  <c r="D4"/>
  <c r="D5" i="10"/>
  <c r="D6"/>
  <c r="D7"/>
  <c r="D8"/>
  <c r="D4"/>
  <c r="D5" i="9"/>
  <c r="D6"/>
  <c r="D7"/>
  <c r="D8"/>
  <c r="D9"/>
  <c r="D4"/>
  <c r="D4" i="6"/>
  <c r="D5"/>
  <c r="F5"/>
  <c r="F4"/>
  <c r="B10" i="5"/>
  <c r="B11"/>
  <c r="B12"/>
  <c r="B13"/>
  <c r="B14"/>
  <c r="B15"/>
  <c r="B16"/>
  <c r="B17"/>
  <c r="B18"/>
  <c r="B19"/>
  <c r="B20"/>
  <c r="B21"/>
</calcChain>
</file>

<file path=xl/sharedStrings.xml><?xml version="1.0" encoding="utf-8"?>
<sst xmlns="http://schemas.openxmlformats.org/spreadsheetml/2006/main" count="193" uniqueCount="126">
  <si>
    <t>Diese Mappe enthält folgende Beispiele:</t>
  </si>
  <si>
    <t>Die Funktion WENN(Prüfung;Dann_Wert;Sonst_Wert)</t>
  </si>
  <si>
    <t>Zahl</t>
  </si>
  <si>
    <t>Schwellenwert</t>
  </si>
  <si>
    <t>Ergebnis</t>
  </si>
  <si>
    <t>Formel</t>
  </si>
  <si>
    <t>Entscheidungsbaum mit einer Bedingung</t>
  </si>
  <si>
    <t>=WENN(Prüfung;Dann_Wert;Sonst_Wert)</t>
  </si>
  <si>
    <t>1. Möglichkeit</t>
  </si>
  <si>
    <t>2. Möglichkeit</t>
  </si>
  <si>
    <t>B4&gt;C4</t>
  </si>
  <si>
    <t>B4&lt;=C4</t>
  </si>
  <si>
    <t>Jede fünfte Zeilennummer anzeigen</t>
  </si>
  <si>
    <t>Zeile</t>
  </si>
  <si>
    <t>=WENN(REST(ZEILE();5)=0;ZEILE();"")</t>
  </si>
  <si>
    <t>Einen Fehlerwert unterdrücken mit der Funktion WENN(Prüfung;Dann_Wert;Sonst_Wert)</t>
  </si>
  <si>
    <t>Wert 1</t>
  </si>
  <si>
    <t>Wert 2</t>
  </si>
  <si>
    <t>ohne Berücksichtigung von Fehlern</t>
  </si>
  <si>
    <t>mit Berücksichtigung von Fehlern</t>
  </si>
  <si>
    <t>=B4/C4</t>
  </si>
  <si>
    <t>=WENN(C4=0;"Das geht nicht";B4/C4)</t>
  </si>
  <si>
    <t>=B5/C5</t>
  </si>
  <si>
    <t>=WENN(C5=0;"Das geht nicht";B5/C5)</t>
  </si>
  <si>
    <t>Entscheidungsbaum mit zwei Bedingungen</t>
  </si>
  <si>
    <t>Wert</t>
  </si>
  <si>
    <t>Der Wert ist größer als ...</t>
  </si>
  <si>
    <t>Ergebnis:
größter Wert in  Spalte ...</t>
  </si>
  <si>
    <t>Berechnung der Prämienberechtigung nach Betriebszugehörigkeit</t>
  </si>
  <si>
    <t>Mitarbeiter</t>
  </si>
  <si>
    <t>Prämienstufe</t>
  </si>
  <si>
    <t>Maier</t>
  </si>
  <si>
    <t>Quirlig</t>
  </si>
  <si>
    <t>Schulze</t>
  </si>
  <si>
    <t>Thomas</t>
  </si>
  <si>
    <t>Die Funktion UND(Wahrheitswert1;Wahrheitswert2;...)</t>
  </si>
  <si>
    <t>Zahl 1</t>
  </si>
  <si>
    <t>Zahl 2</t>
  </si>
  <si>
    <t>=UND(B4&gt;15;C4&gt;B4)</t>
  </si>
  <si>
    <t>=UND(B5&gt;15;C5&gt;B5)</t>
  </si>
  <si>
    <t>=UND(B6&gt;15;C6&gt;B6)</t>
  </si>
  <si>
    <t>=UND(B7&gt;15;C7&gt;B7)</t>
  </si>
  <si>
    <t>=UND(B8&gt;15;C8&gt;B8)</t>
  </si>
  <si>
    <t>=UND(B9&gt;15;C9&gt;B9)</t>
  </si>
  <si>
    <t>Excel</t>
  </si>
  <si>
    <t>a</t>
  </si>
  <si>
    <t>A</t>
  </si>
  <si>
    <t>=UND(B11&lt;&gt;"";B11=C11)</t>
  </si>
  <si>
    <t>Die Funktion ODER(Wahrheitswert1;Wahrheitswert2;...)</t>
  </si>
  <si>
    <t>=ODER(B4&gt;15;C4&gt;B4)</t>
  </si>
  <si>
    <t>=ODER(B5&gt;15;C5&gt;B5)</t>
  </si>
  <si>
    <t>=ODER(B6&gt;15;C6&gt;B6)</t>
  </si>
  <si>
    <t>=ODER(B7&gt;15;C7&gt;B7)</t>
  </si>
  <si>
    <t>=ODER(B8&gt;15;C8&gt;B8)</t>
  </si>
  <si>
    <t>Die Funktion NICHT(Wahrheitswert)</t>
  </si>
  <si>
    <t>=NICHT(B4=C4)</t>
  </si>
  <si>
    <t>=NICHT(B5=C5)</t>
  </si>
  <si>
    <t>=NICHT(B6=C6)</t>
  </si>
  <si>
    <t>Hans</t>
  </si>
  <si>
    <t>Peter</t>
  </si>
  <si>
    <t>=NICHT(B7=C7)</t>
  </si>
  <si>
    <t>Die Funktionen FALSCH() und WAHR()</t>
  </si>
  <si>
    <t>=WENN(B4&gt;C4;FALSCH();WAHR())</t>
  </si>
  <si>
    <t>=WENN(B5&gt;C5;FALSCH();WAHR())</t>
  </si>
  <si>
    <t>=WENN(B6&gt;C6;FALSCH();WAHR())</t>
  </si>
  <si>
    <t>=WENN(B7&gt;C7;FALSCH();WAHR())</t>
  </si>
  <si>
    <t>=WENN(B8&gt;C8;FALSCH();WAHR())</t>
  </si>
  <si>
    <t>=WENN(B4&gt;C4;"Zahl ist größer";"Schwellenwert ist größer oder gleich")</t>
  </si>
  <si>
    <t>=WENN(REST(ZEILE();5)=0;ZEILE())</t>
  </si>
  <si>
    <t>ohne Sonst-Teil</t>
  </si>
  <si>
    <t>mit Sonst-Teil</t>
  </si>
  <si>
    <t>Information</t>
  </si>
  <si>
    <t>Access</t>
  </si>
  <si>
    <t>=UND(B12&lt;&gt;"";B12=C12)</t>
  </si>
  <si>
    <t>Excel 2003</t>
  </si>
  <si>
    <t>=N(WENN(B11&gt;C11;FALSCH();WAHR()))</t>
  </si>
  <si>
    <t>=N(WENN(B12&gt;C12;FALSCH();WAHR()))</t>
  </si>
  <si>
    <t>=N(WENN(B13&gt;C13;FALSCH();WAHR()))</t>
  </si>
  <si>
    <t>=N(WENN(B14&gt;C14;FALSCH();WAHR()))</t>
  </si>
  <si>
    <t>WENN</t>
  </si>
  <si>
    <t>Zeilennummer</t>
  </si>
  <si>
    <t>Fehlerwert unterdrücken</t>
  </si>
  <si>
    <t>Verschachtelte Funktion</t>
  </si>
  <si>
    <t>Prämie</t>
  </si>
  <si>
    <t>UND</t>
  </si>
  <si>
    <t>ODER</t>
  </si>
  <si>
    <t>NICHT</t>
  </si>
  <si>
    <t>FALSCH und WAHR</t>
  </si>
  <si>
    <t>=UND(B10&lt;&gt;"";B10=C10)</t>
  </si>
  <si>
    <t>Viel Erfolg</t>
  </si>
  <si>
    <t>J. Schwenk</t>
  </si>
  <si>
    <t>=WENN(B9&gt;C9;FALSCH();WAHR())</t>
  </si>
  <si>
    <t>=N(WENN(B15&gt;C15;FALSCH();WAHR()))</t>
  </si>
  <si>
    <t>=N(WENN(B16&gt;C16;FALSCH();WAHR()))</t>
  </si>
  <si>
    <t>Excel 2007 – Das Handbuch</t>
  </si>
  <si>
    <t>Excel 2007</t>
  </si>
  <si>
    <t>Dann_Wert</t>
  </si>
  <si>
    <t>Sonst_Wert</t>
  </si>
  <si>
    <t>"Schwellenwert ist größer oder gleich"</t>
  </si>
  <si>
    <t>"Zahl ist größer"</t>
  </si>
  <si>
    <t>Prüfung</t>
  </si>
  <si>
    <t>=B6/C6</t>
  </si>
  <si>
    <t>=B7/C7</t>
  </si>
  <si>
    <t>=WENN(C6=0;"";B6/C6)</t>
  </si>
  <si>
    <t>=WENN(C7=0;"";B7/C7)</t>
  </si>
  <si>
    <t>Betriebs-
zugehörigkeit</t>
  </si>
  <si>
    <t>=WENN(C4&lt;20;WENN(C4&lt;10;WENN(C4&lt;=5;"Excel-Handbuch";"Toaster");"Rucksack");"Uhr")</t>
  </si>
  <si>
    <t>=WENN(C5&lt;20;WENN(C5&lt;10;WENN(C5&lt;=5;"Excel-Handbuch";"Toaster");"Rucksack");"Uhr")</t>
  </si>
  <si>
    <t>=WENN(C6&lt;20;WENN(C6&lt;10;WENN(C6&lt;=5;"Excel-Handbuch";"Toaster");"Rucksack");"Uhr")</t>
  </si>
  <si>
    <t>=WENN(C7&lt;20;WENN(C7&lt;10;WENN(C7&lt;=5;"Excel-Handbuch";"Toaster");"Rucksack");"Uhr")</t>
  </si>
  <si>
    <t>=UND(B13&lt;&gt;"";B13=C13)</t>
  </si>
  <si>
    <t>=UND(B14&lt;&gt;"";B14=C14)</t>
  </si>
  <si>
    <t>=UND(B17&lt;&gt;"";IDENTISCH(B17;C17))</t>
  </si>
  <si>
    <t>Unter Berücksichtigung der Groß-/Kleinschreibung</t>
  </si>
  <si>
    <t>=NICHT(B8=C8)</t>
  </si>
  <si>
    <t>=NICHT(B11)=C11</t>
  </si>
  <si>
    <t>=NICHT(B12)=C12</t>
  </si>
  <si>
    <t>=NICHT(B15)</t>
  </si>
  <si>
    <t>=NICHT(B9=C9)</t>
  </si>
  <si>
    <t>=NICHT(B13)=C13</t>
  </si>
  <si>
    <t>=NICHT(B16)</t>
  </si>
  <si>
    <t>=ODER(B10&lt;&gt;"";C10&gt;B10)</t>
  </si>
  <si>
    <t>=ODER(B12=C12;B12&lt;C12;B12&gt;C12)</t>
  </si>
  <si>
    <t>=N(B18)</t>
  </si>
  <si>
    <t>=N(B19)</t>
  </si>
  <si>
    <t>Zurück zu Info</t>
  </si>
</sst>
</file>

<file path=xl/styles.xml><?xml version="1.0" encoding="utf-8"?>
<styleSheet xmlns="http://schemas.openxmlformats.org/spreadsheetml/2006/main">
  <numFmts count="16">
    <numFmt numFmtId="164" formatCode="&quot;Kapitel&quot;* 00"/>
    <numFmt numFmtId="165" formatCode="\ \ \•\ \ @"/>
    <numFmt numFmtId="166" formatCode="_-* #,##0.00\ _D_M_-;\-* #,##0.00\ _D_M_-;_-* &quot;-&quot;??\ _D_M_-;_-@_-"/>
    <numFmt numFmtId="167" formatCode="_-* #,##0.00\ [$€-1]_-;\-* #,##0.00\ [$€-1]_-;_-* &quot;-&quot;??\ [$€-1]_-"/>
    <numFmt numFmtId="168" formatCode="#,##0.00\ &quot;Euro&quot;\ \ ;[Red]\-#,##0.00\ &quot;Euro&quot;\ \ "/>
    <numFmt numFmtId="169" formatCode="#,##0.00\ \€\ \ ;[Red]\-#,##0.00\ \€\ \ "/>
    <numFmt numFmtId="170" formatCode="#,##0\ \€\ \ ;[Red]\-#,##0\ \€\ \ "/>
    <numFmt numFmtId="171" formatCode="#,##0\ &quot;Euro&quot;\ \ ;[Red]\-#,##0\ &quot;Euro&quot;\ \ "/>
    <numFmt numFmtId="172" formatCode="0%\ \ "/>
    <numFmt numFmtId="173" formatCode="#,##0.00\ &quot;DM&quot;\ \ ;[Red]\-#,##0.00\ &quot;DM&quot;\ \ ;"/>
    <numFmt numFmtId="174" formatCode="#\ ##0\ &quot;DM&quot;;\-#\ ##0\ &quot;DM&quot;"/>
    <numFmt numFmtId="175" formatCode="#\ ##0\ \ ;;0\ \ ;@\ \ "/>
    <numFmt numFmtId="176" formatCode="#,##0_ ;\-#,##0\ "/>
    <numFmt numFmtId="177" formatCode="General&quot; Jahre&quot;"/>
    <numFmt numFmtId="178" formatCode="d/m/yy\ h:mm;@"/>
    <numFmt numFmtId="179" formatCode="\ \ \&lt;\&lt;\&lt;\ \ @"/>
  </numFmts>
  <fonts count="14">
    <font>
      <sz val="1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1"/>
      <name val="Calibri"/>
      <family val="2"/>
      <scheme val="minor"/>
    </font>
    <font>
      <sz val="11"/>
      <color indexed="60"/>
      <name val="Calibri"/>
      <family val="2"/>
      <scheme val="minor"/>
    </font>
    <font>
      <b/>
      <sz val="11"/>
      <color indexed="6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9" fontId="1" fillId="0" borderId="0">
      <alignment vertical="center" wrapText="1"/>
      <protection locked="0"/>
    </xf>
    <xf numFmtId="170" fontId="1" fillId="0" borderId="0">
      <alignment vertical="center" wrapText="1"/>
      <protection locked="0"/>
    </xf>
    <xf numFmtId="168" fontId="1" fillId="0" borderId="0" applyFont="0" applyFill="0" applyBorder="0" applyAlignment="0" applyProtection="0"/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2">
      <alignment horizontal="center" vertical="center" wrapText="1"/>
    </xf>
    <xf numFmtId="0" fontId="2" fillId="0" borderId="3">
      <alignment horizontal="center" vertical="center" wrapText="1"/>
    </xf>
    <xf numFmtId="0" fontId="2" fillId="0" borderId="3">
      <alignment horizontal="center" vertical="center" wrapText="1"/>
    </xf>
    <xf numFmtId="0" fontId="2" fillId="0" borderId="4">
      <alignment horizontal="center" wrapText="1"/>
    </xf>
    <xf numFmtId="3" fontId="3" fillId="0" borderId="5">
      <alignment horizontal="center" vertical="center"/>
    </xf>
    <xf numFmtId="3" fontId="3" fillId="0" borderId="6">
      <alignment horizontal="center" vertical="center"/>
    </xf>
    <xf numFmtId="174" fontId="3" fillId="0" borderId="7">
      <alignment horizontal="center" vertical="center"/>
    </xf>
    <xf numFmtId="172" fontId="1" fillId="0" borderId="0" applyFont="0" applyFill="0" applyBorder="0" applyAlignment="0" applyProtection="0"/>
    <xf numFmtId="0" fontId="4" fillId="0" borderId="0">
      <alignment horizontal="left"/>
    </xf>
    <xf numFmtId="0" fontId="5" fillId="0" borderId="0">
      <alignment vertical="top"/>
      <protection locked="0"/>
    </xf>
    <xf numFmtId="0" fontId="2" fillId="0" borderId="0"/>
    <xf numFmtId="0" fontId="3" fillId="0" borderId="8">
      <alignment horizontal="left" vertical="center"/>
    </xf>
    <xf numFmtId="173" fontId="1" fillId="0" borderId="0" applyFont="0" applyFill="0" applyBorder="0" applyAlignment="0" applyProtection="0"/>
    <xf numFmtId="175" fontId="3" fillId="0" borderId="0" applyNumberFormat="0">
      <alignment horizontal="right" vertical="center"/>
      <protection locked="0"/>
    </xf>
    <xf numFmtId="0" fontId="1" fillId="0" borderId="0"/>
    <xf numFmtId="0" fontId="13" fillId="0" borderId="0"/>
  </cellStyleXfs>
  <cellXfs count="37">
    <xf numFmtId="0" fontId="0" fillId="0" borderId="0" xfId="0"/>
    <xf numFmtId="0" fontId="6" fillId="0" borderId="0" xfId="0" applyFont="1"/>
    <xf numFmtId="0" fontId="7" fillId="0" borderId="0" xfId="0" applyFont="1" applyAlignment="1">
      <alignment vertical="center"/>
    </xf>
    <xf numFmtId="165" fontId="8" fillId="0" borderId="0" xfId="0" applyNumberFormat="1" applyFont="1" applyAlignment="1">
      <alignment vertical="center"/>
    </xf>
    <xf numFmtId="0" fontId="9" fillId="0" borderId="0" xfId="0" applyFont="1"/>
    <xf numFmtId="0" fontId="6" fillId="0" borderId="9" xfId="0" applyFont="1" applyBorder="1" applyAlignment="1">
      <alignment horizontal="center" vertical="center"/>
    </xf>
    <xf numFmtId="0" fontId="6" fillId="0" borderId="0" xfId="0" quotePrefix="1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4" fontId="6" fillId="0" borderId="0" xfId="0" applyNumberFormat="1" applyFont="1" applyAlignment="1">
      <alignment horizontal="center"/>
    </xf>
    <xf numFmtId="20" fontId="6" fillId="0" borderId="0" xfId="0" applyNumberFormat="1" applyFont="1" applyAlignment="1">
      <alignment horizontal="center"/>
    </xf>
    <xf numFmtId="178" fontId="6" fillId="0" borderId="0" xfId="0" applyNumberFormat="1" applyFont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177" fontId="6" fillId="0" borderId="0" xfId="0" applyNumberFormat="1" applyFont="1" applyAlignment="1">
      <alignment horizontal="center"/>
    </xf>
    <xf numFmtId="176" fontId="6" fillId="0" borderId="0" xfId="1" applyNumberFormat="1" applyFont="1" applyAlignment="1">
      <alignment horizontal="center"/>
    </xf>
    <xf numFmtId="0" fontId="6" fillId="0" borderId="0" xfId="0" quotePrefix="1" applyFont="1" applyAlignment="1"/>
    <xf numFmtId="0" fontId="6" fillId="0" borderId="0" xfId="0" quotePrefix="1" applyFont="1" applyFill="1" applyBorder="1"/>
    <xf numFmtId="0" fontId="6" fillId="0" borderId="9" xfId="0" applyFont="1" applyBorder="1" applyAlignment="1">
      <alignment horizontal="center"/>
    </xf>
    <xf numFmtId="0" fontId="6" fillId="0" borderId="0" xfId="0" quotePrefix="1" applyFont="1" applyAlignment="1">
      <alignment horizontal="center"/>
    </xf>
    <xf numFmtId="0" fontId="9" fillId="0" borderId="0" xfId="0" applyFont="1" applyAlignment="1">
      <alignment horizontal="left"/>
    </xf>
    <xf numFmtId="0" fontId="6" fillId="0" borderId="0" xfId="0" applyFont="1" applyAlignment="1">
      <alignment horizontal="centerContinuous"/>
    </xf>
    <xf numFmtId="21" fontId="6" fillId="0" borderId="0" xfId="0" applyNumberFormat="1" applyFont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3" xfId="0" quotePrefix="1" applyFont="1" applyBorder="1" applyAlignment="1">
      <alignment horizontal="left"/>
    </xf>
    <xf numFmtId="179" fontId="11" fillId="0" borderId="0" xfId="0" applyNumberFormat="1" applyFont="1" applyFill="1" applyAlignment="1">
      <alignment vertical="center"/>
    </xf>
    <xf numFmtId="0" fontId="12" fillId="0" borderId="0" xfId="23" applyFont="1" applyFill="1" applyAlignment="1">
      <alignment vertical="center"/>
    </xf>
    <xf numFmtId="0" fontId="12" fillId="2" borderId="0" xfId="23" applyFont="1" applyFill="1" applyAlignment="1">
      <alignment vertical="center"/>
    </xf>
    <xf numFmtId="0" fontId="11" fillId="2" borderId="0" xfId="23" applyFont="1" applyFill="1" applyAlignment="1">
      <alignment vertical="center"/>
    </xf>
    <xf numFmtId="0" fontId="11" fillId="0" borderId="0" xfId="23" applyFont="1" applyFill="1" applyAlignment="1">
      <alignment vertical="center"/>
    </xf>
    <xf numFmtId="164" fontId="10" fillId="3" borderId="0" xfId="23" applyNumberFormat="1" applyFont="1" applyFill="1" applyAlignment="1">
      <alignment vertical="center"/>
    </xf>
    <xf numFmtId="164" fontId="11" fillId="0" borderId="0" xfId="23" applyNumberFormat="1" applyFont="1" applyFill="1" applyAlignment="1">
      <alignment vertical="center"/>
    </xf>
    <xf numFmtId="0" fontId="12" fillId="0" borderId="0" xfId="24" applyFont="1" applyFill="1" applyAlignment="1">
      <alignment vertical="center"/>
    </xf>
    <xf numFmtId="165" fontId="11" fillId="0" borderId="0" xfId="24" applyNumberFormat="1" applyFont="1" applyFill="1" applyAlignment="1">
      <alignment vertical="center"/>
    </xf>
    <xf numFmtId="49" fontId="11" fillId="0" borderId="0" xfId="24" applyNumberFormat="1" applyFont="1" applyFill="1" applyAlignment="1">
      <alignment vertical="center"/>
    </xf>
  </cellXfs>
  <cellStyles count="25">
    <cellStyle name="Dezimal_Logik" xfId="1"/>
    <cellStyle name="Euro" xfId="2"/>
    <cellStyle name="Euro [0]" xfId="3"/>
    <cellStyle name="Euro €" xfId="4"/>
    <cellStyle name="Euro € [0]" xfId="5"/>
    <cellStyle name="Euro_BFUebung" xfId="6"/>
    <cellStyle name="Kopf mitte links" xfId="7"/>
    <cellStyle name="Kopf mitte mitte" xfId="8"/>
    <cellStyle name="Kopf mitte rechts" xfId="9"/>
    <cellStyle name="Kopf oben links" xfId="10"/>
    <cellStyle name="Kopf oben mitte" xfId="11"/>
    <cellStyle name="Kopf oben rechts" xfId="12"/>
    <cellStyle name="Kopf unten links" xfId="13"/>
    <cellStyle name="Kopf unten mitte" xfId="14"/>
    <cellStyle name="Kopf unten rechts" xfId="15"/>
    <cellStyle name="Prozent [0]" xfId="16"/>
    <cellStyle name="Standard" xfId="0" builtinId="0" customBuiltin="1"/>
    <cellStyle name="Standard 2" xfId="23"/>
    <cellStyle name="Standard 3" xfId="24"/>
    <cellStyle name="Überschrift 1" xfId="17" builtinId="16" customBuiltin="1"/>
    <cellStyle name="Überschrift 2" xfId="18" builtinId="17" customBuiltin="1"/>
    <cellStyle name="Überschrift 3" xfId="19" builtinId="18" customBuiltin="1"/>
    <cellStyle name="Vorspalte" xfId="20"/>
    <cellStyle name="Währung o. Nullwerte" xfId="21"/>
    <cellStyle name="Werte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5AEEF1A3-02A5-4107-BC75-20DAB0E0CFB9}" type="doc">
      <dgm:prSet loTypeId="urn:microsoft.com/office/officeart/2005/8/layout/hierarchy1" loCatId="hierarchy" qsTypeId="urn:microsoft.com/office/officeart/2005/8/quickstyle/simple3" qsCatId="simple" csTypeId="urn:microsoft.com/office/officeart/2005/8/colors/accent1_2" csCatId="accent1" phldr="1"/>
      <dgm:spPr/>
      <dgm:t>
        <a:bodyPr/>
        <a:lstStyle/>
        <a:p>
          <a:endParaRPr lang="de-DE"/>
        </a:p>
      </dgm:t>
    </dgm:pt>
    <dgm:pt modelId="{1DDE18A1-2948-41AB-894E-6522201955B0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Prüfung:</a:t>
          </a:r>
          <a:b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</a:br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ist B5 &gt; C5?</a:t>
          </a:r>
        </a:p>
      </dgm:t>
    </dgm:pt>
    <dgm:pt modelId="{D31077C9-481D-4C97-934E-12F1E08874EA}" type="parTrans" cxnId="{991BD785-9BA1-4EDF-BC44-1B4064E22551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5CEB4E86-DB0B-41BE-A792-B5F925191C43}" type="sibTrans" cxnId="{991BD785-9BA1-4EDF-BC44-1B4064E22551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EA7290D6-A67E-40A3-9295-20962A66D2D7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Prüfung ergibt WAHR &gt;&gt;&gt; Dann_Wert</a:t>
          </a:r>
        </a:p>
      </dgm:t>
    </dgm:pt>
    <dgm:pt modelId="{0E4E7CD4-44DD-43E8-B26A-64A7E8578659}" type="parTrans" cxnId="{DD96AB4D-DAF7-48D6-ABAA-12C99131E62A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E6A59987-855F-401C-8929-C3E47336299E}" type="sibTrans" cxnId="{DD96AB4D-DAF7-48D6-ABAA-12C99131E62A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9A6283AE-FBD5-4CFC-9367-579143877955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Prüfung ergibt WAHR &gt;&gt;&gt; Dann_Wert</a:t>
          </a:r>
        </a:p>
      </dgm:t>
    </dgm:pt>
    <dgm:pt modelId="{30C8742C-6C34-4E9F-B984-31110897544B}" type="parTrans" cxnId="{4D05F841-F78E-4E11-8B3C-373254E15FD6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57BCBA24-322F-49E1-844A-7626072FFD29}" type="sibTrans" cxnId="{4D05F841-F78E-4E11-8B3C-373254E15FD6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1357EB0C-FD02-4DA3-996A-372306D518DB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Ergebnis:</a:t>
          </a:r>
          <a:b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</a:br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"B"</a:t>
          </a:r>
        </a:p>
      </dgm:t>
    </dgm:pt>
    <dgm:pt modelId="{6D59C4B0-0CBE-402F-8947-5A8C52B91FFF}" type="parTrans" cxnId="{355304E1-E8A6-49C4-BAB2-DE22905FA4C0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31425B3D-D72F-4A55-9322-F8E40FD08555}" type="sibTrans" cxnId="{355304E1-E8A6-49C4-BAB2-DE22905FA4C0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97D1B42F-812C-41CD-8B95-B3EC60B0B14A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Prüfung ergibt FALSCH &gt;&gt;&gt; Sonst_Wert</a:t>
          </a:r>
        </a:p>
      </dgm:t>
    </dgm:pt>
    <dgm:pt modelId="{354DC016-EDDE-4792-8D32-774638E65CB6}" type="parTrans" cxnId="{DF4AE253-1D00-4FBF-AC14-D3DA7EDA105B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4DE4C480-FBCF-4880-AF81-BD5A7282A1DF}" type="sibTrans" cxnId="{DF4AE253-1D00-4FBF-AC14-D3DA7EDA105B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6CDFE083-322C-4CC0-AAA1-240C5C2D854E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2. Prüfung:</a:t>
          </a:r>
          <a:b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</a:br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ist C5 &gt; D5?</a:t>
          </a:r>
        </a:p>
      </dgm:t>
    </dgm:pt>
    <dgm:pt modelId="{F6EB7507-B923-482F-86DE-F83AAAE92901}" type="parTrans" cxnId="{1C4CAE1A-3434-4268-85EB-8C484588AE68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9F722BF4-8149-48D5-B6CB-C26118393D8C}" type="sibTrans" cxnId="{1C4CAE1A-3434-4268-85EB-8C484588AE68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E1AFEA52-0F30-4F89-A0BB-A5D3883E53AC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2. Prüfung:</a:t>
          </a:r>
          <a:b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</a:br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ist B5 &gt; D5?</a:t>
          </a:r>
        </a:p>
      </dgm:t>
    </dgm:pt>
    <dgm:pt modelId="{E7AD504C-B709-47E0-A844-041ABC5D5290}" type="parTrans" cxnId="{55A19DA0-073B-4364-B63F-2D07C41F3B81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8DB35180-599F-460E-8EAB-3A454484DD3C}" type="sibTrans" cxnId="{55A19DA0-073B-4364-B63F-2D07C41F3B81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C16F439D-6390-41C8-803A-4F8FF2BACA20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Prüfung ergibt WAHR &gt;&gt;&gt; Dann_Wert</a:t>
          </a:r>
        </a:p>
      </dgm:t>
    </dgm:pt>
    <dgm:pt modelId="{382EA51E-8586-4E32-8A22-3C1C7DC0D5DE}" type="parTrans" cxnId="{4258DE4E-C21E-4E0E-A1BC-5B9DFB49B0F9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05FBEB8C-387B-4CE3-AE10-BB30A28F6362}" type="sibTrans" cxnId="{4258DE4E-C21E-4E0E-A1BC-5B9DFB49B0F9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6ACD183F-21EC-4FA8-B10C-8612C143BA59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Ergebnis:</a:t>
          </a:r>
          <a:b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</a:br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"C"</a:t>
          </a:r>
        </a:p>
      </dgm:t>
    </dgm:pt>
    <dgm:pt modelId="{1F84C003-1A02-40E7-82D0-0A0450204D05}" type="parTrans" cxnId="{8A6C106E-AF2B-44E0-A9AE-55DBEDBE0824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4883BA9D-337E-4FAF-9ED8-3A5453B7C3E7}" type="sibTrans" cxnId="{8A6C106E-AF2B-44E0-A9AE-55DBEDBE0824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B0D146B2-D3BB-4EA6-B3BF-780BAE0CC0EC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Prüfung ergibt FALSCH &gt;&gt;&gt; Sonst_Wert</a:t>
          </a:r>
        </a:p>
      </dgm:t>
    </dgm:pt>
    <dgm:pt modelId="{4182D0EE-0AFB-4EE1-B820-C52A9F9BCC1A}" type="parTrans" cxnId="{6EBAABA2-5C2A-451F-913C-20EBC83B72DD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0B332952-4DDA-4160-91E9-0C1CB858F701}" type="sibTrans" cxnId="{6EBAABA2-5C2A-451F-913C-20EBC83B72DD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CE706FD0-D3FA-423E-B60F-7DA77B5468FF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Ergebnis:</a:t>
          </a:r>
          <a:b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</a:br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"D"</a:t>
          </a:r>
        </a:p>
      </dgm:t>
    </dgm:pt>
    <dgm:pt modelId="{AB274191-CEF7-45E3-8575-0C1C31C70BF8}" type="parTrans" cxnId="{9CBE6B2C-62A0-44C5-9DF9-46E15E53415F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1B1E5777-C6C4-4F6C-9C58-955D1FFF8B73}" type="sibTrans" cxnId="{9CBE6B2C-62A0-44C5-9DF9-46E15E53415F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2F63E16F-7B75-4328-ABFD-48B930064F8E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Prüfung ergibt FALSCH &gt;&gt;&gt; Sonst_Wert</a:t>
          </a:r>
        </a:p>
      </dgm:t>
    </dgm:pt>
    <dgm:pt modelId="{93544D53-E453-489C-AB42-C09C5948B9BA}" type="parTrans" cxnId="{713753CD-7898-45FF-B7F6-9423EBD98BCB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67C56E8A-025F-48A7-A4F2-8E441E51F6FE}" type="sibTrans" cxnId="{713753CD-7898-45FF-B7F6-9423EBD98BCB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D2C4C614-A13C-4B7E-AA49-99F39E29F63A}">
      <dgm:prSet phldrT="[Text]"/>
      <dgm:spPr/>
      <dgm:t>
        <a:bodyPr/>
        <a:lstStyle/>
        <a:p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Ergebnis:</a:t>
          </a:r>
          <a:b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</a:br>
          <a:r>
            <a:rPr lang="de-DE" b="0" cap="none" spc="0">
              <a:ln w="10160">
                <a:prstDash val="solid"/>
              </a:ln>
              <a:effectLst>
                <a:outerShdw blurRad="38100" dist="32000" dir="5400000" algn="tl">
                  <a:srgbClr val="000000">
                    <a:alpha val="30000"/>
                  </a:srgbClr>
                </a:outerShdw>
              </a:effectLst>
            </a:rPr>
            <a:t>"D"</a:t>
          </a:r>
        </a:p>
      </dgm:t>
    </dgm:pt>
    <dgm:pt modelId="{E102B757-1AF3-49DC-BB7C-82733D6FB7E9}" type="parTrans" cxnId="{5212D741-C49E-4F56-8B65-79D057FE5A22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AD76932F-268E-4726-AF17-B94F12327AA0}" type="sibTrans" cxnId="{5212D741-C49E-4F56-8B65-79D057FE5A22}">
      <dgm:prSet/>
      <dgm:spPr/>
      <dgm:t>
        <a:bodyPr/>
        <a:lstStyle/>
        <a:p>
          <a:endParaRPr lang="de-DE" b="0" cap="none" spc="0">
            <a:ln w="10160">
              <a:solidFill>
                <a:schemeClr val="accent1"/>
              </a:solidFill>
              <a:prstDash val="solid"/>
            </a:ln>
            <a:solidFill>
              <a:srgbClr val="FFFFFF"/>
            </a:solidFill>
            <a:effectLst>
              <a:outerShdw blurRad="38100" dist="32000" dir="5400000" algn="tl">
                <a:srgbClr val="000000">
                  <a:alpha val="30000"/>
                </a:srgbClr>
              </a:outerShdw>
            </a:effectLst>
          </a:endParaRPr>
        </a:p>
      </dgm:t>
    </dgm:pt>
    <dgm:pt modelId="{6E102FBD-7DC9-4B7C-8621-29097B6EBB38}" type="pres">
      <dgm:prSet presAssocID="{5AEEF1A3-02A5-4107-BC75-20DAB0E0CFB9}" presName="hierChild1" presStyleCnt="0">
        <dgm:presLayoutVars>
          <dgm:chPref val="1"/>
          <dgm:dir/>
          <dgm:animOne val="branch"/>
          <dgm:animLvl val="lvl"/>
          <dgm:resizeHandles/>
        </dgm:presLayoutVars>
      </dgm:prSet>
      <dgm:spPr/>
      <dgm:t>
        <a:bodyPr/>
        <a:lstStyle/>
        <a:p>
          <a:endParaRPr lang="de-DE"/>
        </a:p>
      </dgm:t>
    </dgm:pt>
    <dgm:pt modelId="{8F4FC5FE-4CF2-4EFA-882F-FC2B018FA856}" type="pres">
      <dgm:prSet presAssocID="{1DDE18A1-2948-41AB-894E-6522201955B0}" presName="hierRoot1" presStyleCnt="0"/>
      <dgm:spPr/>
    </dgm:pt>
    <dgm:pt modelId="{278B98C5-7AD5-47BE-A9ED-10AB2BAC90AA}" type="pres">
      <dgm:prSet presAssocID="{1DDE18A1-2948-41AB-894E-6522201955B0}" presName="composite" presStyleCnt="0"/>
      <dgm:spPr/>
    </dgm:pt>
    <dgm:pt modelId="{83C25250-684A-41CC-A33D-D07C7191F852}" type="pres">
      <dgm:prSet presAssocID="{1DDE18A1-2948-41AB-894E-6522201955B0}" presName="background" presStyleLbl="node0" presStyleIdx="0" presStyleCnt="1"/>
      <dgm:spPr/>
    </dgm:pt>
    <dgm:pt modelId="{B421BAF4-F96A-4E9D-BCDB-56C83C422109}" type="pres">
      <dgm:prSet presAssocID="{1DDE18A1-2948-41AB-894E-6522201955B0}" presName="text" presStyleLbl="fgAcc0" presStyleIdx="0" presStyleCnt="1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8E82A530-B22E-4513-858C-2D626B413B3C}" type="pres">
      <dgm:prSet presAssocID="{1DDE18A1-2948-41AB-894E-6522201955B0}" presName="hierChild2" presStyleCnt="0"/>
      <dgm:spPr/>
    </dgm:pt>
    <dgm:pt modelId="{65CC0474-91E5-4D84-9E83-C9ED1721D90B}" type="pres">
      <dgm:prSet presAssocID="{0E4E7CD4-44DD-43E8-B26A-64A7E8578659}" presName="Name10" presStyleLbl="parChTrans1D2" presStyleIdx="0" presStyleCnt="2"/>
      <dgm:spPr/>
      <dgm:t>
        <a:bodyPr/>
        <a:lstStyle/>
        <a:p>
          <a:endParaRPr lang="de-DE"/>
        </a:p>
      </dgm:t>
    </dgm:pt>
    <dgm:pt modelId="{8F5B4523-2097-497C-8EA7-BCD558B372D2}" type="pres">
      <dgm:prSet presAssocID="{EA7290D6-A67E-40A3-9295-20962A66D2D7}" presName="hierRoot2" presStyleCnt="0"/>
      <dgm:spPr/>
    </dgm:pt>
    <dgm:pt modelId="{F8685A57-BD22-421E-AF2F-34788E89FC86}" type="pres">
      <dgm:prSet presAssocID="{EA7290D6-A67E-40A3-9295-20962A66D2D7}" presName="composite2" presStyleCnt="0"/>
      <dgm:spPr/>
    </dgm:pt>
    <dgm:pt modelId="{86A95758-3C91-4C8B-9757-E15EFC7E0C37}" type="pres">
      <dgm:prSet presAssocID="{EA7290D6-A67E-40A3-9295-20962A66D2D7}" presName="background2" presStyleLbl="node2" presStyleIdx="0" presStyleCnt="2"/>
      <dgm:spPr/>
    </dgm:pt>
    <dgm:pt modelId="{A1AC1448-FA3C-4513-8A85-066A94FE0BD8}" type="pres">
      <dgm:prSet presAssocID="{EA7290D6-A67E-40A3-9295-20962A66D2D7}" presName="text2" presStyleLbl="fgAcc2" presStyleIdx="0" presStyleCnt="2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054FA250-96BE-445C-8427-5799AB0D82FB}" type="pres">
      <dgm:prSet presAssocID="{EA7290D6-A67E-40A3-9295-20962A66D2D7}" presName="hierChild3" presStyleCnt="0"/>
      <dgm:spPr/>
    </dgm:pt>
    <dgm:pt modelId="{C4629B45-FB8D-4DA1-B65B-F82FB8CA8ED7}" type="pres">
      <dgm:prSet presAssocID="{E7AD504C-B709-47E0-A844-041ABC5D5290}" presName="Name17" presStyleLbl="parChTrans1D3" presStyleIdx="0" presStyleCnt="2"/>
      <dgm:spPr/>
      <dgm:t>
        <a:bodyPr/>
        <a:lstStyle/>
        <a:p>
          <a:endParaRPr lang="de-DE"/>
        </a:p>
      </dgm:t>
    </dgm:pt>
    <dgm:pt modelId="{33356DA7-B45A-4D2E-8BF8-2DA084BFC641}" type="pres">
      <dgm:prSet presAssocID="{E1AFEA52-0F30-4F89-A0BB-A5D3883E53AC}" presName="hierRoot3" presStyleCnt="0"/>
      <dgm:spPr/>
    </dgm:pt>
    <dgm:pt modelId="{50E80048-F019-4467-83D5-3C055BE0431A}" type="pres">
      <dgm:prSet presAssocID="{E1AFEA52-0F30-4F89-A0BB-A5D3883E53AC}" presName="composite3" presStyleCnt="0"/>
      <dgm:spPr/>
    </dgm:pt>
    <dgm:pt modelId="{4B07AC7F-188C-4701-A85A-B7B8C86AD081}" type="pres">
      <dgm:prSet presAssocID="{E1AFEA52-0F30-4F89-A0BB-A5D3883E53AC}" presName="background3" presStyleLbl="node3" presStyleIdx="0" presStyleCnt="2"/>
      <dgm:spPr/>
    </dgm:pt>
    <dgm:pt modelId="{5D1267FA-C88E-4962-A406-122956749FB4}" type="pres">
      <dgm:prSet presAssocID="{E1AFEA52-0F30-4F89-A0BB-A5D3883E53AC}" presName="text3" presStyleLbl="fgAcc3" presStyleIdx="0" presStyleCnt="2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CA86ACAB-5626-4FE7-8931-AD6EE1FD4049}" type="pres">
      <dgm:prSet presAssocID="{E1AFEA52-0F30-4F89-A0BB-A5D3883E53AC}" presName="hierChild4" presStyleCnt="0"/>
      <dgm:spPr/>
    </dgm:pt>
    <dgm:pt modelId="{061A41D3-FEF2-4D7E-8BC5-EB68BAFD3EC0}" type="pres">
      <dgm:prSet presAssocID="{30C8742C-6C34-4E9F-B984-31110897544B}" presName="Name23" presStyleLbl="parChTrans1D4" presStyleIdx="0" presStyleCnt="8"/>
      <dgm:spPr/>
      <dgm:t>
        <a:bodyPr/>
        <a:lstStyle/>
        <a:p>
          <a:endParaRPr lang="de-DE"/>
        </a:p>
      </dgm:t>
    </dgm:pt>
    <dgm:pt modelId="{24002FF4-B39C-4E08-93D3-C54A85362DDC}" type="pres">
      <dgm:prSet presAssocID="{9A6283AE-FBD5-4CFC-9367-579143877955}" presName="hierRoot4" presStyleCnt="0"/>
      <dgm:spPr/>
    </dgm:pt>
    <dgm:pt modelId="{DEC716F6-B629-4A05-978A-7597475311DE}" type="pres">
      <dgm:prSet presAssocID="{9A6283AE-FBD5-4CFC-9367-579143877955}" presName="composite4" presStyleCnt="0"/>
      <dgm:spPr/>
    </dgm:pt>
    <dgm:pt modelId="{4BF23234-97FA-4464-B0F8-9BB0C9AD840E}" type="pres">
      <dgm:prSet presAssocID="{9A6283AE-FBD5-4CFC-9367-579143877955}" presName="background4" presStyleLbl="node4" presStyleIdx="0" presStyleCnt="8"/>
      <dgm:spPr/>
    </dgm:pt>
    <dgm:pt modelId="{EF7C0F33-9394-43FD-A5F0-2EDACCB34A81}" type="pres">
      <dgm:prSet presAssocID="{9A6283AE-FBD5-4CFC-9367-579143877955}" presName="text4" presStyleLbl="fgAcc4" presStyleIdx="0" presStyleCnt="8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48153C6F-AD38-49F9-AEA5-CA83331F9867}" type="pres">
      <dgm:prSet presAssocID="{9A6283AE-FBD5-4CFC-9367-579143877955}" presName="hierChild5" presStyleCnt="0"/>
      <dgm:spPr/>
    </dgm:pt>
    <dgm:pt modelId="{13A7A564-CF75-405C-B30F-030D42791A26}" type="pres">
      <dgm:prSet presAssocID="{6D59C4B0-0CBE-402F-8947-5A8C52B91FFF}" presName="Name23" presStyleLbl="parChTrans1D4" presStyleIdx="1" presStyleCnt="8"/>
      <dgm:spPr/>
      <dgm:t>
        <a:bodyPr/>
        <a:lstStyle/>
        <a:p>
          <a:endParaRPr lang="de-DE"/>
        </a:p>
      </dgm:t>
    </dgm:pt>
    <dgm:pt modelId="{4A6FA775-1991-41C9-BC13-0B3F5E371B22}" type="pres">
      <dgm:prSet presAssocID="{1357EB0C-FD02-4DA3-996A-372306D518DB}" presName="hierRoot4" presStyleCnt="0"/>
      <dgm:spPr/>
    </dgm:pt>
    <dgm:pt modelId="{6AF78167-A24D-4064-9045-D385020C211F}" type="pres">
      <dgm:prSet presAssocID="{1357EB0C-FD02-4DA3-996A-372306D518DB}" presName="composite4" presStyleCnt="0"/>
      <dgm:spPr/>
    </dgm:pt>
    <dgm:pt modelId="{3E42DF1B-EA06-4805-A1C0-D6348FC7EE32}" type="pres">
      <dgm:prSet presAssocID="{1357EB0C-FD02-4DA3-996A-372306D518DB}" presName="background4" presStyleLbl="node4" presStyleIdx="1" presStyleCnt="8"/>
      <dgm:spPr/>
    </dgm:pt>
    <dgm:pt modelId="{F3A8CB5F-FB83-43F6-A501-8B18A7E326F7}" type="pres">
      <dgm:prSet presAssocID="{1357EB0C-FD02-4DA3-996A-372306D518DB}" presName="text4" presStyleLbl="fgAcc4" presStyleIdx="1" presStyleCnt="8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2205F671-E929-4A47-86F5-335FBAC851B6}" type="pres">
      <dgm:prSet presAssocID="{1357EB0C-FD02-4DA3-996A-372306D518DB}" presName="hierChild5" presStyleCnt="0"/>
      <dgm:spPr/>
    </dgm:pt>
    <dgm:pt modelId="{AA36F596-FEB6-4E4F-8A55-955AA5A138F2}" type="pres">
      <dgm:prSet presAssocID="{93544D53-E453-489C-AB42-C09C5948B9BA}" presName="Name23" presStyleLbl="parChTrans1D4" presStyleIdx="2" presStyleCnt="8"/>
      <dgm:spPr/>
      <dgm:t>
        <a:bodyPr/>
        <a:lstStyle/>
        <a:p>
          <a:endParaRPr lang="de-DE"/>
        </a:p>
      </dgm:t>
    </dgm:pt>
    <dgm:pt modelId="{BA78D49D-9B78-4FF8-A388-ED693BF129F3}" type="pres">
      <dgm:prSet presAssocID="{2F63E16F-7B75-4328-ABFD-48B930064F8E}" presName="hierRoot4" presStyleCnt="0"/>
      <dgm:spPr/>
    </dgm:pt>
    <dgm:pt modelId="{BDF85E18-FA85-4FFD-984F-E51F9D066B72}" type="pres">
      <dgm:prSet presAssocID="{2F63E16F-7B75-4328-ABFD-48B930064F8E}" presName="composite4" presStyleCnt="0"/>
      <dgm:spPr/>
    </dgm:pt>
    <dgm:pt modelId="{41D1F0C7-DE75-406B-B42D-A9E2D9258AC4}" type="pres">
      <dgm:prSet presAssocID="{2F63E16F-7B75-4328-ABFD-48B930064F8E}" presName="background4" presStyleLbl="node4" presStyleIdx="2" presStyleCnt="8"/>
      <dgm:spPr/>
    </dgm:pt>
    <dgm:pt modelId="{2FA150F2-C146-43ED-8B21-8D95EF303FD8}" type="pres">
      <dgm:prSet presAssocID="{2F63E16F-7B75-4328-ABFD-48B930064F8E}" presName="text4" presStyleLbl="fgAcc4" presStyleIdx="2" presStyleCnt="8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E48890AA-1CD2-4E7E-B285-313F44DD11EB}" type="pres">
      <dgm:prSet presAssocID="{2F63E16F-7B75-4328-ABFD-48B930064F8E}" presName="hierChild5" presStyleCnt="0"/>
      <dgm:spPr/>
    </dgm:pt>
    <dgm:pt modelId="{15318C1E-8A3F-4E6F-A211-2E25E708928D}" type="pres">
      <dgm:prSet presAssocID="{E102B757-1AF3-49DC-BB7C-82733D6FB7E9}" presName="Name23" presStyleLbl="parChTrans1D4" presStyleIdx="3" presStyleCnt="8"/>
      <dgm:spPr/>
      <dgm:t>
        <a:bodyPr/>
        <a:lstStyle/>
        <a:p>
          <a:endParaRPr lang="de-DE"/>
        </a:p>
      </dgm:t>
    </dgm:pt>
    <dgm:pt modelId="{3069B8F1-2184-41E9-8916-00EFDA972AC1}" type="pres">
      <dgm:prSet presAssocID="{D2C4C614-A13C-4B7E-AA49-99F39E29F63A}" presName="hierRoot4" presStyleCnt="0"/>
      <dgm:spPr/>
    </dgm:pt>
    <dgm:pt modelId="{9928F830-7CA1-4A79-85BF-9177AE87AFE3}" type="pres">
      <dgm:prSet presAssocID="{D2C4C614-A13C-4B7E-AA49-99F39E29F63A}" presName="composite4" presStyleCnt="0"/>
      <dgm:spPr/>
    </dgm:pt>
    <dgm:pt modelId="{1B52CB5D-2611-40A6-B091-DAE825472536}" type="pres">
      <dgm:prSet presAssocID="{D2C4C614-A13C-4B7E-AA49-99F39E29F63A}" presName="background4" presStyleLbl="node4" presStyleIdx="3" presStyleCnt="8"/>
      <dgm:spPr/>
    </dgm:pt>
    <dgm:pt modelId="{FBB4CBCE-2BA1-47A8-861B-F13B85F998BA}" type="pres">
      <dgm:prSet presAssocID="{D2C4C614-A13C-4B7E-AA49-99F39E29F63A}" presName="text4" presStyleLbl="fgAcc4" presStyleIdx="3" presStyleCnt="8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C84A872E-25F9-47F3-B513-679630538217}" type="pres">
      <dgm:prSet presAssocID="{D2C4C614-A13C-4B7E-AA49-99F39E29F63A}" presName="hierChild5" presStyleCnt="0"/>
      <dgm:spPr/>
    </dgm:pt>
    <dgm:pt modelId="{1766FBDE-C41E-4DDD-8DEA-16342408F7E8}" type="pres">
      <dgm:prSet presAssocID="{354DC016-EDDE-4792-8D32-774638E65CB6}" presName="Name10" presStyleLbl="parChTrans1D2" presStyleIdx="1" presStyleCnt="2"/>
      <dgm:spPr/>
      <dgm:t>
        <a:bodyPr/>
        <a:lstStyle/>
        <a:p>
          <a:endParaRPr lang="de-DE"/>
        </a:p>
      </dgm:t>
    </dgm:pt>
    <dgm:pt modelId="{7D2C4919-833F-4925-A197-BAA85594DFE1}" type="pres">
      <dgm:prSet presAssocID="{97D1B42F-812C-41CD-8B95-B3EC60B0B14A}" presName="hierRoot2" presStyleCnt="0"/>
      <dgm:spPr/>
    </dgm:pt>
    <dgm:pt modelId="{C90F9153-1ED2-4E12-B508-45B453F5A4E6}" type="pres">
      <dgm:prSet presAssocID="{97D1B42F-812C-41CD-8B95-B3EC60B0B14A}" presName="composite2" presStyleCnt="0"/>
      <dgm:spPr/>
    </dgm:pt>
    <dgm:pt modelId="{9590CB7B-B689-4394-8C30-2AF7CDD4B5F2}" type="pres">
      <dgm:prSet presAssocID="{97D1B42F-812C-41CD-8B95-B3EC60B0B14A}" presName="background2" presStyleLbl="node2" presStyleIdx="1" presStyleCnt="2"/>
      <dgm:spPr/>
    </dgm:pt>
    <dgm:pt modelId="{774B431A-04C5-4956-B110-70D41855AE20}" type="pres">
      <dgm:prSet presAssocID="{97D1B42F-812C-41CD-8B95-B3EC60B0B14A}" presName="text2" presStyleLbl="fgAcc2" presStyleIdx="1" presStyleCnt="2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D2190606-1C19-4542-B104-165F8CEC2600}" type="pres">
      <dgm:prSet presAssocID="{97D1B42F-812C-41CD-8B95-B3EC60B0B14A}" presName="hierChild3" presStyleCnt="0"/>
      <dgm:spPr/>
    </dgm:pt>
    <dgm:pt modelId="{C40769A2-7FA1-4C55-AA34-B80536E8C939}" type="pres">
      <dgm:prSet presAssocID="{F6EB7507-B923-482F-86DE-F83AAAE92901}" presName="Name17" presStyleLbl="parChTrans1D3" presStyleIdx="1" presStyleCnt="2"/>
      <dgm:spPr/>
      <dgm:t>
        <a:bodyPr/>
        <a:lstStyle/>
        <a:p>
          <a:endParaRPr lang="de-DE"/>
        </a:p>
      </dgm:t>
    </dgm:pt>
    <dgm:pt modelId="{9689B66C-8F26-45BF-A5D5-E7EA06F5BBBA}" type="pres">
      <dgm:prSet presAssocID="{6CDFE083-322C-4CC0-AAA1-240C5C2D854E}" presName="hierRoot3" presStyleCnt="0"/>
      <dgm:spPr/>
    </dgm:pt>
    <dgm:pt modelId="{AAB3E8A0-40A3-4F4C-A718-EE4CCBC56EFC}" type="pres">
      <dgm:prSet presAssocID="{6CDFE083-322C-4CC0-AAA1-240C5C2D854E}" presName="composite3" presStyleCnt="0"/>
      <dgm:spPr/>
    </dgm:pt>
    <dgm:pt modelId="{9FDA270C-9E52-4F9C-B8C1-62A3311D190B}" type="pres">
      <dgm:prSet presAssocID="{6CDFE083-322C-4CC0-AAA1-240C5C2D854E}" presName="background3" presStyleLbl="node3" presStyleIdx="1" presStyleCnt="2"/>
      <dgm:spPr/>
    </dgm:pt>
    <dgm:pt modelId="{70E7A689-8CD9-4014-A4D5-A77BC7693C31}" type="pres">
      <dgm:prSet presAssocID="{6CDFE083-322C-4CC0-AAA1-240C5C2D854E}" presName="text3" presStyleLbl="fgAcc3" presStyleIdx="1" presStyleCnt="2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4B138009-8431-479C-82DD-FECA5E7CB55D}" type="pres">
      <dgm:prSet presAssocID="{6CDFE083-322C-4CC0-AAA1-240C5C2D854E}" presName="hierChild4" presStyleCnt="0"/>
      <dgm:spPr/>
    </dgm:pt>
    <dgm:pt modelId="{74272392-68BA-4770-8EA1-3D63040ED252}" type="pres">
      <dgm:prSet presAssocID="{382EA51E-8586-4E32-8A22-3C1C7DC0D5DE}" presName="Name23" presStyleLbl="parChTrans1D4" presStyleIdx="4" presStyleCnt="8"/>
      <dgm:spPr/>
      <dgm:t>
        <a:bodyPr/>
        <a:lstStyle/>
        <a:p>
          <a:endParaRPr lang="de-DE"/>
        </a:p>
      </dgm:t>
    </dgm:pt>
    <dgm:pt modelId="{0FEC9F96-0ACB-498E-9A77-F2459A7A46D3}" type="pres">
      <dgm:prSet presAssocID="{C16F439D-6390-41C8-803A-4F8FF2BACA20}" presName="hierRoot4" presStyleCnt="0"/>
      <dgm:spPr/>
    </dgm:pt>
    <dgm:pt modelId="{29E46ECE-8508-499E-A056-79A8354B542C}" type="pres">
      <dgm:prSet presAssocID="{C16F439D-6390-41C8-803A-4F8FF2BACA20}" presName="composite4" presStyleCnt="0"/>
      <dgm:spPr/>
    </dgm:pt>
    <dgm:pt modelId="{58D926F4-A563-4B3E-B1BA-EB31DA0C92EE}" type="pres">
      <dgm:prSet presAssocID="{C16F439D-6390-41C8-803A-4F8FF2BACA20}" presName="background4" presStyleLbl="node4" presStyleIdx="4" presStyleCnt="8"/>
      <dgm:spPr/>
    </dgm:pt>
    <dgm:pt modelId="{2E3F7CF2-E5D3-4E3E-876F-1AD154CD3280}" type="pres">
      <dgm:prSet presAssocID="{C16F439D-6390-41C8-803A-4F8FF2BACA20}" presName="text4" presStyleLbl="fgAcc4" presStyleIdx="4" presStyleCnt="8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178F0F56-E60C-46FE-ADAF-C6349F815B78}" type="pres">
      <dgm:prSet presAssocID="{C16F439D-6390-41C8-803A-4F8FF2BACA20}" presName="hierChild5" presStyleCnt="0"/>
      <dgm:spPr/>
    </dgm:pt>
    <dgm:pt modelId="{4C649434-B55C-4F05-A45D-5135BCDA58D7}" type="pres">
      <dgm:prSet presAssocID="{1F84C003-1A02-40E7-82D0-0A0450204D05}" presName="Name23" presStyleLbl="parChTrans1D4" presStyleIdx="5" presStyleCnt="8"/>
      <dgm:spPr/>
      <dgm:t>
        <a:bodyPr/>
        <a:lstStyle/>
        <a:p>
          <a:endParaRPr lang="de-DE"/>
        </a:p>
      </dgm:t>
    </dgm:pt>
    <dgm:pt modelId="{42FA6EC6-9510-424D-BA1A-72B187C85D69}" type="pres">
      <dgm:prSet presAssocID="{6ACD183F-21EC-4FA8-B10C-8612C143BA59}" presName="hierRoot4" presStyleCnt="0"/>
      <dgm:spPr/>
    </dgm:pt>
    <dgm:pt modelId="{FA412D54-7D9F-46B9-B832-F83AD4031015}" type="pres">
      <dgm:prSet presAssocID="{6ACD183F-21EC-4FA8-B10C-8612C143BA59}" presName="composite4" presStyleCnt="0"/>
      <dgm:spPr/>
    </dgm:pt>
    <dgm:pt modelId="{DFB210BA-FC29-4147-9A77-BE473F44110D}" type="pres">
      <dgm:prSet presAssocID="{6ACD183F-21EC-4FA8-B10C-8612C143BA59}" presName="background4" presStyleLbl="node4" presStyleIdx="5" presStyleCnt="8"/>
      <dgm:spPr/>
    </dgm:pt>
    <dgm:pt modelId="{7BD148C9-E020-4AD3-89A1-B3D74C001E20}" type="pres">
      <dgm:prSet presAssocID="{6ACD183F-21EC-4FA8-B10C-8612C143BA59}" presName="text4" presStyleLbl="fgAcc4" presStyleIdx="5" presStyleCnt="8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91612FFA-FADA-4A95-8B66-920B31383CA2}" type="pres">
      <dgm:prSet presAssocID="{6ACD183F-21EC-4FA8-B10C-8612C143BA59}" presName="hierChild5" presStyleCnt="0"/>
      <dgm:spPr/>
    </dgm:pt>
    <dgm:pt modelId="{CE790EDF-9D82-4F99-8EE0-05E62525EBE2}" type="pres">
      <dgm:prSet presAssocID="{4182D0EE-0AFB-4EE1-B820-C52A9F9BCC1A}" presName="Name23" presStyleLbl="parChTrans1D4" presStyleIdx="6" presStyleCnt="8"/>
      <dgm:spPr/>
      <dgm:t>
        <a:bodyPr/>
        <a:lstStyle/>
        <a:p>
          <a:endParaRPr lang="de-DE"/>
        </a:p>
      </dgm:t>
    </dgm:pt>
    <dgm:pt modelId="{D8321853-2EF6-4308-9896-351C0BDC712A}" type="pres">
      <dgm:prSet presAssocID="{B0D146B2-D3BB-4EA6-B3BF-780BAE0CC0EC}" presName="hierRoot4" presStyleCnt="0"/>
      <dgm:spPr/>
    </dgm:pt>
    <dgm:pt modelId="{9AC1A969-24D1-4750-A07A-19B0D9B1CA1B}" type="pres">
      <dgm:prSet presAssocID="{B0D146B2-D3BB-4EA6-B3BF-780BAE0CC0EC}" presName="composite4" presStyleCnt="0"/>
      <dgm:spPr/>
    </dgm:pt>
    <dgm:pt modelId="{3078B357-86BD-45F2-AEE9-67B9AA9A82F2}" type="pres">
      <dgm:prSet presAssocID="{B0D146B2-D3BB-4EA6-B3BF-780BAE0CC0EC}" presName="background4" presStyleLbl="node4" presStyleIdx="6" presStyleCnt="8"/>
      <dgm:spPr/>
    </dgm:pt>
    <dgm:pt modelId="{BA1D7B24-545E-465D-B71B-F2C61415FA6B}" type="pres">
      <dgm:prSet presAssocID="{B0D146B2-D3BB-4EA6-B3BF-780BAE0CC0EC}" presName="text4" presStyleLbl="fgAcc4" presStyleIdx="6" presStyleCnt="8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8162712C-5C18-4441-9ED3-D578AA71CC8A}" type="pres">
      <dgm:prSet presAssocID="{B0D146B2-D3BB-4EA6-B3BF-780BAE0CC0EC}" presName="hierChild5" presStyleCnt="0"/>
      <dgm:spPr/>
    </dgm:pt>
    <dgm:pt modelId="{898C6B78-618E-4C63-8CC0-D073F968894B}" type="pres">
      <dgm:prSet presAssocID="{AB274191-CEF7-45E3-8575-0C1C31C70BF8}" presName="Name23" presStyleLbl="parChTrans1D4" presStyleIdx="7" presStyleCnt="8"/>
      <dgm:spPr/>
      <dgm:t>
        <a:bodyPr/>
        <a:lstStyle/>
        <a:p>
          <a:endParaRPr lang="de-DE"/>
        </a:p>
      </dgm:t>
    </dgm:pt>
    <dgm:pt modelId="{59491CC9-6DD5-4CE5-A8EE-71EC00AD00E1}" type="pres">
      <dgm:prSet presAssocID="{CE706FD0-D3FA-423E-B60F-7DA77B5468FF}" presName="hierRoot4" presStyleCnt="0"/>
      <dgm:spPr/>
    </dgm:pt>
    <dgm:pt modelId="{D3DC8AD7-D7B5-4BD4-B063-7BB658A182C3}" type="pres">
      <dgm:prSet presAssocID="{CE706FD0-D3FA-423E-B60F-7DA77B5468FF}" presName="composite4" presStyleCnt="0"/>
      <dgm:spPr/>
    </dgm:pt>
    <dgm:pt modelId="{0DB35C7A-192A-4CDE-BA21-2999C300B703}" type="pres">
      <dgm:prSet presAssocID="{CE706FD0-D3FA-423E-B60F-7DA77B5468FF}" presName="background4" presStyleLbl="node4" presStyleIdx="7" presStyleCnt="8"/>
      <dgm:spPr/>
    </dgm:pt>
    <dgm:pt modelId="{7FF9F68E-B9D8-426F-AF00-D4D32999C296}" type="pres">
      <dgm:prSet presAssocID="{CE706FD0-D3FA-423E-B60F-7DA77B5468FF}" presName="text4" presStyleLbl="fgAcc4" presStyleIdx="7" presStyleCnt="8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7FA70DB0-CE55-477F-8CB9-582C57B26E38}" type="pres">
      <dgm:prSet presAssocID="{CE706FD0-D3FA-423E-B60F-7DA77B5468FF}" presName="hierChild5" presStyleCnt="0"/>
      <dgm:spPr/>
    </dgm:pt>
  </dgm:ptLst>
  <dgm:cxnLst>
    <dgm:cxn modelId="{4258DE4E-C21E-4E0E-A1BC-5B9DFB49B0F9}" srcId="{6CDFE083-322C-4CC0-AAA1-240C5C2D854E}" destId="{C16F439D-6390-41C8-803A-4F8FF2BACA20}" srcOrd="0" destOrd="0" parTransId="{382EA51E-8586-4E32-8A22-3C1C7DC0D5DE}" sibTransId="{05FBEB8C-387B-4CE3-AE10-BB30A28F6362}"/>
    <dgm:cxn modelId="{1C4CAE1A-3434-4268-85EB-8C484588AE68}" srcId="{97D1B42F-812C-41CD-8B95-B3EC60B0B14A}" destId="{6CDFE083-322C-4CC0-AAA1-240C5C2D854E}" srcOrd="0" destOrd="0" parTransId="{F6EB7507-B923-482F-86DE-F83AAAE92901}" sibTransId="{9F722BF4-8149-48D5-B6CB-C26118393D8C}"/>
    <dgm:cxn modelId="{450145D1-24AC-49AF-98BA-8363BC924936}" type="presOf" srcId="{2F63E16F-7B75-4328-ABFD-48B930064F8E}" destId="{2FA150F2-C146-43ED-8B21-8D95EF303FD8}" srcOrd="0" destOrd="0" presId="urn:microsoft.com/office/officeart/2005/8/layout/hierarchy1"/>
    <dgm:cxn modelId="{55A19DA0-073B-4364-B63F-2D07C41F3B81}" srcId="{EA7290D6-A67E-40A3-9295-20962A66D2D7}" destId="{E1AFEA52-0F30-4F89-A0BB-A5D3883E53AC}" srcOrd="0" destOrd="0" parTransId="{E7AD504C-B709-47E0-A844-041ABC5D5290}" sibTransId="{8DB35180-599F-460E-8EAB-3A454484DD3C}"/>
    <dgm:cxn modelId="{BAFA39D7-05F0-4B40-9BA7-AC3A8C85C6E9}" type="presOf" srcId="{D2C4C614-A13C-4B7E-AA49-99F39E29F63A}" destId="{FBB4CBCE-2BA1-47A8-861B-F13B85F998BA}" srcOrd="0" destOrd="0" presId="urn:microsoft.com/office/officeart/2005/8/layout/hierarchy1"/>
    <dgm:cxn modelId="{0A84FEB2-7825-4B30-8AC7-965911C04DD9}" type="presOf" srcId="{0E4E7CD4-44DD-43E8-B26A-64A7E8578659}" destId="{65CC0474-91E5-4D84-9E83-C9ED1721D90B}" srcOrd="0" destOrd="0" presId="urn:microsoft.com/office/officeart/2005/8/layout/hierarchy1"/>
    <dgm:cxn modelId="{A249E689-D2C9-4607-83B4-3AA97D9FDEC4}" type="presOf" srcId="{1DDE18A1-2948-41AB-894E-6522201955B0}" destId="{B421BAF4-F96A-4E9D-BCDB-56C83C422109}" srcOrd="0" destOrd="0" presId="urn:microsoft.com/office/officeart/2005/8/layout/hierarchy1"/>
    <dgm:cxn modelId="{8A6C106E-AF2B-44E0-A9AE-55DBEDBE0824}" srcId="{C16F439D-6390-41C8-803A-4F8FF2BACA20}" destId="{6ACD183F-21EC-4FA8-B10C-8612C143BA59}" srcOrd="0" destOrd="0" parTransId="{1F84C003-1A02-40E7-82D0-0A0450204D05}" sibTransId="{4883BA9D-337E-4FAF-9ED8-3A5453B7C3E7}"/>
    <dgm:cxn modelId="{33775A71-36D3-41EF-88D2-490E89CF19D2}" type="presOf" srcId="{E1AFEA52-0F30-4F89-A0BB-A5D3883E53AC}" destId="{5D1267FA-C88E-4962-A406-122956749FB4}" srcOrd="0" destOrd="0" presId="urn:microsoft.com/office/officeart/2005/8/layout/hierarchy1"/>
    <dgm:cxn modelId="{15660260-A5E7-4B97-9124-8C3EBEFBABBD}" type="presOf" srcId="{AB274191-CEF7-45E3-8575-0C1C31C70BF8}" destId="{898C6B78-618E-4C63-8CC0-D073F968894B}" srcOrd="0" destOrd="0" presId="urn:microsoft.com/office/officeart/2005/8/layout/hierarchy1"/>
    <dgm:cxn modelId="{DE822E45-1F8D-446C-ACA6-6F1F6B1EAA55}" type="presOf" srcId="{6D59C4B0-0CBE-402F-8947-5A8C52B91FFF}" destId="{13A7A564-CF75-405C-B30F-030D42791A26}" srcOrd="0" destOrd="0" presId="urn:microsoft.com/office/officeart/2005/8/layout/hierarchy1"/>
    <dgm:cxn modelId="{3AA62575-BB47-4A4F-96E5-257C0C509ACA}" type="presOf" srcId="{9A6283AE-FBD5-4CFC-9367-579143877955}" destId="{EF7C0F33-9394-43FD-A5F0-2EDACCB34A81}" srcOrd="0" destOrd="0" presId="urn:microsoft.com/office/officeart/2005/8/layout/hierarchy1"/>
    <dgm:cxn modelId="{4D05F841-F78E-4E11-8B3C-373254E15FD6}" srcId="{E1AFEA52-0F30-4F89-A0BB-A5D3883E53AC}" destId="{9A6283AE-FBD5-4CFC-9367-579143877955}" srcOrd="0" destOrd="0" parTransId="{30C8742C-6C34-4E9F-B984-31110897544B}" sibTransId="{57BCBA24-322F-49E1-844A-7626072FFD29}"/>
    <dgm:cxn modelId="{6DD976F1-68E2-4D27-B111-11D39998EF22}" type="presOf" srcId="{4182D0EE-0AFB-4EE1-B820-C52A9F9BCC1A}" destId="{CE790EDF-9D82-4F99-8EE0-05E62525EBE2}" srcOrd="0" destOrd="0" presId="urn:microsoft.com/office/officeart/2005/8/layout/hierarchy1"/>
    <dgm:cxn modelId="{1E371DB2-4F0F-4C81-B39B-71B7B2F626DF}" type="presOf" srcId="{F6EB7507-B923-482F-86DE-F83AAAE92901}" destId="{C40769A2-7FA1-4C55-AA34-B80536E8C939}" srcOrd="0" destOrd="0" presId="urn:microsoft.com/office/officeart/2005/8/layout/hierarchy1"/>
    <dgm:cxn modelId="{DDCA4518-8646-41AF-9352-065ECEF03878}" type="presOf" srcId="{EA7290D6-A67E-40A3-9295-20962A66D2D7}" destId="{A1AC1448-FA3C-4513-8A85-066A94FE0BD8}" srcOrd="0" destOrd="0" presId="urn:microsoft.com/office/officeart/2005/8/layout/hierarchy1"/>
    <dgm:cxn modelId="{C7AB89BC-82F4-4DEB-87AB-7E362A4B9369}" type="presOf" srcId="{CE706FD0-D3FA-423E-B60F-7DA77B5468FF}" destId="{7FF9F68E-B9D8-426F-AF00-D4D32999C296}" srcOrd="0" destOrd="0" presId="urn:microsoft.com/office/officeart/2005/8/layout/hierarchy1"/>
    <dgm:cxn modelId="{0F670A9B-2441-46B7-91F7-13D6CCF4B05A}" type="presOf" srcId="{382EA51E-8586-4E32-8A22-3C1C7DC0D5DE}" destId="{74272392-68BA-4770-8EA1-3D63040ED252}" srcOrd="0" destOrd="0" presId="urn:microsoft.com/office/officeart/2005/8/layout/hierarchy1"/>
    <dgm:cxn modelId="{DF4AE253-1D00-4FBF-AC14-D3DA7EDA105B}" srcId="{1DDE18A1-2948-41AB-894E-6522201955B0}" destId="{97D1B42F-812C-41CD-8B95-B3EC60B0B14A}" srcOrd="1" destOrd="0" parTransId="{354DC016-EDDE-4792-8D32-774638E65CB6}" sibTransId="{4DE4C480-FBCF-4880-AF81-BD5A7282A1DF}"/>
    <dgm:cxn modelId="{AE1A4E4B-5607-4156-B33C-252B1106AFE0}" type="presOf" srcId="{E7AD504C-B709-47E0-A844-041ABC5D5290}" destId="{C4629B45-FB8D-4DA1-B65B-F82FB8CA8ED7}" srcOrd="0" destOrd="0" presId="urn:microsoft.com/office/officeart/2005/8/layout/hierarchy1"/>
    <dgm:cxn modelId="{4FB9347F-B200-4D49-91AF-D232E6567015}" type="presOf" srcId="{6ACD183F-21EC-4FA8-B10C-8612C143BA59}" destId="{7BD148C9-E020-4AD3-89A1-B3D74C001E20}" srcOrd="0" destOrd="0" presId="urn:microsoft.com/office/officeart/2005/8/layout/hierarchy1"/>
    <dgm:cxn modelId="{5212D741-C49E-4F56-8B65-79D057FE5A22}" srcId="{2F63E16F-7B75-4328-ABFD-48B930064F8E}" destId="{D2C4C614-A13C-4B7E-AA49-99F39E29F63A}" srcOrd="0" destOrd="0" parTransId="{E102B757-1AF3-49DC-BB7C-82733D6FB7E9}" sibTransId="{AD76932F-268E-4726-AF17-B94F12327AA0}"/>
    <dgm:cxn modelId="{A84C054F-7BA2-4533-B042-A0D67F2F8491}" type="presOf" srcId="{97D1B42F-812C-41CD-8B95-B3EC60B0B14A}" destId="{774B431A-04C5-4956-B110-70D41855AE20}" srcOrd="0" destOrd="0" presId="urn:microsoft.com/office/officeart/2005/8/layout/hierarchy1"/>
    <dgm:cxn modelId="{F45FC126-2685-4C0A-86C1-F2F2E69F6E14}" type="presOf" srcId="{E102B757-1AF3-49DC-BB7C-82733D6FB7E9}" destId="{15318C1E-8A3F-4E6F-A211-2E25E708928D}" srcOrd="0" destOrd="0" presId="urn:microsoft.com/office/officeart/2005/8/layout/hierarchy1"/>
    <dgm:cxn modelId="{20E0FA58-4DA2-41B6-8F3D-37EA2731449C}" type="presOf" srcId="{354DC016-EDDE-4792-8D32-774638E65CB6}" destId="{1766FBDE-C41E-4DDD-8DEA-16342408F7E8}" srcOrd="0" destOrd="0" presId="urn:microsoft.com/office/officeart/2005/8/layout/hierarchy1"/>
    <dgm:cxn modelId="{6EBAABA2-5C2A-451F-913C-20EBC83B72DD}" srcId="{6CDFE083-322C-4CC0-AAA1-240C5C2D854E}" destId="{B0D146B2-D3BB-4EA6-B3BF-780BAE0CC0EC}" srcOrd="1" destOrd="0" parTransId="{4182D0EE-0AFB-4EE1-B820-C52A9F9BCC1A}" sibTransId="{0B332952-4DDA-4160-91E9-0C1CB858F701}"/>
    <dgm:cxn modelId="{713753CD-7898-45FF-B7F6-9423EBD98BCB}" srcId="{E1AFEA52-0F30-4F89-A0BB-A5D3883E53AC}" destId="{2F63E16F-7B75-4328-ABFD-48B930064F8E}" srcOrd="1" destOrd="0" parTransId="{93544D53-E453-489C-AB42-C09C5948B9BA}" sibTransId="{67C56E8A-025F-48A7-A4F2-8E441E51F6FE}"/>
    <dgm:cxn modelId="{7C8E588D-1771-4848-B1D5-FA68CD815EB5}" type="presOf" srcId="{30C8742C-6C34-4E9F-B984-31110897544B}" destId="{061A41D3-FEF2-4D7E-8BC5-EB68BAFD3EC0}" srcOrd="0" destOrd="0" presId="urn:microsoft.com/office/officeart/2005/8/layout/hierarchy1"/>
    <dgm:cxn modelId="{355304E1-E8A6-49C4-BAB2-DE22905FA4C0}" srcId="{9A6283AE-FBD5-4CFC-9367-579143877955}" destId="{1357EB0C-FD02-4DA3-996A-372306D518DB}" srcOrd="0" destOrd="0" parTransId="{6D59C4B0-0CBE-402F-8947-5A8C52B91FFF}" sibTransId="{31425B3D-D72F-4A55-9322-F8E40FD08555}"/>
    <dgm:cxn modelId="{02DC3FE2-3D23-4DCA-AEFE-7536F74A4E33}" type="presOf" srcId="{B0D146B2-D3BB-4EA6-B3BF-780BAE0CC0EC}" destId="{BA1D7B24-545E-465D-B71B-F2C61415FA6B}" srcOrd="0" destOrd="0" presId="urn:microsoft.com/office/officeart/2005/8/layout/hierarchy1"/>
    <dgm:cxn modelId="{EC67805B-D684-40DC-A6D2-9FE81E4C05B1}" type="presOf" srcId="{C16F439D-6390-41C8-803A-4F8FF2BACA20}" destId="{2E3F7CF2-E5D3-4E3E-876F-1AD154CD3280}" srcOrd="0" destOrd="0" presId="urn:microsoft.com/office/officeart/2005/8/layout/hierarchy1"/>
    <dgm:cxn modelId="{9CBE6B2C-62A0-44C5-9DF9-46E15E53415F}" srcId="{B0D146B2-D3BB-4EA6-B3BF-780BAE0CC0EC}" destId="{CE706FD0-D3FA-423E-B60F-7DA77B5468FF}" srcOrd="0" destOrd="0" parTransId="{AB274191-CEF7-45E3-8575-0C1C31C70BF8}" sibTransId="{1B1E5777-C6C4-4F6C-9C58-955D1FFF8B73}"/>
    <dgm:cxn modelId="{207FFEEA-C5F1-4695-9093-ED3E32B68B0B}" type="presOf" srcId="{1F84C003-1A02-40E7-82D0-0A0450204D05}" destId="{4C649434-B55C-4F05-A45D-5135BCDA58D7}" srcOrd="0" destOrd="0" presId="urn:microsoft.com/office/officeart/2005/8/layout/hierarchy1"/>
    <dgm:cxn modelId="{1FAD1517-51B9-4EE6-819C-41CBC3A5AFAE}" type="presOf" srcId="{93544D53-E453-489C-AB42-C09C5948B9BA}" destId="{AA36F596-FEB6-4E4F-8A55-955AA5A138F2}" srcOrd="0" destOrd="0" presId="urn:microsoft.com/office/officeart/2005/8/layout/hierarchy1"/>
    <dgm:cxn modelId="{991BD785-9BA1-4EDF-BC44-1B4064E22551}" srcId="{5AEEF1A3-02A5-4107-BC75-20DAB0E0CFB9}" destId="{1DDE18A1-2948-41AB-894E-6522201955B0}" srcOrd="0" destOrd="0" parTransId="{D31077C9-481D-4C97-934E-12F1E08874EA}" sibTransId="{5CEB4E86-DB0B-41BE-A792-B5F925191C43}"/>
    <dgm:cxn modelId="{D3A0F2E4-6A36-4A2F-BB8D-1CADA4EB7299}" type="presOf" srcId="{1357EB0C-FD02-4DA3-996A-372306D518DB}" destId="{F3A8CB5F-FB83-43F6-A501-8B18A7E326F7}" srcOrd="0" destOrd="0" presId="urn:microsoft.com/office/officeart/2005/8/layout/hierarchy1"/>
    <dgm:cxn modelId="{DD96AB4D-DAF7-48D6-ABAA-12C99131E62A}" srcId="{1DDE18A1-2948-41AB-894E-6522201955B0}" destId="{EA7290D6-A67E-40A3-9295-20962A66D2D7}" srcOrd="0" destOrd="0" parTransId="{0E4E7CD4-44DD-43E8-B26A-64A7E8578659}" sibTransId="{E6A59987-855F-401C-8929-C3E47336299E}"/>
    <dgm:cxn modelId="{F2EF1AE5-1504-4E67-B5BB-E38FBC410CB3}" type="presOf" srcId="{5AEEF1A3-02A5-4107-BC75-20DAB0E0CFB9}" destId="{6E102FBD-7DC9-4B7C-8621-29097B6EBB38}" srcOrd="0" destOrd="0" presId="urn:microsoft.com/office/officeart/2005/8/layout/hierarchy1"/>
    <dgm:cxn modelId="{EF002233-953E-4978-B52F-948634E38710}" type="presOf" srcId="{6CDFE083-322C-4CC0-AAA1-240C5C2D854E}" destId="{70E7A689-8CD9-4014-A4D5-A77BC7693C31}" srcOrd="0" destOrd="0" presId="urn:microsoft.com/office/officeart/2005/8/layout/hierarchy1"/>
    <dgm:cxn modelId="{78742FDE-76A2-49CC-ABA8-260A24508F88}" type="presParOf" srcId="{6E102FBD-7DC9-4B7C-8621-29097B6EBB38}" destId="{8F4FC5FE-4CF2-4EFA-882F-FC2B018FA856}" srcOrd="0" destOrd="0" presId="urn:microsoft.com/office/officeart/2005/8/layout/hierarchy1"/>
    <dgm:cxn modelId="{A1C2B3FD-34AB-4AD6-A6A2-433738487839}" type="presParOf" srcId="{8F4FC5FE-4CF2-4EFA-882F-FC2B018FA856}" destId="{278B98C5-7AD5-47BE-A9ED-10AB2BAC90AA}" srcOrd="0" destOrd="0" presId="urn:microsoft.com/office/officeart/2005/8/layout/hierarchy1"/>
    <dgm:cxn modelId="{8DA6F6E9-F1F4-48ED-9A08-D43342B45929}" type="presParOf" srcId="{278B98C5-7AD5-47BE-A9ED-10AB2BAC90AA}" destId="{83C25250-684A-41CC-A33D-D07C7191F852}" srcOrd="0" destOrd="0" presId="urn:microsoft.com/office/officeart/2005/8/layout/hierarchy1"/>
    <dgm:cxn modelId="{3CA5CDB3-6F2A-4BA2-A84F-7E8766BF46FE}" type="presParOf" srcId="{278B98C5-7AD5-47BE-A9ED-10AB2BAC90AA}" destId="{B421BAF4-F96A-4E9D-BCDB-56C83C422109}" srcOrd="1" destOrd="0" presId="urn:microsoft.com/office/officeart/2005/8/layout/hierarchy1"/>
    <dgm:cxn modelId="{C3143946-DB2B-419B-BBA7-58BBA6459CAF}" type="presParOf" srcId="{8F4FC5FE-4CF2-4EFA-882F-FC2B018FA856}" destId="{8E82A530-B22E-4513-858C-2D626B413B3C}" srcOrd="1" destOrd="0" presId="urn:microsoft.com/office/officeart/2005/8/layout/hierarchy1"/>
    <dgm:cxn modelId="{7990EC5E-A168-4824-ADEB-FEF5717E299C}" type="presParOf" srcId="{8E82A530-B22E-4513-858C-2D626B413B3C}" destId="{65CC0474-91E5-4D84-9E83-C9ED1721D90B}" srcOrd="0" destOrd="0" presId="urn:microsoft.com/office/officeart/2005/8/layout/hierarchy1"/>
    <dgm:cxn modelId="{8A32CE18-E25A-4456-B23C-2B143AE166D1}" type="presParOf" srcId="{8E82A530-B22E-4513-858C-2D626B413B3C}" destId="{8F5B4523-2097-497C-8EA7-BCD558B372D2}" srcOrd="1" destOrd="0" presId="urn:microsoft.com/office/officeart/2005/8/layout/hierarchy1"/>
    <dgm:cxn modelId="{B5646631-B04A-44F8-B905-0F80B05982D0}" type="presParOf" srcId="{8F5B4523-2097-497C-8EA7-BCD558B372D2}" destId="{F8685A57-BD22-421E-AF2F-34788E89FC86}" srcOrd="0" destOrd="0" presId="urn:microsoft.com/office/officeart/2005/8/layout/hierarchy1"/>
    <dgm:cxn modelId="{51C57F07-3A72-4318-AAC9-D553E7E16AFA}" type="presParOf" srcId="{F8685A57-BD22-421E-AF2F-34788E89FC86}" destId="{86A95758-3C91-4C8B-9757-E15EFC7E0C37}" srcOrd="0" destOrd="0" presId="urn:microsoft.com/office/officeart/2005/8/layout/hierarchy1"/>
    <dgm:cxn modelId="{962816EB-F46F-4FA4-B6AD-231A12073E0E}" type="presParOf" srcId="{F8685A57-BD22-421E-AF2F-34788E89FC86}" destId="{A1AC1448-FA3C-4513-8A85-066A94FE0BD8}" srcOrd="1" destOrd="0" presId="urn:microsoft.com/office/officeart/2005/8/layout/hierarchy1"/>
    <dgm:cxn modelId="{E806AA7A-5DF1-4563-8D54-CDDF8D9CB984}" type="presParOf" srcId="{8F5B4523-2097-497C-8EA7-BCD558B372D2}" destId="{054FA250-96BE-445C-8427-5799AB0D82FB}" srcOrd="1" destOrd="0" presId="urn:microsoft.com/office/officeart/2005/8/layout/hierarchy1"/>
    <dgm:cxn modelId="{DDDB97C7-033B-492F-ADAC-27C535EA382C}" type="presParOf" srcId="{054FA250-96BE-445C-8427-5799AB0D82FB}" destId="{C4629B45-FB8D-4DA1-B65B-F82FB8CA8ED7}" srcOrd="0" destOrd="0" presId="urn:microsoft.com/office/officeart/2005/8/layout/hierarchy1"/>
    <dgm:cxn modelId="{B669BF9F-2659-4C70-9E05-A6D8BB27C2B7}" type="presParOf" srcId="{054FA250-96BE-445C-8427-5799AB0D82FB}" destId="{33356DA7-B45A-4D2E-8BF8-2DA084BFC641}" srcOrd="1" destOrd="0" presId="urn:microsoft.com/office/officeart/2005/8/layout/hierarchy1"/>
    <dgm:cxn modelId="{8C14C113-20DF-41F4-87B6-C849E441393E}" type="presParOf" srcId="{33356DA7-B45A-4D2E-8BF8-2DA084BFC641}" destId="{50E80048-F019-4467-83D5-3C055BE0431A}" srcOrd="0" destOrd="0" presId="urn:microsoft.com/office/officeart/2005/8/layout/hierarchy1"/>
    <dgm:cxn modelId="{B1C1A304-3470-46F7-9744-822FB625BDA5}" type="presParOf" srcId="{50E80048-F019-4467-83D5-3C055BE0431A}" destId="{4B07AC7F-188C-4701-A85A-B7B8C86AD081}" srcOrd="0" destOrd="0" presId="urn:microsoft.com/office/officeart/2005/8/layout/hierarchy1"/>
    <dgm:cxn modelId="{37A07B42-F9CB-4B72-94DA-B4C35AC1E96B}" type="presParOf" srcId="{50E80048-F019-4467-83D5-3C055BE0431A}" destId="{5D1267FA-C88E-4962-A406-122956749FB4}" srcOrd="1" destOrd="0" presId="urn:microsoft.com/office/officeart/2005/8/layout/hierarchy1"/>
    <dgm:cxn modelId="{37CE3184-4A02-46CA-B3EB-D65F6CCED100}" type="presParOf" srcId="{33356DA7-B45A-4D2E-8BF8-2DA084BFC641}" destId="{CA86ACAB-5626-4FE7-8931-AD6EE1FD4049}" srcOrd="1" destOrd="0" presId="urn:microsoft.com/office/officeart/2005/8/layout/hierarchy1"/>
    <dgm:cxn modelId="{8EE278B8-EF98-4E3D-ADA3-509ECDED92AE}" type="presParOf" srcId="{CA86ACAB-5626-4FE7-8931-AD6EE1FD4049}" destId="{061A41D3-FEF2-4D7E-8BC5-EB68BAFD3EC0}" srcOrd="0" destOrd="0" presId="urn:microsoft.com/office/officeart/2005/8/layout/hierarchy1"/>
    <dgm:cxn modelId="{913B4AE8-C4C0-4C1E-97AE-E85AD0E26A35}" type="presParOf" srcId="{CA86ACAB-5626-4FE7-8931-AD6EE1FD4049}" destId="{24002FF4-B39C-4E08-93D3-C54A85362DDC}" srcOrd="1" destOrd="0" presId="urn:microsoft.com/office/officeart/2005/8/layout/hierarchy1"/>
    <dgm:cxn modelId="{D3685B9D-4CDA-417D-9600-B771BD2FEB5D}" type="presParOf" srcId="{24002FF4-B39C-4E08-93D3-C54A85362DDC}" destId="{DEC716F6-B629-4A05-978A-7597475311DE}" srcOrd="0" destOrd="0" presId="urn:microsoft.com/office/officeart/2005/8/layout/hierarchy1"/>
    <dgm:cxn modelId="{5F51A07A-36E9-4778-9BA0-0A560A862488}" type="presParOf" srcId="{DEC716F6-B629-4A05-978A-7597475311DE}" destId="{4BF23234-97FA-4464-B0F8-9BB0C9AD840E}" srcOrd="0" destOrd="0" presId="urn:microsoft.com/office/officeart/2005/8/layout/hierarchy1"/>
    <dgm:cxn modelId="{BFF5E5C4-BF19-4AEE-8E9D-70AF8209D591}" type="presParOf" srcId="{DEC716F6-B629-4A05-978A-7597475311DE}" destId="{EF7C0F33-9394-43FD-A5F0-2EDACCB34A81}" srcOrd="1" destOrd="0" presId="urn:microsoft.com/office/officeart/2005/8/layout/hierarchy1"/>
    <dgm:cxn modelId="{09D63C80-2F18-4ACC-8850-68044CF0683C}" type="presParOf" srcId="{24002FF4-B39C-4E08-93D3-C54A85362DDC}" destId="{48153C6F-AD38-49F9-AEA5-CA83331F9867}" srcOrd="1" destOrd="0" presId="urn:microsoft.com/office/officeart/2005/8/layout/hierarchy1"/>
    <dgm:cxn modelId="{0FCC7477-71D3-48B7-83EC-8E67CE1C370E}" type="presParOf" srcId="{48153C6F-AD38-49F9-AEA5-CA83331F9867}" destId="{13A7A564-CF75-405C-B30F-030D42791A26}" srcOrd="0" destOrd="0" presId="urn:microsoft.com/office/officeart/2005/8/layout/hierarchy1"/>
    <dgm:cxn modelId="{D64FBB3E-B6FA-452A-8EC7-0A06E7397A86}" type="presParOf" srcId="{48153C6F-AD38-49F9-AEA5-CA83331F9867}" destId="{4A6FA775-1991-41C9-BC13-0B3F5E371B22}" srcOrd="1" destOrd="0" presId="urn:microsoft.com/office/officeart/2005/8/layout/hierarchy1"/>
    <dgm:cxn modelId="{E40804FA-DA39-4DE1-A69A-7C002D8267E0}" type="presParOf" srcId="{4A6FA775-1991-41C9-BC13-0B3F5E371B22}" destId="{6AF78167-A24D-4064-9045-D385020C211F}" srcOrd="0" destOrd="0" presId="urn:microsoft.com/office/officeart/2005/8/layout/hierarchy1"/>
    <dgm:cxn modelId="{75440809-6A12-4860-B43E-A18732CCCF91}" type="presParOf" srcId="{6AF78167-A24D-4064-9045-D385020C211F}" destId="{3E42DF1B-EA06-4805-A1C0-D6348FC7EE32}" srcOrd="0" destOrd="0" presId="urn:microsoft.com/office/officeart/2005/8/layout/hierarchy1"/>
    <dgm:cxn modelId="{A0E87669-CFA0-449E-B262-1135ECCCC093}" type="presParOf" srcId="{6AF78167-A24D-4064-9045-D385020C211F}" destId="{F3A8CB5F-FB83-43F6-A501-8B18A7E326F7}" srcOrd="1" destOrd="0" presId="urn:microsoft.com/office/officeart/2005/8/layout/hierarchy1"/>
    <dgm:cxn modelId="{5A372386-4471-453B-8695-5364D381A3D0}" type="presParOf" srcId="{4A6FA775-1991-41C9-BC13-0B3F5E371B22}" destId="{2205F671-E929-4A47-86F5-335FBAC851B6}" srcOrd="1" destOrd="0" presId="urn:microsoft.com/office/officeart/2005/8/layout/hierarchy1"/>
    <dgm:cxn modelId="{DB79A988-8670-4C48-AF44-B54B4C663853}" type="presParOf" srcId="{CA86ACAB-5626-4FE7-8931-AD6EE1FD4049}" destId="{AA36F596-FEB6-4E4F-8A55-955AA5A138F2}" srcOrd="2" destOrd="0" presId="urn:microsoft.com/office/officeart/2005/8/layout/hierarchy1"/>
    <dgm:cxn modelId="{4CBA916C-3C44-4FDC-8F18-4FF726D708E0}" type="presParOf" srcId="{CA86ACAB-5626-4FE7-8931-AD6EE1FD4049}" destId="{BA78D49D-9B78-4FF8-A388-ED693BF129F3}" srcOrd="3" destOrd="0" presId="urn:microsoft.com/office/officeart/2005/8/layout/hierarchy1"/>
    <dgm:cxn modelId="{76286D13-DF76-4E47-87FE-4259FFA3AD3F}" type="presParOf" srcId="{BA78D49D-9B78-4FF8-A388-ED693BF129F3}" destId="{BDF85E18-FA85-4FFD-984F-E51F9D066B72}" srcOrd="0" destOrd="0" presId="urn:microsoft.com/office/officeart/2005/8/layout/hierarchy1"/>
    <dgm:cxn modelId="{65C69F29-E0F4-4F01-822A-703D2A5BE350}" type="presParOf" srcId="{BDF85E18-FA85-4FFD-984F-E51F9D066B72}" destId="{41D1F0C7-DE75-406B-B42D-A9E2D9258AC4}" srcOrd="0" destOrd="0" presId="urn:microsoft.com/office/officeart/2005/8/layout/hierarchy1"/>
    <dgm:cxn modelId="{C66001F1-99B1-4325-A87E-DF50C72C26ED}" type="presParOf" srcId="{BDF85E18-FA85-4FFD-984F-E51F9D066B72}" destId="{2FA150F2-C146-43ED-8B21-8D95EF303FD8}" srcOrd="1" destOrd="0" presId="urn:microsoft.com/office/officeart/2005/8/layout/hierarchy1"/>
    <dgm:cxn modelId="{F83AF9D4-C498-4841-A651-0E0B4078C327}" type="presParOf" srcId="{BA78D49D-9B78-4FF8-A388-ED693BF129F3}" destId="{E48890AA-1CD2-4E7E-B285-313F44DD11EB}" srcOrd="1" destOrd="0" presId="urn:microsoft.com/office/officeart/2005/8/layout/hierarchy1"/>
    <dgm:cxn modelId="{9775A6FC-2061-4FBF-A2EA-A1A860EBA397}" type="presParOf" srcId="{E48890AA-1CD2-4E7E-B285-313F44DD11EB}" destId="{15318C1E-8A3F-4E6F-A211-2E25E708928D}" srcOrd="0" destOrd="0" presId="urn:microsoft.com/office/officeart/2005/8/layout/hierarchy1"/>
    <dgm:cxn modelId="{CD325956-73A0-4E41-A7FE-08C23A8AA08B}" type="presParOf" srcId="{E48890AA-1CD2-4E7E-B285-313F44DD11EB}" destId="{3069B8F1-2184-41E9-8916-00EFDA972AC1}" srcOrd="1" destOrd="0" presId="urn:microsoft.com/office/officeart/2005/8/layout/hierarchy1"/>
    <dgm:cxn modelId="{7AF68FC5-7CF3-4D69-B1DF-4CBAD2AC3340}" type="presParOf" srcId="{3069B8F1-2184-41E9-8916-00EFDA972AC1}" destId="{9928F830-7CA1-4A79-85BF-9177AE87AFE3}" srcOrd="0" destOrd="0" presId="urn:microsoft.com/office/officeart/2005/8/layout/hierarchy1"/>
    <dgm:cxn modelId="{CD08B513-ED51-4CED-A327-2383015D7CF3}" type="presParOf" srcId="{9928F830-7CA1-4A79-85BF-9177AE87AFE3}" destId="{1B52CB5D-2611-40A6-B091-DAE825472536}" srcOrd="0" destOrd="0" presId="urn:microsoft.com/office/officeart/2005/8/layout/hierarchy1"/>
    <dgm:cxn modelId="{305EEDA7-FF1F-40CA-AF68-A274DA058B23}" type="presParOf" srcId="{9928F830-7CA1-4A79-85BF-9177AE87AFE3}" destId="{FBB4CBCE-2BA1-47A8-861B-F13B85F998BA}" srcOrd="1" destOrd="0" presId="urn:microsoft.com/office/officeart/2005/8/layout/hierarchy1"/>
    <dgm:cxn modelId="{01F893C7-9737-4F62-AF49-5E1641A84891}" type="presParOf" srcId="{3069B8F1-2184-41E9-8916-00EFDA972AC1}" destId="{C84A872E-25F9-47F3-B513-679630538217}" srcOrd="1" destOrd="0" presId="urn:microsoft.com/office/officeart/2005/8/layout/hierarchy1"/>
    <dgm:cxn modelId="{9389C51B-4F7F-4B14-9222-7C1E26B2480C}" type="presParOf" srcId="{8E82A530-B22E-4513-858C-2D626B413B3C}" destId="{1766FBDE-C41E-4DDD-8DEA-16342408F7E8}" srcOrd="2" destOrd="0" presId="urn:microsoft.com/office/officeart/2005/8/layout/hierarchy1"/>
    <dgm:cxn modelId="{2CD8DA2C-1965-49DC-B5D0-ADB0E30515C0}" type="presParOf" srcId="{8E82A530-B22E-4513-858C-2D626B413B3C}" destId="{7D2C4919-833F-4925-A197-BAA85594DFE1}" srcOrd="3" destOrd="0" presId="urn:microsoft.com/office/officeart/2005/8/layout/hierarchy1"/>
    <dgm:cxn modelId="{DD81A397-DECB-4A7E-841B-048662F7C53D}" type="presParOf" srcId="{7D2C4919-833F-4925-A197-BAA85594DFE1}" destId="{C90F9153-1ED2-4E12-B508-45B453F5A4E6}" srcOrd="0" destOrd="0" presId="urn:microsoft.com/office/officeart/2005/8/layout/hierarchy1"/>
    <dgm:cxn modelId="{E86180E1-57CE-47D1-9B7E-17125D6EFD3F}" type="presParOf" srcId="{C90F9153-1ED2-4E12-B508-45B453F5A4E6}" destId="{9590CB7B-B689-4394-8C30-2AF7CDD4B5F2}" srcOrd="0" destOrd="0" presId="urn:microsoft.com/office/officeart/2005/8/layout/hierarchy1"/>
    <dgm:cxn modelId="{99BD9FB6-EED8-4E57-B42A-C9343562CD1E}" type="presParOf" srcId="{C90F9153-1ED2-4E12-B508-45B453F5A4E6}" destId="{774B431A-04C5-4956-B110-70D41855AE20}" srcOrd="1" destOrd="0" presId="urn:microsoft.com/office/officeart/2005/8/layout/hierarchy1"/>
    <dgm:cxn modelId="{930068D7-BEBD-4702-B7E7-AFCF05EC7FD8}" type="presParOf" srcId="{7D2C4919-833F-4925-A197-BAA85594DFE1}" destId="{D2190606-1C19-4542-B104-165F8CEC2600}" srcOrd="1" destOrd="0" presId="urn:microsoft.com/office/officeart/2005/8/layout/hierarchy1"/>
    <dgm:cxn modelId="{9E768043-77C6-4367-A3E3-4517C9B5CD22}" type="presParOf" srcId="{D2190606-1C19-4542-B104-165F8CEC2600}" destId="{C40769A2-7FA1-4C55-AA34-B80536E8C939}" srcOrd="0" destOrd="0" presId="urn:microsoft.com/office/officeart/2005/8/layout/hierarchy1"/>
    <dgm:cxn modelId="{12DF8085-3EBC-450D-91DE-4EA2EE54C2CF}" type="presParOf" srcId="{D2190606-1C19-4542-B104-165F8CEC2600}" destId="{9689B66C-8F26-45BF-A5D5-E7EA06F5BBBA}" srcOrd="1" destOrd="0" presId="urn:microsoft.com/office/officeart/2005/8/layout/hierarchy1"/>
    <dgm:cxn modelId="{0AF26D7B-CF4C-4A4D-AA53-7A3767B1E9BC}" type="presParOf" srcId="{9689B66C-8F26-45BF-A5D5-E7EA06F5BBBA}" destId="{AAB3E8A0-40A3-4F4C-A718-EE4CCBC56EFC}" srcOrd="0" destOrd="0" presId="urn:microsoft.com/office/officeart/2005/8/layout/hierarchy1"/>
    <dgm:cxn modelId="{B065B02C-F72D-49EF-8521-7EEE30FF4879}" type="presParOf" srcId="{AAB3E8A0-40A3-4F4C-A718-EE4CCBC56EFC}" destId="{9FDA270C-9E52-4F9C-B8C1-62A3311D190B}" srcOrd="0" destOrd="0" presId="urn:microsoft.com/office/officeart/2005/8/layout/hierarchy1"/>
    <dgm:cxn modelId="{784F87FE-7FD1-4C8C-B9BA-65BC617C85B8}" type="presParOf" srcId="{AAB3E8A0-40A3-4F4C-A718-EE4CCBC56EFC}" destId="{70E7A689-8CD9-4014-A4D5-A77BC7693C31}" srcOrd="1" destOrd="0" presId="urn:microsoft.com/office/officeart/2005/8/layout/hierarchy1"/>
    <dgm:cxn modelId="{1497BDC9-E86E-4C03-855A-3D4EBDFC745D}" type="presParOf" srcId="{9689B66C-8F26-45BF-A5D5-E7EA06F5BBBA}" destId="{4B138009-8431-479C-82DD-FECA5E7CB55D}" srcOrd="1" destOrd="0" presId="urn:microsoft.com/office/officeart/2005/8/layout/hierarchy1"/>
    <dgm:cxn modelId="{A86EEFD0-BE71-4F41-B1D9-59A54FE95361}" type="presParOf" srcId="{4B138009-8431-479C-82DD-FECA5E7CB55D}" destId="{74272392-68BA-4770-8EA1-3D63040ED252}" srcOrd="0" destOrd="0" presId="urn:microsoft.com/office/officeart/2005/8/layout/hierarchy1"/>
    <dgm:cxn modelId="{9F13C019-CEB2-4878-8365-7C097896210C}" type="presParOf" srcId="{4B138009-8431-479C-82DD-FECA5E7CB55D}" destId="{0FEC9F96-0ACB-498E-9A77-F2459A7A46D3}" srcOrd="1" destOrd="0" presId="urn:microsoft.com/office/officeart/2005/8/layout/hierarchy1"/>
    <dgm:cxn modelId="{3C923D9D-4AED-4B3E-92F7-51070F7F90E0}" type="presParOf" srcId="{0FEC9F96-0ACB-498E-9A77-F2459A7A46D3}" destId="{29E46ECE-8508-499E-A056-79A8354B542C}" srcOrd="0" destOrd="0" presId="urn:microsoft.com/office/officeart/2005/8/layout/hierarchy1"/>
    <dgm:cxn modelId="{7A0996CF-08E8-473A-AB76-A26301BB2400}" type="presParOf" srcId="{29E46ECE-8508-499E-A056-79A8354B542C}" destId="{58D926F4-A563-4B3E-B1BA-EB31DA0C92EE}" srcOrd="0" destOrd="0" presId="urn:microsoft.com/office/officeart/2005/8/layout/hierarchy1"/>
    <dgm:cxn modelId="{680EDFE3-8461-443C-891D-A152114EEEF8}" type="presParOf" srcId="{29E46ECE-8508-499E-A056-79A8354B542C}" destId="{2E3F7CF2-E5D3-4E3E-876F-1AD154CD3280}" srcOrd="1" destOrd="0" presId="urn:microsoft.com/office/officeart/2005/8/layout/hierarchy1"/>
    <dgm:cxn modelId="{4C93C99C-6331-466C-9C6F-F0447855ADED}" type="presParOf" srcId="{0FEC9F96-0ACB-498E-9A77-F2459A7A46D3}" destId="{178F0F56-E60C-46FE-ADAF-C6349F815B78}" srcOrd="1" destOrd="0" presId="urn:microsoft.com/office/officeart/2005/8/layout/hierarchy1"/>
    <dgm:cxn modelId="{014A3F69-0219-4696-A837-3C360138DAB2}" type="presParOf" srcId="{178F0F56-E60C-46FE-ADAF-C6349F815B78}" destId="{4C649434-B55C-4F05-A45D-5135BCDA58D7}" srcOrd="0" destOrd="0" presId="urn:microsoft.com/office/officeart/2005/8/layout/hierarchy1"/>
    <dgm:cxn modelId="{7513AD33-025E-4C4C-8EBB-C3CE579FF31F}" type="presParOf" srcId="{178F0F56-E60C-46FE-ADAF-C6349F815B78}" destId="{42FA6EC6-9510-424D-BA1A-72B187C85D69}" srcOrd="1" destOrd="0" presId="urn:microsoft.com/office/officeart/2005/8/layout/hierarchy1"/>
    <dgm:cxn modelId="{7EF7F1C1-58BE-4394-8CAE-5D5BB6F50F53}" type="presParOf" srcId="{42FA6EC6-9510-424D-BA1A-72B187C85D69}" destId="{FA412D54-7D9F-46B9-B832-F83AD4031015}" srcOrd="0" destOrd="0" presId="urn:microsoft.com/office/officeart/2005/8/layout/hierarchy1"/>
    <dgm:cxn modelId="{CCB6EA2B-9380-4AAC-8314-C7D3AA8AC977}" type="presParOf" srcId="{FA412D54-7D9F-46B9-B832-F83AD4031015}" destId="{DFB210BA-FC29-4147-9A77-BE473F44110D}" srcOrd="0" destOrd="0" presId="urn:microsoft.com/office/officeart/2005/8/layout/hierarchy1"/>
    <dgm:cxn modelId="{A7B7CE0E-7768-48C8-A9BC-2AE17AB23723}" type="presParOf" srcId="{FA412D54-7D9F-46B9-B832-F83AD4031015}" destId="{7BD148C9-E020-4AD3-89A1-B3D74C001E20}" srcOrd="1" destOrd="0" presId="urn:microsoft.com/office/officeart/2005/8/layout/hierarchy1"/>
    <dgm:cxn modelId="{CAC5F068-EBCE-4F62-BF8C-E1907B737DEB}" type="presParOf" srcId="{42FA6EC6-9510-424D-BA1A-72B187C85D69}" destId="{91612FFA-FADA-4A95-8B66-920B31383CA2}" srcOrd="1" destOrd="0" presId="urn:microsoft.com/office/officeart/2005/8/layout/hierarchy1"/>
    <dgm:cxn modelId="{46C1B313-F252-4C11-9BBD-6C12399F4E25}" type="presParOf" srcId="{4B138009-8431-479C-82DD-FECA5E7CB55D}" destId="{CE790EDF-9D82-4F99-8EE0-05E62525EBE2}" srcOrd="2" destOrd="0" presId="urn:microsoft.com/office/officeart/2005/8/layout/hierarchy1"/>
    <dgm:cxn modelId="{FEC0E9A6-A53F-4BC2-A2DA-780AB1A5CE6B}" type="presParOf" srcId="{4B138009-8431-479C-82DD-FECA5E7CB55D}" destId="{D8321853-2EF6-4308-9896-351C0BDC712A}" srcOrd="3" destOrd="0" presId="urn:microsoft.com/office/officeart/2005/8/layout/hierarchy1"/>
    <dgm:cxn modelId="{96908E8E-4CB5-4DED-87CE-45AA651CA62B}" type="presParOf" srcId="{D8321853-2EF6-4308-9896-351C0BDC712A}" destId="{9AC1A969-24D1-4750-A07A-19B0D9B1CA1B}" srcOrd="0" destOrd="0" presId="urn:microsoft.com/office/officeart/2005/8/layout/hierarchy1"/>
    <dgm:cxn modelId="{BE729EA6-6D85-492B-975E-784FD4FBF601}" type="presParOf" srcId="{9AC1A969-24D1-4750-A07A-19B0D9B1CA1B}" destId="{3078B357-86BD-45F2-AEE9-67B9AA9A82F2}" srcOrd="0" destOrd="0" presId="urn:microsoft.com/office/officeart/2005/8/layout/hierarchy1"/>
    <dgm:cxn modelId="{C7B1C856-262E-454D-840A-19836BAA1AAA}" type="presParOf" srcId="{9AC1A969-24D1-4750-A07A-19B0D9B1CA1B}" destId="{BA1D7B24-545E-465D-B71B-F2C61415FA6B}" srcOrd="1" destOrd="0" presId="urn:microsoft.com/office/officeart/2005/8/layout/hierarchy1"/>
    <dgm:cxn modelId="{6E55FBE3-40C4-41EC-9E3F-2541CCD5FF88}" type="presParOf" srcId="{D8321853-2EF6-4308-9896-351C0BDC712A}" destId="{8162712C-5C18-4441-9ED3-D578AA71CC8A}" srcOrd="1" destOrd="0" presId="urn:microsoft.com/office/officeart/2005/8/layout/hierarchy1"/>
    <dgm:cxn modelId="{48D85F20-FA04-436C-8DC2-E27EFEA867CA}" type="presParOf" srcId="{8162712C-5C18-4441-9ED3-D578AA71CC8A}" destId="{898C6B78-618E-4C63-8CC0-D073F968894B}" srcOrd="0" destOrd="0" presId="urn:microsoft.com/office/officeart/2005/8/layout/hierarchy1"/>
    <dgm:cxn modelId="{228CB25E-5630-4932-B662-A61D562D8345}" type="presParOf" srcId="{8162712C-5C18-4441-9ED3-D578AA71CC8A}" destId="{59491CC9-6DD5-4CE5-A8EE-71EC00AD00E1}" srcOrd="1" destOrd="0" presId="urn:microsoft.com/office/officeart/2005/8/layout/hierarchy1"/>
    <dgm:cxn modelId="{8E157245-91F7-43B4-B7A5-7AB54FE8D38C}" type="presParOf" srcId="{59491CC9-6DD5-4CE5-A8EE-71EC00AD00E1}" destId="{D3DC8AD7-D7B5-4BD4-B063-7BB658A182C3}" srcOrd="0" destOrd="0" presId="urn:microsoft.com/office/officeart/2005/8/layout/hierarchy1"/>
    <dgm:cxn modelId="{00DD7F31-908F-462E-8C03-6A2121F71493}" type="presParOf" srcId="{D3DC8AD7-D7B5-4BD4-B063-7BB658A182C3}" destId="{0DB35C7A-192A-4CDE-BA21-2999C300B703}" srcOrd="0" destOrd="0" presId="urn:microsoft.com/office/officeart/2005/8/layout/hierarchy1"/>
    <dgm:cxn modelId="{5E49202E-361C-4C10-95B1-BAB0F49DF1BA}" type="presParOf" srcId="{D3DC8AD7-D7B5-4BD4-B063-7BB658A182C3}" destId="{7FF9F68E-B9D8-426F-AF00-D4D32999C296}" srcOrd="1" destOrd="0" presId="urn:microsoft.com/office/officeart/2005/8/layout/hierarchy1"/>
    <dgm:cxn modelId="{DB970554-9E67-4DFA-A510-FA5211A750AC}" type="presParOf" srcId="{59491CC9-6DD5-4CE5-A8EE-71EC00AD00E1}" destId="{7FA70DB0-CE55-477F-8CB9-582C57B26E38}" srcOrd="1" destOrd="0" presId="urn:microsoft.com/office/officeart/2005/8/layout/hierarchy1"/>
  </dgm:cxnLst>
  <dgm:bg>
    <a:effectLst/>
  </dgm:bg>
  <dgm:whole/>
</dgm:dataModel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1">
  <dgm:title val=""/>
  <dgm:desc val=""/>
  <dgm:catLst>
    <dgm:cat type="hierarchy" pri="2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hierChild1">
    <dgm:varLst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primFontSz" for="des" ptType="node" op="equ" val="65"/>
      <dgm:constr type="w" for="des" forName="composite" refType="w"/>
      <dgm:constr type="h" for="des" forName="composite" refType="w" refFor="des" refForName="composite" fact="0.667"/>
      <dgm:constr type="w" for="des" forName="composite2" refType="w" refFor="des" refForName="composite"/>
      <dgm:constr type="h" for="des" forName="composite2" refType="h" refFor="des" refForName="composite"/>
      <dgm:constr type="w" for="des" forName="composite3" refType="w" refFor="des" refForName="composite"/>
      <dgm:constr type="h" for="des" forName="composite3" refType="h" refFor="des" refForName="composite"/>
      <dgm:constr type="w" for="des" forName="composite4" refType="w" refFor="des" refForName="composite"/>
      <dgm:constr type="h" for="des" forName="composite4" refType="h" refFor="des" refForName="composite"/>
      <dgm:constr type="w" for="des" forName="composite5" refType="w" refFor="des" refForName="composite"/>
      <dgm:constr type="h" for="des" forName="composite5" refType="h" refFor="des" refForName="composite"/>
      <dgm:constr type="sibSp" refType="w" refFor="des" refForName="composite" fact="0.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p" for="des" forName="hierRoot1" refType="h" refFor="des" refForName="composite" fact="0.25"/>
      <dgm:constr type="sp" for="des" forName="hierRoot2" refType="sp" refFor="des" refForName="hierRoot1"/>
      <dgm:constr type="sp" for="des" forName="hierRoot3" refType="sp" refFor="des" refForName="hierRoot1"/>
      <dgm:constr type="sp" for="des" forName="hierRoot4" refType="sp" refFor="des" refForName="hierRoot1"/>
      <dgm:constr type="sp" for="des" forName="hierRoot5" refType="sp" refFor="des" refForName="hierRoot1"/>
    </dgm:constrLst>
    <dgm:ruleLst/>
    <dgm:forEach name="Name3" axis="ch">
      <dgm:forEach name="Name4" axis="self" ptType="node">
        <dgm:layoutNode name="hierRoot1">
          <dgm:alg type="hierRoot"/>
          <dgm:shape xmlns:r="http://schemas.openxmlformats.org/officeDocument/2006/relationships" r:blip="">
            <dgm:adjLst/>
          </dgm:shape>
          <dgm:presOf/>
          <dgm:constrLst>
            <dgm:constr type="bendDist" for="des" ptType="parTrans" refType="sp" fact="0.5"/>
          </dgm:constrLst>
          <dgm:ruleLst/>
          <dgm:layoutNode name="composite">
            <dgm:alg type="composite"/>
            <dgm:shape xmlns:r="http://schemas.openxmlformats.org/officeDocument/2006/relationships" r:blip="">
              <dgm:adjLst/>
            </dgm:shape>
            <dgm:presOf/>
            <dgm:constrLst>
              <dgm:constr type="w" for="ch" forName="background" refType="w" fact="0.9"/>
              <dgm:constr type="h" for="ch" forName="background" refType="w" refFor="ch" refForName="background" fact="0.635"/>
              <dgm:constr type="t" for="ch" forName="background"/>
              <dgm:constr type="l" for="ch" forName="background"/>
              <dgm:constr type="w" for="ch" forName="text" refType="w" fact="0.9"/>
              <dgm:constr type="h" for="ch" forName="text" refType="w" refFor="ch" refForName="text" fact="0.635"/>
              <dgm:constr type="t" for="ch" forName="text" refType="w" fact="0.095"/>
              <dgm:constr type="l" for="ch" forName="text" refType="w" fact="0.1"/>
            </dgm:constrLst>
            <dgm:ruleLst/>
            <dgm:layoutNode name="background" styleLbl="node0" moveWith="text">
              <dgm:alg type="sp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/>
              <dgm:constrLst/>
              <dgm:ruleLst/>
            </dgm:layoutNode>
            <dgm:layoutNode name="text" styleLbl="fgAcc0">
              <dgm:varLst>
                <dgm:chPref val="3"/>
              </dgm:varLst>
              <dgm:alg type="tx"/>
              <dgm:shape xmlns:r="http://schemas.openxmlformats.org/officeDocument/2006/relationships" type="roundRect" r:blip="">
                <dgm:adjLst>
                  <dgm:adj idx="1" val="0.1"/>
                </dgm:adjLst>
              </dgm:shape>
              <dgm:presOf axis="self"/>
              <dgm:constrLst>
                <dgm:constr type="tMarg" refType="primFontSz" fact="0.3"/>
                <dgm:constr type="bMarg" refType="primFontSz" fact="0.3"/>
                <dgm:constr type="lMarg" refType="primFontSz" fact="0.3"/>
                <dgm:constr type="rMarg" refType="primFontSz" fact="0.3"/>
              </dgm:constrLst>
              <dgm:ruleLst>
                <dgm:rule type="primFontSz" val="5" fact="NaN" max="NaN"/>
              </dgm:ruleLst>
            </dgm:layoutNode>
          </dgm:layoutNode>
          <dgm:layoutNode name="hierChild2">
            <dgm:choose name="Name5">
              <dgm:if name="Name6" func="var" arg="dir" op="equ" val="norm">
                <dgm:alg type="hierChild">
                  <dgm:param type="linDir" val="fromL"/>
                </dgm:alg>
              </dgm:if>
              <dgm:else name="Name7">
                <dgm:alg type="hierChild">
                  <dgm:param type="linDir" val="from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Name8" axis="ch">
              <dgm:forEach name="Name9" axis="self" ptType="parTrans" cnt="1">
                <dgm:layoutNode name="Name10">
                  <dgm:alg type="conn">
                    <dgm:param type="dim" val="1D"/>
                    <dgm:param type="endSty" val="noArr"/>
                    <dgm:param type="connRout" val="bend"/>
                    <dgm:param type="bendPt" val="end"/>
                    <dgm:param type="begPts" val="bCtr"/>
                    <dgm:param type="endPts" val="tCtr"/>
                    <dgm:param type="srcNode" val="background"/>
                    <dgm:param type="dstNode" val="background2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forEach name="Name11" axis="self" ptType="node">
                <dgm:layoutNode name="hierRoot2">
                  <dgm:alg type="hierRoot"/>
                  <dgm:shape xmlns:r="http://schemas.openxmlformats.org/officeDocument/2006/relationships" r:blip="">
                    <dgm:adjLst/>
                  </dgm:shape>
                  <dgm:presOf/>
                  <dgm:constrLst>
                    <dgm:constr type="bendDist" for="des" ptType="parTrans" refType="sp" fact="0.5"/>
                  </dgm:constrLst>
                  <dgm:ruleLst/>
                  <dgm:layoutNode name="composite2">
                    <dgm:alg type="composite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w" for="ch" forName="background2" refType="w" fact="0.9"/>
                      <dgm:constr type="h" for="ch" forName="background2" refType="w" refFor="ch" refForName="background2" fact="0.635"/>
                      <dgm:constr type="t" for="ch" forName="background2"/>
                      <dgm:constr type="l" for="ch" forName="background2"/>
                      <dgm:constr type="w" for="ch" forName="text2" refType="w" fact="0.9"/>
                      <dgm:constr type="h" for="ch" forName="text2" refType="w" refFor="ch" refForName="text2" fact="0.635"/>
                      <dgm:constr type="t" for="ch" forName="text2" refType="w" fact="0.095"/>
                      <dgm:constr type="l" for="ch" forName="text2" refType="w" fact="0.1"/>
                    </dgm:constrLst>
                    <dgm:ruleLst/>
                    <dgm:layoutNode name="background2" moveWith="text2">
                      <dgm:alg type="sp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/>
                      <dgm:constrLst/>
                      <dgm:ruleLst/>
                    </dgm:layoutNode>
                    <dgm:layoutNode name="text2" styleLbl="fgAcc2">
                      <dgm:varLst>
                        <dgm:chPref val="3"/>
                      </dgm:varLst>
                      <dgm:alg type="tx"/>
                      <dgm:shape xmlns:r="http://schemas.openxmlformats.org/officeDocument/2006/relationships" type="roundRect" r:blip="">
                        <dgm:adjLst>
                          <dgm:adj idx="1" val="0.1"/>
                        </dgm:adjLst>
                      </dgm:shape>
                      <dgm:presOf axis="self"/>
                      <dgm:constrLst>
                        <dgm:constr type="tMarg" refType="primFontSz" fact="0.3"/>
                        <dgm:constr type="bMarg" refType="primFontSz" fact="0.3"/>
                        <dgm:constr type="lMarg" refType="primFontSz" fact="0.3"/>
                        <dgm:constr type="rMarg" refType="primFontSz" fact="0.3"/>
                      </dgm:constrLst>
                      <dgm:ruleLst>
                        <dgm:rule type="primFontSz" val="5" fact="NaN" max="NaN"/>
                      </dgm:ruleLst>
                    </dgm:layoutNode>
                  </dgm:layoutNode>
                  <dgm:layoutNode name="hierChild3">
                    <dgm:choose name="Name12">
                      <dgm:if name="Name13" func="var" arg="dir" op="equ" val="norm">
                        <dgm:alg type="hierChild">
                          <dgm:param type="linDir" val="fromL"/>
                        </dgm:alg>
                      </dgm:if>
                      <dgm:else name="Name14">
                        <dgm:alg type="hierChild">
                          <dgm:param type="linDir" val="fromR"/>
                        </dgm:alg>
                      </dgm:else>
                    </dgm:choose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  <dgm:forEach name="Name15" axis="ch">
                      <dgm:forEach name="Name16" axis="self" ptType="parTrans" cnt="1">
                        <dgm:layoutNode name="Name17">
                          <dgm:alg type="conn">
                            <dgm:param type="dim" val="1D"/>
                            <dgm:param type="endSty" val="noArr"/>
                            <dgm:param type="connRout" val="bend"/>
                            <dgm:param type="bendPt" val="end"/>
                            <dgm:param type="begPts" val="bCtr"/>
                            <dgm:param type="endPts" val="tCtr"/>
                            <dgm:param type="srcNode" val="background2"/>
                            <dgm:param type="dstNode" val="background3"/>
                          </dgm:alg>
                          <dgm:shape xmlns:r="http://schemas.openxmlformats.org/officeDocument/2006/relationships" type="conn" r:blip="" zOrderOff="-999">
                            <dgm:adjLst/>
                          </dgm:shape>
                          <dgm:presOf axis="self"/>
                          <dgm:constrLst>
                            <dgm:constr type="begPad"/>
                            <dgm:constr type="endPad"/>
                          </dgm:constrLst>
                          <dgm:ruleLst/>
                        </dgm:layoutNode>
                      </dgm:forEach>
                      <dgm:forEach name="Name18" axis="self" ptType="node">
                        <dgm:layoutNode name="hierRoot3">
                          <dgm:alg type="hierRoot"/>
                          <dgm:shape xmlns:r="http://schemas.openxmlformats.org/officeDocument/2006/relationships" r:blip="">
                            <dgm:adjLst/>
                          </dgm:shape>
                          <dgm:presOf/>
                          <dgm:constrLst>
                            <dgm:constr type="bendDist" for="des" ptType="parTrans" refType="sp" fact="0.5"/>
                          </dgm:constrLst>
                          <dgm:ruleLst/>
                          <dgm:layoutNode name="composite3">
                            <dgm:alg type="composite"/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w" for="ch" forName="background3" refType="w" fact="0.9"/>
                              <dgm:constr type="h" for="ch" forName="background3" refType="w" refFor="ch" refForName="background3" fact="0.635"/>
                              <dgm:constr type="t" for="ch" forName="background3"/>
                              <dgm:constr type="l" for="ch" forName="background3"/>
                              <dgm:constr type="w" for="ch" forName="text3" refType="w" fact="0.9"/>
                              <dgm:constr type="h" for="ch" forName="text3" refType="w" refFor="ch" refForName="text3" fact="0.635"/>
                              <dgm:constr type="t" for="ch" forName="text3" refType="w" fact="0.095"/>
                              <dgm:constr type="l" for="ch" forName="text3" refType="w" fact="0.1"/>
                            </dgm:constrLst>
                            <dgm:ruleLst/>
                            <dgm:layoutNode name="background3" moveWith="text3">
                              <dgm:alg type="sp"/>
                              <dgm:shape xmlns:r="http://schemas.openxmlformats.org/officeDocument/2006/relationships" type="roundRect" r:blip="">
                                <dgm:adjLst>
                                  <dgm:adj idx="1" val="0.1"/>
                                </dgm:adjLst>
                              </dgm:shape>
                              <dgm:presOf/>
                              <dgm:constrLst/>
                              <dgm:ruleLst/>
                            </dgm:layoutNode>
                            <dgm:layoutNode name="text3" styleLbl="fgAcc3">
                              <dgm:varLst>
                                <dgm:chPref val="3"/>
                              </dgm:varLst>
                              <dgm:alg type="tx"/>
                              <dgm:shape xmlns:r="http://schemas.openxmlformats.org/officeDocument/2006/relationships" type="roundRect" r:blip="">
                                <dgm:adjLst>
                                  <dgm:adj idx="1" val="0.1"/>
                                </dgm:adjLst>
                              </dgm:shape>
                              <dgm:presOf axis="self"/>
                              <dgm:constrLst>
                                <dgm:constr type="tMarg" refType="primFontSz" fact="0.3"/>
                                <dgm:constr type="bMarg" refType="primFontSz" fact="0.3"/>
                                <dgm:constr type="lMarg" refType="primFontSz" fact="0.3"/>
                                <dgm:constr type="rMarg" refType="primFontSz" fact="0.3"/>
                              </dgm:constrLst>
                              <dgm:ruleLst>
                                <dgm:rule type="primFontSz" val="5" fact="NaN" max="NaN"/>
                              </dgm:ruleLst>
                            </dgm:layoutNode>
                          </dgm:layoutNode>
                          <dgm:layoutNode name="hierChild4">
                            <dgm:choose name="Name19">
                              <dgm:if name="Name20" func="var" arg="dir" op="equ" val="norm">
                                <dgm:alg type="hierChild">
                                  <dgm:param type="linDir" val="fromL"/>
                                </dgm:alg>
                              </dgm:if>
                              <dgm:else name="Name21">
                                <dgm:alg type="hierChild">
                                  <dgm:param type="linDir" val="fromR"/>
                                </dgm:alg>
                              </dgm:else>
                            </dgm:choose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/>
                            <dgm:ruleLst/>
                            <dgm:forEach name="repeat" axis="ch">
                              <dgm:forEach name="Name22" axis="self" ptType="parTrans" cnt="1">
                                <dgm:layoutNode name="Name23">
                                  <dgm:choose name="Name24">
                                    <dgm:if name="Name25" axis="self" func="depth" op="lte" val="4">
                                      <dgm:alg type="conn">
                                        <dgm:param type="dim" val="1D"/>
                                        <dgm:param type="endSty" val="noArr"/>
                                        <dgm:param type="connRout" val="bend"/>
                                        <dgm:param type="bendPt" val="end"/>
                                        <dgm:param type="begPts" val="bCtr"/>
                                        <dgm:param type="endPts" val="tCtr"/>
                                        <dgm:param type="srcNode" val="background3"/>
                                        <dgm:param type="dstNode" val="background4"/>
                                      </dgm:alg>
                                    </dgm:if>
                                    <dgm:else name="Name26">
                                      <dgm:alg type="conn">
                                        <dgm:param type="dim" val="1D"/>
                                        <dgm:param type="endSty" val="noArr"/>
                                        <dgm:param type="connRout" val="bend"/>
                                        <dgm:param type="bendPt" val="end"/>
                                        <dgm:param type="begPts" val="bCtr"/>
                                        <dgm:param type="endPts" val="tCtr"/>
                                        <dgm:param type="srcNode" val="background4"/>
                                        <dgm:param type="dstNode" val="background4"/>
                                      </dgm:alg>
                                    </dgm:else>
                                  </dgm:choose>
                                  <dgm:shape xmlns:r="http://schemas.openxmlformats.org/officeDocument/2006/relationships" type="conn" r:blip="" zOrderOff="-999">
                                    <dgm:adjLst/>
                                  </dgm:shape>
                                  <dgm:presOf axis="self"/>
                                  <dgm:constrLst>
                                    <dgm:constr type="begPad"/>
                                    <dgm:constr type="endPad"/>
                                  </dgm:constrLst>
                                  <dgm:ruleLst/>
                                </dgm:layoutNode>
                              </dgm:forEach>
                              <dgm:forEach name="Name27" axis="self" ptType="node">
                                <dgm:layoutNode name="hierRoot4">
                                  <dgm:alg type="hierRoot"/>
                                  <dgm:shape xmlns:r="http://schemas.openxmlformats.org/officeDocument/2006/relationships" r:blip="">
                                    <dgm:adjLst/>
                                  </dgm:shape>
                                  <dgm:presOf/>
                                  <dgm:constrLst>
                                    <dgm:constr type="bendDist" for="des" ptType="parTrans" refType="sp" fact="0.5"/>
                                  </dgm:constrLst>
                                  <dgm:ruleLst/>
                                  <dgm:layoutNode name="composite4">
                                    <dgm:alg type="composite"/>
                                    <dgm:shape xmlns:r="http://schemas.openxmlformats.org/officeDocument/2006/relationships" r:blip="">
                                      <dgm:adjLst/>
                                    </dgm:shape>
                                    <dgm:presOf/>
                                    <dgm:constrLst>
                                      <dgm:constr type="w" for="ch" forName="background4" refType="w" fact="0.9"/>
                                      <dgm:constr type="h" for="ch" forName="background4" refType="w" refFor="ch" refForName="background4" fact="0.635"/>
                                      <dgm:constr type="t" for="ch" forName="background4"/>
                                      <dgm:constr type="l" for="ch" forName="background4"/>
                                      <dgm:constr type="w" for="ch" forName="text4" refType="w" fact="0.9"/>
                                      <dgm:constr type="h" for="ch" forName="text4" refType="w" refFor="ch" refForName="text4" fact="0.635"/>
                                      <dgm:constr type="t" for="ch" forName="text4" refType="w" fact="0.095"/>
                                      <dgm:constr type="l" for="ch" forName="text4" refType="w" fact="0.1"/>
                                    </dgm:constrLst>
                                    <dgm:ruleLst/>
                                    <dgm:layoutNode name="background4" moveWith="text4">
                                      <dgm:alg type="sp"/>
                                      <dgm:shape xmlns:r="http://schemas.openxmlformats.org/officeDocument/2006/relationships" type="roundRect" r:blip="">
                                        <dgm:adjLst>
                                          <dgm:adj idx="1" val="0.1"/>
                                        </dgm:adjLst>
                                      </dgm:shape>
                                      <dgm:presOf/>
                                      <dgm:constrLst/>
                                      <dgm:ruleLst/>
                                    </dgm:layoutNode>
                                    <dgm:layoutNode name="text4" styleLbl="fgAcc4">
                                      <dgm:varLst>
                                        <dgm:chPref val="3"/>
                                      </dgm:varLst>
                                      <dgm:alg type="tx"/>
                                      <dgm:shape xmlns:r="http://schemas.openxmlformats.org/officeDocument/2006/relationships" type="roundRect" r:blip="">
                                        <dgm:adjLst>
                                          <dgm:adj idx="1" val="0.1"/>
                                        </dgm:adjLst>
                                      </dgm:shape>
                                      <dgm:presOf axis="self"/>
                                      <dgm:constrLst>
                                        <dgm:constr type="tMarg" refType="primFontSz" fact="0.3"/>
                                        <dgm:constr type="bMarg" refType="primFontSz" fact="0.3"/>
                                        <dgm:constr type="lMarg" refType="primFontSz" fact="0.3"/>
                                        <dgm:constr type="rMarg" refType="primFontSz" fact="0.3"/>
                                      </dgm:constrLst>
                                      <dgm:ruleLst>
                                        <dgm:rule type="primFontSz" val="5" fact="NaN" max="NaN"/>
                                      </dgm:ruleLst>
                                    </dgm:layoutNode>
                                  </dgm:layoutNode>
                                  <dgm:layoutNode name="hierChild5">
                                    <dgm:choose name="Name28">
                                      <dgm:if name="Name29" func="var" arg="dir" op="equ" val="norm">
                                        <dgm:alg type="hierChild">
                                          <dgm:param type="linDir" val="fromL"/>
                                        </dgm:alg>
                                      </dgm:if>
                                      <dgm:else name="Name30">
                                        <dgm:alg type="hierChild">
                                          <dgm:param type="linDir" val="fromR"/>
                                        </dgm:alg>
                                      </dgm:else>
                                    </dgm:choose>
                                    <dgm:shape xmlns:r="http://schemas.openxmlformats.org/officeDocument/2006/relationships" r:blip="">
                                      <dgm:adjLst/>
                                    </dgm:shape>
                                    <dgm:presOf/>
                                    <dgm:constrLst/>
                                    <dgm:ruleLst/>
                                    <dgm:forEach name="Name31" ref="repeat"/>
                                  </dgm:layoutNode>
                                </dgm:layoutNode>
                              </dgm:forEach>
                            </dgm:forEach>
                          </dgm:layoutNode>
                        </dgm:layoutNode>
                      </dgm:forEach>
                    </dgm:forEach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3">
  <dgm:title val=""/>
  <dgm:desc val=""/>
  <dgm:catLst>
    <dgm:cat type="simple" pri="103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lnNode1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dk1"/>
      </a:fontRef>
    </dgm:style>
  </dgm:styleLbl>
  <dgm:styleLbl name="venn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0</xdr:row>
      <xdr:rowOff>95250</xdr:rowOff>
    </xdr:from>
    <xdr:to>
      <xdr:col>3</xdr:col>
      <xdr:colOff>104775</xdr:colOff>
      <xdr:row>2</xdr:row>
      <xdr:rowOff>152400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52750" y="95250"/>
          <a:ext cx="457200" cy="476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742157</xdr:colOff>
      <xdr:row>9</xdr:row>
      <xdr:rowOff>19049</xdr:rowOff>
    </xdr:from>
    <xdr:to>
      <xdr:col>4</xdr:col>
      <xdr:colOff>742951</xdr:colOff>
      <xdr:row>15</xdr:row>
      <xdr:rowOff>10318</xdr:rowOff>
    </xdr:to>
    <xdr:cxnSp macro="">
      <xdr:nvCxnSpPr>
        <xdr:cNvPr id="9" name="Gerade Verbindung mit Pfeil 8"/>
        <xdr:cNvCxnSpPr/>
      </xdr:nvCxnSpPr>
      <xdr:spPr>
        <a:xfrm rot="5400000">
          <a:off x="3928269" y="2014537"/>
          <a:ext cx="962819" cy="794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752476</xdr:colOff>
      <xdr:row>18</xdr:row>
      <xdr:rowOff>9525</xdr:rowOff>
    </xdr:from>
    <xdr:to>
      <xdr:col>4</xdr:col>
      <xdr:colOff>752477</xdr:colOff>
      <xdr:row>21</xdr:row>
      <xdr:rowOff>3</xdr:rowOff>
    </xdr:to>
    <xdr:cxnSp macro="">
      <xdr:nvCxnSpPr>
        <xdr:cNvPr id="11" name="Gerade Verbindung mit Pfeil 10"/>
        <xdr:cNvCxnSpPr/>
      </xdr:nvCxnSpPr>
      <xdr:spPr>
        <a:xfrm rot="5400000">
          <a:off x="4181475" y="3057526"/>
          <a:ext cx="476253" cy="1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1028702</xdr:colOff>
      <xdr:row>18</xdr:row>
      <xdr:rowOff>9524</xdr:rowOff>
    </xdr:from>
    <xdr:to>
      <xdr:col>5</xdr:col>
      <xdr:colOff>1038226</xdr:colOff>
      <xdr:row>21</xdr:row>
      <xdr:rowOff>2</xdr:rowOff>
    </xdr:to>
    <xdr:cxnSp macro="">
      <xdr:nvCxnSpPr>
        <xdr:cNvPr id="12" name="Gerade Verbindung mit Pfeil 11"/>
        <xdr:cNvCxnSpPr/>
      </xdr:nvCxnSpPr>
      <xdr:spPr>
        <a:xfrm rot="16200000" flipH="1">
          <a:off x="6186487" y="3052764"/>
          <a:ext cx="476253" cy="9524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866775</xdr:colOff>
      <xdr:row>9</xdr:row>
      <xdr:rowOff>9528</xdr:rowOff>
    </xdr:from>
    <xdr:to>
      <xdr:col>5</xdr:col>
      <xdr:colOff>856457</xdr:colOff>
      <xdr:row>15</xdr:row>
      <xdr:rowOff>794</xdr:rowOff>
    </xdr:to>
    <xdr:cxnSp macro="">
      <xdr:nvCxnSpPr>
        <xdr:cNvPr id="13" name="Gerade Verbindung mit Pfeil 12"/>
        <xdr:cNvCxnSpPr/>
      </xdr:nvCxnSpPr>
      <xdr:spPr>
        <a:xfrm>
          <a:off x="4533900" y="1524003"/>
          <a:ext cx="1713707" cy="962816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733425</xdr:colOff>
      <xdr:row>4</xdr:row>
      <xdr:rowOff>1</xdr:rowOff>
    </xdr:from>
    <xdr:to>
      <xdr:col>4</xdr:col>
      <xdr:colOff>733426</xdr:colOff>
      <xdr:row>7</xdr:row>
      <xdr:rowOff>19054</xdr:rowOff>
    </xdr:to>
    <xdr:cxnSp macro="">
      <xdr:nvCxnSpPr>
        <xdr:cNvPr id="14" name="Gerade Verbindung mit Pfeil 13"/>
        <xdr:cNvCxnSpPr/>
      </xdr:nvCxnSpPr>
      <xdr:spPr>
        <a:xfrm rot="5400000">
          <a:off x="4148137" y="957264"/>
          <a:ext cx="504828" cy="1"/>
        </a:xfrm>
        <a:prstGeom prst="straightConnector1">
          <a:avLst/>
        </a:prstGeom>
        <a:ln w="19050"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695325</xdr:colOff>
      <xdr:row>2</xdr:row>
      <xdr:rowOff>38099</xdr:rowOff>
    </xdr:from>
    <xdr:to>
      <xdr:col>9</xdr:col>
      <xdr:colOff>647700</xdr:colOff>
      <xdr:row>25</xdr:row>
      <xdr:rowOff>123824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F24"/>
  <sheetViews>
    <sheetView showGridLines="0" tabSelected="1" defaultGridColor="0" colorId="50" workbookViewId="0"/>
  </sheetViews>
  <sheetFormatPr baseColWidth="10" defaultRowHeight="15"/>
  <cols>
    <col min="1" max="1" width="13.140625" style="1" customWidth="1"/>
    <col min="2" max="2" width="25.28515625" style="1" customWidth="1"/>
    <col min="3" max="3" width="11.140625" style="1" customWidth="1"/>
    <col min="4" max="10" width="22.7109375" style="1" customWidth="1"/>
    <col min="11" max="16384" width="11.42578125" style="1"/>
  </cols>
  <sheetData>
    <row r="1" spans="1:6">
      <c r="A1" s="28"/>
      <c r="B1" s="28"/>
      <c r="C1" s="2"/>
      <c r="D1" s="2"/>
      <c r="E1" s="2"/>
      <c r="F1" s="2"/>
    </row>
    <row r="2" spans="1:6" ht="18" customHeight="1">
      <c r="A2" s="29"/>
      <c r="B2" s="30" t="s">
        <v>94</v>
      </c>
      <c r="C2" s="30"/>
      <c r="E2" s="2"/>
      <c r="F2" s="2"/>
    </row>
    <row r="3" spans="1:6" ht="18" customHeight="1">
      <c r="A3" s="28"/>
      <c r="B3" s="31"/>
      <c r="C3" s="2"/>
      <c r="D3" s="2"/>
      <c r="E3" s="2"/>
      <c r="F3" s="2"/>
    </row>
    <row r="4" spans="1:6" ht="18" customHeight="1">
      <c r="A4" s="32">
        <v>15</v>
      </c>
      <c r="B4" s="1" t="s">
        <v>0</v>
      </c>
      <c r="C4" s="2"/>
      <c r="D4" s="2"/>
      <c r="E4" s="2"/>
      <c r="F4" s="2"/>
    </row>
    <row r="5" spans="1:6" ht="18" customHeight="1">
      <c r="A5" s="33"/>
      <c r="C5" s="2"/>
      <c r="D5" s="2"/>
      <c r="E5" s="2"/>
      <c r="F5" s="2"/>
    </row>
    <row r="6" spans="1:6" ht="18" customHeight="1">
      <c r="A6" s="34"/>
      <c r="B6" s="35" t="s">
        <v>79</v>
      </c>
      <c r="C6" s="2"/>
      <c r="D6" s="2"/>
      <c r="E6" s="2"/>
      <c r="F6" s="2"/>
    </row>
    <row r="7" spans="1:6" ht="18" customHeight="1">
      <c r="A7" s="34"/>
      <c r="B7" s="35" t="s">
        <v>80</v>
      </c>
      <c r="C7" s="3"/>
      <c r="D7" s="2"/>
      <c r="E7" s="2"/>
      <c r="F7" s="2"/>
    </row>
    <row r="8" spans="1:6" ht="18" customHeight="1">
      <c r="A8" s="34"/>
      <c r="B8" s="35" t="s">
        <v>81</v>
      </c>
      <c r="D8" s="2"/>
      <c r="E8" s="2"/>
      <c r="F8" s="2"/>
    </row>
    <row r="9" spans="1:6" ht="18" customHeight="1">
      <c r="A9" s="2"/>
      <c r="B9" s="35" t="s">
        <v>82</v>
      </c>
      <c r="C9" s="3"/>
      <c r="D9" s="2"/>
      <c r="E9" s="2"/>
      <c r="F9" s="2"/>
    </row>
    <row r="10" spans="1:6" ht="18" customHeight="1">
      <c r="A10" s="2"/>
      <c r="B10" s="35" t="s">
        <v>83</v>
      </c>
      <c r="D10" s="2"/>
      <c r="E10" s="2"/>
      <c r="F10" s="2"/>
    </row>
    <row r="11" spans="1:6" ht="18" customHeight="1">
      <c r="A11" s="2"/>
      <c r="B11" s="35" t="s">
        <v>84</v>
      </c>
      <c r="C11" s="3"/>
      <c r="D11" s="2"/>
      <c r="E11" s="2"/>
      <c r="F11" s="2"/>
    </row>
    <row r="12" spans="1:6" ht="18" customHeight="1">
      <c r="A12" s="2"/>
      <c r="B12" s="35" t="s">
        <v>85</v>
      </c>
      <c r="D12" s="2"/>
      <c r="E12" s="2"/>
      <c r="F12" s="2"/>
    </row>
    <row r="13" spans="1:6" ht="18" customHeight="1">
      <c r="A13" s="2"/>
      <c r="B13" s="35" t="s">
        <v>86</v>
      </c>
      <c r="C13" s="3"/>
      <c r="D13" s="2"/>
      <c r="E13" s="2"/>
      <c r="F13" s="2"/>
    </row>
    <row r="14" spans="1:6" ht="18" customHeight="1">
      <c r="A14" s="2"/>
      <c r="B14" s="35" t="s">
        <v>87</v>
      </c>
      <c r="D14" s="2"/>
      <c r="E14" s="2"/>
      <c r="F14" s="2"/>
    </row>
    <row r="15" spans="1:6" ht="18" customHeight="1">
      <c r="A15" s="2"/>
      <c r="C15" s="2"/>
      <c r="D15" s="2"/>
      <c r="E15" s="2"/>
      <c r="F15" s="2"/>
    </row>
    <row r="16" spans="1:6" ht="18" customHeight="1">
      <c r="A16" s="2"/>
      <c r="B16" s="36" t="s">
        <v>89</v>
      </c>
      <c r="C16" s="3"/>
      <c r="D16" s="2"/>
      <c r="E16" s="2"/>
      <c r="F16" s="2"/>
    </row>
    <row r="17" spans="2:5" ht="18" customHeight="1">
      <c r="B17" s="35"/>
      <c r="D17" s="2"/>
      <c r="E17" s="2"/>
    </row>
    <row r="18" spans="2:5" ht="18" customHeight="1">
      <c r="B18" s="36" t="s">
        <v>90</v>
      </c>
      <c r="C18" s="3"/>
      <c r="D18" s="2"/>
      <c r="E18" s="2"/>
    </row>
    <row r="19" spans="2:5" ht="18" customHeight="1">
      <c r="D19" s="2"/>
      <c r="E19" s="2"/>
    </row>
    <row r="20" spans="2:5" ht="18" customHeight="1">
      <c r="C20" s="3"/>
      <c r="D20" s="2"/>
      <c r="E20" s="2"/>
    </row>
    <row r="21" spans="2:5" ht="18" customHeight="1">
      <c r="B21" s="3"/>
      <c r="D21" s="2"/>
      <c r="E21" s="2"/>
    </row>
    <row r="22" spans="2:5" ht="18" customHeight="1">
      <c r="C22" s="3"/>
      <c r="D22" s="2"/>
      <c r="E22" s="2"/>
    </row>
    <row r="23" spans="2:5" ht="18" customHeight="1"/>
    <row r="24" spans="2:5" ht="18" customHeight="1"/>
  </sheetData>
  <phoneticPr fontId="0" type="noConversion"/>
  <hyperlinks>
    <hyperlink ref="B6" location="WENN!A1" display="WENN"/>
    <hyperlink ref="B7" location="Zeilennummer!A1" display="Zeilennummer"/>
    <hyperlink ref="B8" location="'Fehlerwert unterdrücken'!A1" display="Fehlerwert unterdrücken"/>
    <hyperlink ref="B9" location="'Verschachtelte Funktion'!A1" display="Verschachtelte Funktion"/>
    <hyperlink ref="B10" location="Prämie!A1" display="Prämie"/>
    <hyperlink ref="B11" location="UND!A1" display="UND"/>
    <hyperlink ref="B12" location="ODER!A1" display="ODER"/>
    <hyperlink ref="B13" location="NICHT!A1" display="NICHT"/>
    <hyperlink ref="B14" location="'FALSCH und WAHR'!A1" display="FALSCH und WAHR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2003 - Das Handbuch&amp;RJ. Schwenk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Tabelle9"/>
  <dimension ref="B2:E22"/>
  <sheetViews>
    <sheetView workbookViewId="0">
      <selection activeCell="B22" sqref="B22"/>
    </sheetView>
  </sheetViews>
  <sheetFormatPr baseColWidth="10" defaultRowHeight="15"/>
  <cols>
    <col min="1" max="1" width="5.7109375" style="1" customWidth="1"/>
    <col min="2" max="4" width="11.42578125" style="1"/>
    <col min="5" max="5" width="36.140625" style="1" customWidth="1"/>
    <col min="6" max="6" width="5.7109375" style="1" customWidth="1"/>
    <col min="7" max="16384" width="11.42578125" style="1"/>
  </cols>
  <sheetData>
    <row r="2" spans="2:5" ht="15" customHeight="1">
      <c r="B2" s="4" t="s">
        <v>61</v>
      </c>
    </row>
    <row r="3" spans="2:5" ht="15" customHeight="1">
      <c r="B3" s="5" t="s">
        <v>16</v>
      </c>
      <c r="C3" s="5" t="s">
        <v>17</v>
      </c>
      <c r="D3" s="5" t="s">
        <v>4</v>
      </c>
      <c r="E3" s="5" t="s">
        <v>5</v>
      </c>
    </row>
    <row r="4" spans="2:5">
      <c r="B4" s="7"/>
      <c r="C4" s="7"/>
      <c r="D4" s="1" t="b">
        <f t="shared" ref="D4:D9" si="0">IF(B4&gt;C4,FALSE(),TRUE())</f>
        <v>1</v>
      </c>
      <c r="E4" s="6" t="s">
        <v>62</v>
      </c>
    </row>
    <row r="5" spans="2:5">
      <c r="B5" s="7">
        <v>1.5</v>
      </c>
      <c r="C5" s="7">
        <v>1.5</v>
      </c>
      <c r="D5" s="1" t="b">
        <f t="shared" si="0"/>
        <v>1</v>
      </c>
      <c r="E5" s="6" t="s">
        <v>63</v>
      </c>
    </row>
    <row r="6" spans="2:5">
      <c r="B6" s="7">
        <v>2000</v>
      </c>
      <c r="C6" s="7">
        <v>2007</v>
      </c>
      <c r="D6" s="1" t="b">
        <f t="shared" si="0"/>
        <v>1</v>
      </c>
      <c r="E6" s="6" t="s">
        <v>64</v>
      </c>
    </row>
    <row r="7" spans="2:5">
      <c r="B7" s="7" t="s">
        <v>58</v>
      </c>
      <c r="C7" s="7" t="s">
        <v>59</v>
      </c>
      <c r="D7" s="1" t="b">
        <f t="shared" si="0"/>
        <v>1</v>
      </c>
      <c r="E7" s="6" t="s">
        <v>65</v>
      </c>
    </row>
    <row r="8" spans="2:5">
      <c r="B8" s="7" t="b">
        <v>1</v>
      </c>
      <c r="C8" s="7" t="b">
        <v>0</v>
      </c>
      <c r="D8" s="1" t="b">
        <f t="shared" si="0"/>
        <v>0</v>
      </c>
      <c r="E8" s="6" t="s">
        <v>66</v>
      </c>
    </row>
    <row r="9" spans="2:5">
      <c r="B9" s="7" t="b">
        <v>0</v>
      </c>
      <c r="C9" s="7"/>
      <c r="D9" s="1" t="b">
        <f t="shared" si="0"/>
        <v>1</v>
      </c>
      <c r="E9" s="6" t="s">
        <v>91</v>
      </c>
    </row>
    <row r="10" spans="2:5">
      <c r="B10" s="7"/>
      <c r="C10" s="7"/>
    </row>
    <row r="11" spans="2:5">
      <c r="B11" s="7"/>
      <c r="C11" s="7"/>
      <c r="D11" s="7">
        <f t="shared" ref="D11:D16" si="1">N(IF(B11&gt;C11,FALSE(),TRUE()))</f>
        <v>1</v>
      </c>
      <c r="E11" s="6" t="s">
        <v>75</v>
      </c>
    </row>
    <row r="12" spans="2:5">
      <c r="B12" s="7">
        <v>1.5</v>
      </c>
      <c r="C12" s="7">
        <v>1.5</v>
      </c>
      <c r="D12" s="7">
        <f t="shared" si="1"/>
        <v>1</v>
      </c>
      <c r="E12" s="6" t="s">
        <v>76</v>
      </c>
    </row>
    <row r="13" spans="2:5">
      <c r="B13" s="7">
        <v>2000</v>
      </c>
      <c r="C13" s="7">
        <v>2007</v>
      </c>
      <c r="D13" s="7">
        <f t="shared" si="1"/>
        <v>1</v>
      </c>
      <c r="E13" s="6" t="s">
        <v>77</v>
      </c>
    </row>
    <row r="14" spans="2:5">
      <c r="B14" s="7" t="s">
        <v>58</v>
      </c>
      <c r="C14" s="7" t="s">
        <v>59</v>
      </c>
      <c r="D14" s="7">
        <f t="shared" si="1"/>
        <v>1</v>
      </c>
      <c r="E14" s="6" t="s">
        <v>78</v>
      </c>
    </row>
    <row r="15" spans="2:5">
      <c r="B15" s="7" t="b">
        <v>1</v>
      </c>
      <c r="C15" s="7" t="b">
        <v>0</v>
      </c>
      <c r="D15" s="7">
        <f t="shared" si="1"/>
        <v>0</v>
      </c>
      <c r="E15" s="6" t="s">
        <v>92</v>
      </c>
    </row>
    <row r="16" spans="2:5">
      <c r="B16" s="7" t="b">
        <v>0</v>
      </c>
      <c r="C16" s="7"/>
      <c r="D16" s="7">
        <f t="shared" si="1"/>
        <v>1</v>
      </c>
      <c r="E16" s="6" t="s">
        <v>93</v>
      </c>
    </row>
    <row r="18" spans="2:5">
      <c r="B18" s="1" t="b">
        <v>1</v>
      </c>
      <c r="D18" s="7">
        <f>N(B18)</f>
        <v>1</v>
      </c>
      <c r="E18" s="6" t="s">
        <v>123</v>
      </c>
    </row>
    <row r="19" spans="2:5">
      <c r="B19" s="1" t="b">
        <v>0</v>
      </c>
      <c r="D19" s="7">
        <f>N(B19)</f>
        <v>0</v>
      </c>
      <c r="E19" s="6" t="s">
        <v>124</v>
      </c>
    </row>
    <row r="22" spans="2:5">
      <c r="B22" s="27" t="s">
        <v>125</v>
      </c>
    </row>
  </sheetData>
  <phoneticPr fontId="2" type="noConversion"/>
  <hyperlinks>
    <hyperlink ref="B22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2003 - Das Handbuch&amp;RJ. Schwenk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17"/>
  <dimension ref="B2:F25"/>
  <sheetViews>
    <sheetView workbookViewId="0">
      <selection activeCell="B25" sqref="B25"/>
    </sheetView>
  </sheetViews>
  <sheetFormatPr baseColWidth="10" defaultRowHeight="15"/>
  <cols>
    <col min="1" max="1" width="5.7109375" style="1" customWidth="1"/>
    <col min="2" max="2" width="13.28515625" style="1" customWidth="1"/>
    <col min="3" max="3" width="14.28515625" style="1" customWidth="1"/>
    <col min="4" max="4" width="23.140625" style="1" customWidth="1"/>
    <col min="5" max="5" width="25.85546875" style="1" customWidth="1"/>
    <col min="6" max="6" width="38.7109375" style="1" customWidth="1"/>
    <col min="7" max="7" width="5.7109375" style="1" customWidth="1"/>
    <col min="8" max="8" width="11.42578125" style="1"/>
    <col min="9" max="9" width="12.5703125" style="1" customWidth="1"/>
    <col min="10" max="16384" width="11.42578125" style="1"/>
  </cols>
  <sheetData>
    <row r="2" spans="2:6" ht="15" customHeight="1">
      <c r="B2" s="9" t="s">
        <v>1</v>
      </c>
      <c r="C2" s="4"/>
      <c r="D2" s="4"/>
      <c r="E2" s="4"/>
    </row>
    <row r="3" spans="2:6" ht="15" customHeight="1">
      <c r="B3" s="19" t="s">
        <v>2</v>
      </c>
      <c r="C3" s="19" t="s">
        <v>3</v>
      </c>
      <c r="D3" s="19" t="s">
        <v>4</v>
      </c>
      <c r="E3" s="24" t="s">
        <v>5</v>
      </c>
      <c r="F3" s="25"/>
    </row>
    <row r="4" spans="2:6">
      <c r="B4" s="7">
        <v>2007</v>
      </c>
      <c r="C4" s="7">
        <v>2000</v>
      </c>
      <c r="D4" s="1" t="str">
        <f>IF(B4&gt;C4,"Zahl ist größer","Schwellenwert ist größer oder gleich")</f>
        <v>Zahl ist größer</v>
      </c>
      <c r="E4" s="26" t="s">
        <v>67</v>
      </c>
      <c r="F4" s="26"/>
    </row>
    <row r="7" spans="2:6">
      <c r="B7" s="21" t="s">
        <v>6</v>
      </c>
      <c r="C7" s="22"/>
      <c r="D7" s="22"/>
    </row>
    <row r="8" spans="2:6">
      <c r="E8" s="7" t="s">
        <v>100</v>
      </c>
    </row>
    <row r="9" spans="2:6">
      <c r="B9" s="6" t="s">
        <v>7</v>
      </c>
      <c r="E9" s="7" t="s">
        <v>10</v>
      </c>
    </row>
    <row r="11" spans="2:6">
      <c r="B11" s="6"/>
    </row>
    <row r="16" spans="2:6">
      <c r="E16" s="7" t="s">
        <v>8</v>
      </c>
      <c r="F16" s="7" t="s">
        <v>9</v>
      </c>
    </row>
    <row r="17" spans="2:6">
      <c r="E17" s="7" t="b">
        <v>1</v>
      </c>
      <c r="F17" s="7" t="b">
        <v>0</v>
      </c>
    </row>
    <row r="18" spans="2:6">
      <c r="E18" s="7" t="s">
        <v>10</v>
      </c>
      <c r="F18" s="7" t="s">
        <v>11</v>
      </c>
    </row>
    <row r="22" spans="2:6">
      <c r="E22" s="7" t="s">
        <v>4</v>
      </c>
      <c r="F22" s="7" t="s">
        <v>4</v>
      </c>
    </row>
    <row r="23" spans="2:6">
      <c r="E23" s="7" t="s">
        <v>96</v>
      </c>
      <c r="F23" s="7" t="s">
        <v>97</v>
      </c>
    </row>
    <row r="24" spans="2:6">
      <c r="E24" s="7" t="s">
        <v>99</v>
      </c>
      <c r="F24" s="7" t="s">
        <v>98</v>
      </c>
    </row>
    <row r="25" spans="2:6">
      <c r="B25" s="27" t="s">
        <v>125</v>
      </c>
    </row>
  </sheetData>
  <mergeCells count="2">
    <mergeCell ref="E3:F3"/>
    <mergeCell ref="E4:F4"/>
  </mergeCells>
  <phoneticPr fontId="2" type="noConversion"/>
  <hyperlinks>
    <hyperlink ref="B25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2003 - Das Handbuch&amp;RJ. Schwenk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B2:D23"/>
  <sheetViews>
    <sheetView workbookViewId="0">
      <selection activeCell="B23" sqref="B23"/>
    </sheetView>
  </sheetViews>
  <sheetFormatPr baseColWidth="10" defaultRowHeight="15"/>
  <cols>
    <col min="1" max="1" width="5.7109375" style="1" customWidth="1"/>
    <col min="2" max="2" width="9.42578125" style="1" customWidth="1"/>
    <col min="3" max="3" width="34.140625" style="1" customWidth="1"/>
    <col min="4" max="4" width="15.28515625" style="1" customWidth="1"/>
    <col min="5" max="5" width="5.7109375" style="1" customWidth="1"/>
    <col min="6" max="16384" width="11.42578125" style="1"/>
  </cols>
  <sheetData>
    <row r="2" spans="2:4">
      <c r="B2" s="4" t="s">
        <v>12</v>
      </c>
    </row>
    <row r="3" spans="2:4">
      <c r="B3" s="19" t="s">
        <v>13</v>
      </c>
      <c r="C3" s="19" t="s">
        <v>5</v>
      </c>
      <c r="D3" s="19" t="s">
        <v>71</v>
      </c>
    </row>
    <row r="4" spans="2:4">
      <c r="B4" s="20" t="b">
        <f t="shared" ref="B4:B9" si="0">IF(MOD(ROW(),5)=0,ROW())</f>
        <v>0</v>
      </c>
      <c r="C4" s="6" t="s">
        <v>68</v>
      </c>
      <c r="D4" s="1" t="s">
        <v>69</v>
      </c>
    </row>
    <row r="5" spans="2:4">
      <c r="B5" s="20">
        <f t="shared" si="0"/>
        <v>5</v>
      </c>
      <c r="C5" s="6" t="s">
        <v>68</v>
      </c>
      <c r="D5" s="1" t="s">
        <v>69</v>
      </c>
    </row>
    <row r="6" spans="2:4">
      <c r="B6" s="20" t="b">
        <f t="shared" si="0"/>
        <v>0</v>
      </c>
      <c r="C6" s="6" t="s">
        <v>68</v>
      </c>
      <c r="D6" s="1" t="s">
        <v>69</v>
      </c>
    </row>
    <row r="7" spans="2:4">
      <c r="B7" s="20" t="b">
        <f t="shared" si="0"/>
        <v>0</v>
      </c>
      <c r="C7" s="6" t="s">
        <v>68</v>
      </c>
      <c r="D7" s="1" t="s">
        <v>69</v>
      </c>
    </row>
    <row r="8" spans="2:4">
      <c r="B8" s="20" t="b">
        <f t="shared" si="0"/>
        <v>0</v>
      </c>
      <c r="C8" s="6" t="s">
        <v>68</v>
      </c>
      <c r="D8" s="1" t="s">
        <v>69</v>
      </c>
    </row>
    <row r="9" spans="2:4">
      <c r="B9" s="20" t="b">
        <f t="shared" si="0"/>
        <v>0</v>
      </c>
      <c r="C9" s="6" t="s">
        <v>68</v>
      </c>
      <c r="D9" s="1" t="s">
        <v>69</v>
      </c>
    </row>
    <row r="10" spans="2:4">
      <c r="B10" s="20">
        <f t="shared" ref="B10:B21" si="1">IF(MOD(ROW(),5)=0,ROW(),"")</f>
        <v>10</v>
      </c>
      <c r="C10" s="6" t="s">
        <v>14</v>
      </c>
      <c r="D10" s="1" t="s">
        <v>70</v>
      </c>
    </row>
    <row r="11" spans="2:4">
      <c r="B11" s="20" t="str">
        <f t="shared" si="1"/>
        <v/>
      </c>
      <c r="C11" s="6" t="s">
        <v>14</v>
      </c>
      <c r="D11" s="1" t="s">
        <v>70</v>
      </c>
    </row>
    <row r="12" spans="2:4">
      <c r="B12" s="20" t="str">
        <f t="shared" si="1"/>
        <v/>
      </c>
      <c r="C12" s="6" t="s">
        <v>14</v>
      </c>
      <c r="D12" s="1" t="s">
        <v>70</v>
      </c>
    </row>
    <row r="13" spans="2:4">
      <c r="B13" s="20" t="str">
        <f t="shared" si="1"/>
        <v/>
      </c>
      <c r="C13" s="6" t="s">
        <v>14</v>
      </c>
      <c r="D13" s="1" t="s">
        <v>70</v>
      </c>
    </row>
    <row r="14" spans="2:4">
      <c r="B14" s="20" t="str">
        <f t="shared" si="1"/>
        <v/>
      </c>
      <c r="C14" s="6" t="s">
        <v>14</v>
      </c>
      <c r="D14" s="1" t="s">
        <v>70</v>
      </c>
    </row>
    <row r="15" spans="2:4">
      <c r="B15" s="20">
        <f t="shared" si="1"/>
        <v>15</v>
      </c>
      <c r="C15" s="6" t="s">
        <v>14</v>
      </c>
      <c r="D15" s="1" t="s">
        <v>70</v>
      </c>
    </row>
    <row r="16" spans="2:4">
      <c r="B16" s="20" t="str">
        <f t="shared" si="1"/>
        <v/>
      </c>
      <c r="C16" s="6" t="s">
        <v>14</v>
      </c>
      <c r="D16" s="1" t="s">
        <v>70</v>
      </c>
    </row>
    <row r="17" spans="2:4">
      <c r="B17" s="20" t="str">
        <f t="shared" si="1"/>
        <v/>
      </c>
      <c r="C17" s="6" t="s">
        <v>14</v>
      </c>
      <c r="D17" s="1" t="s">
        <v>70</v>
      </c>
    </row>
    <row r="18" spans="2:4">
      <c r="B18" s="20" t="str">
        <f t="shared" si="1"/>
        <v/>
      </c>
      <c r="C18" s="6" t="s">
        <v>14</v>
      </c>
      <c r="D18" s="1" t="s">
        <v>70</v>
      </c>
    </row>
    <row r="19" spans="2:4">
      <c r="B19" s="20" t="str">
        <f t="shared" si="1"/>
        <v/>
      </c>
      <c r="C19" s="6" t="s">
        <v>14</v>
      </c>
      <c r="D19" s="1" t="s">
        <v>70</v>
      </c>
    </row>
    <row r="20" spans="2:4">
      <c r="B20" s="20">
        <f t="shared" si="1"/>
        <v>20</v>
      </c>
      <c r="C20" s="6" t="s">
        <v>14</v>
      </c>
      <c r="D20" s="1" t="s">
        <v>70</v>
      </c>
    </row>
    <row r="21" spans="2:4">
      <c r="B21" s="20" t="str">
        <f t="shared" si="1"/>
        <v/>
      </c>
      <c r="C21" s="6"/>
    </row>
    <row r="23" spans="2:4">
      <c r="B23" s="27" t="s">
        <v>125</v>
      </c>
    </row>
  </sheetData>
  <phoneticPr fontId="2" type="noConversion"/>
  <hyperlinks>
    <hyperlink ref="B23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2003 - Das Handbuch&amp;RJ. Schwenk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5"/>
  <dimension ref="B2:G12"/>
  <sheetViews>
    <sheetView workbookViewId="0">
      <selection activeCell="B12" sqref="B12"/>
    </sheetView>
  </sheetViews>
  <sheetFormatPr baseColWidth="10" defaultRowHeight="15"/>
  <cols>
    <col min="1" max="1" width="5.7109375" style="1" customWidth="1"/>
    <col min="2" max="3" width="11.42578125" style="1"/>
    <col min="4" max="4" width="16.7109375" style="1" customWidth="1"/>
    <col min="5" max="5" width="9.5703125" style="1" customWidth="1"/>
    <col min="6" max="6" width="16.42578125" style="1" customWidth="1"/>
    <col min="7" max="7" width="33.7109375" style="1" customWidth="1"/>
    <col min="8" max="8" width="5.7109375" style="1" customWidth="1"/>
    <col min="9" max="16384" width="11.42578125" style="1"/>
  </cols>
  <sheetData>
    <row r="2" spans="2:7" ht="14.25" customHeight="1">
      <c r="B2" s="9" t="s">
        <v>15</v>
      </c>
    </row>
    <row r="3" spans="2:7" ht="45">
      <c r="B3" s="5" t="s">
        <v>16</v>
      </c>
      <c r="C3" s="5" t="s">
        <v>17</v>
      </c>
      <c r="D3" s="14" t="s">
        <v>18</v>
      </c>
      <c r="E3" s="5" t="s">
        <v>5</v>
      </c>
      <c r="F3" s="14" t="s">
        <v>19</v>
      </c>
      <c r="G3" s="5" t="s">
        <v>5</v>
      </c>
    </row>
    <row r="4" spans="2:7">
      <c r="B4" s="7">
        <v>2007</v>
      </c>
      <c r="C4" s="7">
        <v>0</v>
      </c>
      <c r="D4" s="7" t="e">
        <f>B4/C4</f>
        <v>#DIV/0!</v>
      </c>
      <c r="E4" s="17" t="s">
        <v>20</v>
      </c>
      <c r="F4" s="7" t="str">
        <f>IF(C4=0,"Das geht nicht",B4/C4)</f>
        <v>Das geht nicht</v>
      </c>
      <c r="G4" s="6" t="s">
        <v>21</v>
      </c>
    </row>
    <row r="5" spans="2:7">
      <c r="B5" s="7">
        <v>2007</v>
      </c>
      <c r="C5" s="7">
        <v>2</v>
      </c>
      <c r="D5" s="7">
        <f>B5/C5</f>
        <v>1003.5</v>
      </c>
      <c r="E5" s="17" t="s">
        <v>22</v>
      </c>
      <c r="F5" s="7">
        <f>IF(C5=0,"Das geht nicht",B5/C5)</f>
        <v>1003.5</v>
      </c>
      <c r="G5" s="6" t="s">
        <v>23</v>
      </c>
    </row>
    <row r="6" spans="2:7">
      <c r="B6" s="7">
        <v>2007</v>
      </c>
      <c r="C6" s="7">
        <v>0</v>
      </c>
      <c r="D6" s="7" t="e">
        <f>B6/C6</f>
        <v>#DIV/0!</v>
      </c>
      <c r="E6" s="17" t="s">
        <v>101</v>
      </c>
      <c r="F6" s="7" t="str">
        <f>IF(C6=0,"",B6/C6)</f>
        <v/>
      </c>
      <c r="G6" s="6" t="s">
        <v>103</v>
      </c>
    </row>
    <row r="7" spans="2:7">
      <c r="B7" s="7">
        <v>2007</v>
      </c>
      <c r="C7" s="7">
        <v>2</v>
      </c>
      <c r="D7" s="7">
        <f>B7/C7</f>
        <v>1003.5</v>
      </c>
      <c r="E7" s="17" t="s">
        <v>102</v>
      </c>
      <c r="F7" s="7">
        <f>IF(C7=0,"",B7/C7)</f>
        <v>1003.5</v>
      </c>
      <c r="G7" s="18" t="s">
        <v>104</v>
      </c>
    </row>
    <row r="12" spans="2:7">
      <c r="B12" s="27" t="s">
        <v>125</v>
      </c>
    </row>
  </sheetData>
  <phoneticPr fontId="2" type="noConversion"/>
  <hyperlinks>
    <hyperlink ref="B12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2003 - Das Handbuch&amp;RJ. Schwenk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2"/>
  <dimension ref="B2:E12"/>
  <sheetViews>
    <sheetView workbookViewId="0">
      <selection activeCell="B12" sqref="B12"/>
    </sheetView>
  </sheetViews>
  <sheetFormatPr baseColWidth="10" defaultRowHeight="15"/>
  <cols>
    <col min="1" max="1" width="5.7109375" style="1" customWidth="1"/>
    <col min="2" max="3" width="13.7109375" style="1" customWidth="1"/>
    <col min="4" max="5" width="11.42578125" style="1"/>
    <col min="6" max="7" width="11.42578125" style="1" customWidth="1"/>
    <col min="8" max="16384" width="11.42578125" style="1"/>
  </cols>
  <sheetData>
    <row r="2" spans="2:5">
      <c r="B2" s="4" t="s">
        <v>1</v>
      </c>
    </row>
    <row r="3" spans="2:5">
      <c r="B3" s="8" t="s">
        <v>24</v>
      </c>
    </row>
    <row r="4" spans="2:5" ht="60">
      <c r="B4" s="5" t="s">
        <v>25</v>
      </c>
      <c r="C4" s="14" t="s">
        <v>26</v>
      </c>
      <c r="D4" s="14" t="s">
        <v>26</v>
      </c>
      <c r="E4" s="14" t="s">
        <v>27</v>
      </c>
    </row>
    <row r="5" spans="2:5">
      <c r="B5" s="16">
        <v>25000</v>
      </c>
      <c r="C5" s="16">
        <v>10000</v>
      </c>
      <c r="D5" s="16">
        <v>20000</v>
      </c>
      <c r="E5" s="7" t="str">
        <f>IF(B5&gt;C5,IF(B5&gt;D5,"B","D"),IF(C5&gt;D5,"C","D"))</f>
        <v>B</v>
      </c>
    </row>
    <row r="6" spans="2:5">
      <c r="B6" s="16">
        <v>25000</v>
      </c>
      <c r="C6" s="16">
        <v>10000</v>
      </c>
      <c r="D6" s="16">
        <v>30000</v>
      </c>
      <c r="E6" s="7" t="str">
        <f>IF(B6&gt;C6,IF(B6&gt;D6,"B","D"),IF(C6&gt;D6,"C","D"))</f>
        <v>D</v>
      </c>
    </row>
    <row r="7" spans="2:5">
      <c r="B7" s="16">
        <v>25000</v>
      </c>
      <c r="C7" s="16">
        <v>30000</v>
      </c>
      <c r="D7" s="16">
        <v>20000</v>
      </c>
      <c r="E7" s="7" t="str">
        <f>IF(B7&gt;C7,IF(B7&gt;D7,"B","D"),IF(C7&gt;D7,"C","D"))</f>
        <v>C</v>
      </c>
    </row>
    <row r="10" spans="2:5">
      <c r="B10" s="6"/>
    </row>
    <row r="11" spans="2:5">
      <c r="B11" s="6"/>
    </row>
    <row r="12" spans="2:5">
      <c r="B12" s="27" t="s">
        <v>125</v>
      </c>
    </row>
  </sheetData>
  <phoneticPr fontId="2" type="noConversion"/>
  <hyperlinks>
    <hyperlink ref="B12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2003 - Das Handbuch&amp;RJ. Schwenk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10"/>
  <dimension ref="B2:E14"/>
  <sheetViews>
    <sheetView workbookViewId="0">
      <selection activeCell="B11" sqref="B11"/>
    </sheetView>
  </sheetViews>
  <sheetFormatPr baseColWidth="10" defaultRowHeight="15"/>
  <cols>
    <col min="1" max="1" width="5.7109375" style="1" customWidth="1"/>
    <col min="2" max="2" width="11.42578125" style="1"/>
    <col min="3" max="3" width="13.140625" style="1" customWidth="1"/>
    <col min="4" max="4" width="14.5703125" style="1" customWidth="1"/>
    <col min="5" max="5" width="81" style="1" customWidth="1"/>
    <col min="6" max="6" width="5.7109375" style="1" customWidth="1"/>
    <col min="7" max="16384" width="11.42578125" style="1"/>
  </cols>
  <sheetData>
    <row r="2" spans="2:5" ht="15" customHeight="1">
      <c r="B2" s="9" t="s">
        <v>28</v>
      </c>
      <c r="C2" s="10"/>
      <c r="D2" s="10"/>
      <c r="E2" s="10"/>
    </row>
    <row r="3" spans="2:5" ht="30" customHeight="1">
      <c r="B3" s="5" t="s">
        <v>29</v>
      </c>
      <c r="C3" s="14" t="s">
        <v>105</v>
      </c>
      <c r="D3" s="5" t="s">
        <v>30</v>
      </c>
      <c r="E3" s="5" t="s">
        <v>5</v>
      </c>
    </row>
    <row r="4" spans="2:5">
      <c r="B4" s="1" t="s">
        <v>31</v>
      </c>
      <c r="C4" s="15">
        <v>8</v>
      </c>
      <c r="D4" s="1" t="str">
        <f>IF(C4&lt;20,IF(C4&lt;10,IF(C4&lt;=5,"Excel-Handbuch","Toaster"),"Rucksack"),"Uhr")</f>
        <v>Toaster</v>
      </c>
      <c r="E4" s="6" t="s">
        <v>106</v>
      </c>
    </row>
    <row r="5" spans="2:5">
      <c r="B5" s="1" t="s">
        <v>32</v>
      </c>
      <c r="C5" s="15">
        <v>23</v>
      </c>
      <c r="D5" s="1" t="str">
        <f>IF(C5&lt;20,IF(C5&lt;10,IF(C5&lt;=5,"Excel-Handbuch","Toaster"),"Rucksack"),"Uhr")</f>
        <v>Uhr</v>
      </c>
      <c r="E5" s="6" t="s">
        <v>107</v>
      </c>
    </row>
    <row r="6" spans="2:5">
      <c r="B6" s="1" t="s">
        <v>33</v>
      </c>
      <c r="C6" s="15">
        <v>3</v>
      </c>
      <c r="D6" s="1" t="str">
        <f>IF(C6&lt;20,IF(C6&lt;10,IF(C6&lt;=5,"Excel-Handbuch","Toaster"),"Rucksack"),"Uhr")</f>
        <v>Excel-Handbuch</v>
      </c>
      <c r="E6" s="6" t="s">
        <v>108</v>
      </c>
    </row>
    <row r="7" spans="2:5">
      <c r="B7" s="1" t="s">
        <v>34</v>
      </c>
      <c r="C7" s="15">
        <v>17</v>
      </c>
      <c r="D7" s="1" t="str">
        <f>IF(C7&lt;20,IF(C7&lt;10,IF(C7&lt;=5,"Excel-Handbuch","Toaster"),"Rucksack"),"Uhr")</f>
        <v>Rucksack</v>
      </c>
      <c r="E7" s="6" t="s">
        <v>109</v>
      </c>
    </row>
    <row r="11" spans="2:5">
      <c r="B11" s="27" t="s">
        <v>125</v>
      </c>
      <c r="C11" s="7"/>
      <c r="D11" s="7"/>
    </row>
    <row r="12" spans="2:5">
      <c r="B12" s="7"/>
      <c r="C12" s="7"/>
      <c r="D12" s="7"/>
    </row>
    <row r="13" spans="2:5">
      <c r="B13" s="7"/>
      <c r="C13" s="7"/>
      <c r="D13" s="7"/>
    </row>
    <row r="14" spans="2:5">
      <c r="C14" s="7"/>
      <c r="D14" s="7"/>
    </row>
  </sheetData>
  <phoneticPr fontId="2" type="noConversion"/>
  <hyperlinks>
    <hyperlink ref="B11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2003 - Das Handbuch&amp;RJ. Schwenk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6"/>
  <dimension ref="B2:E22"/>
  <sheetViews>
    <sheetView workbookViewId="0">
      <selection activeCell="B22" sqref="B22"/>
    </sheetView>
  </sheetViews>
  <sheetFormatPr baseColWidth="10" defaultRowHeight="15"/>
  <cols>
    <col min="1" max="1" width="5.7109375" style="1" customWidth="1"/>
    <col min="2" max="2" width="16" style="1" customWidth="1"/>
    <col min="3" max="3" width="15" style="1" customWidth="1"/>
    <col min="4" max="4" width="11.42578125" style="1"/>
    <col min="5" max="5" width="33.140625" style="1" customWidth="1"/>
    <col min="6" max="6" width="5.7109375" style="1" customWidth="1"/>
    <col min="7" max="16384" width="11.42578125" style="1"/>
  </cols>
  <sheetData>
    <row r="2" spans="2:5" ht="15" customHeight="1">
      <c r="B2" s="9" t="s">
        <v>35</v>
      </c>
      <c r="C2" s="10"/>
      <c r="D2" s="10"/>
    </row>
    <row r="3" spans="2:5" ht="15" customHeight="1">
      <c r="B3" s="5" t="s">
        <v>16</v>
      </c>
      <c r="C3" s="5" t="s">
        <v>17</v>
      </c>
      <c r="D3" s="5" t="s">
        <v>4</v>
      </c>
      <c r="E3" s="5" t="s">
        <v>5</v>
      </c>
    </row>
    <row r="4" spans="2:5">
      <c r="B4" s="7">
        <v>11</v>
      </c>
      <c r="C4" s="7">
        <v>29</v>
      </c>
      <c r="D4" s="8" t="b">
        <f t="shared" ref="D4:D9" si="0">AND(B4&gt;15,C4&gt;B4)</f>
        <v>0</v>
      </c>
      <c r="E4" s="6" t="s">
        <v>38</v>
      </c>
    </row>
    <row r="5" spans="2:5">
      <c r="B5" s="7">
        <v>16</v>
      </c>
      <c r="C5" s="7">
        <v>28</v>
      </c>
      <c r="D5" s="8" t="b">
        <f t="shared" si="0"/>
        <v>1</v>
      </c>
      <c r="E5" s="6" t="s">
        <v>39</v>
      </c>
    </row>
    <row r="6" spans="2:5">
      <c r="B6" s="7">
        <v>17</v>
      </c>
      <c r="C6" s="7">
        <v>14</v>
      </c>
      <c r="D6" s="8" t="b">
        <f t="shared" si="0"/>
        <v>0</v>
      </c>
      <c r="E6" s="6" t="s">
        <v>40</v>
      </c>
    </row>
    <row r="7" spans="2:5">
      <c r="B7" s="7">
        <v>19</v>
      </c>
      <c r="C7" s="7">
        <v>5</v>
      </c>
      <c r="D7" s="8" t="b">
        <f t="shared" si="0"/>
        <v>0</v>
      </c>
      <c r="E7" s="6" t="s">
        <v>41</v>
      </c>
    </row>
    <row r="8" spans="2:5">
      <c r="B8" s="7">
        <v>20</v>
      </c>
      <c r="C8" s="7">
        <v>22</v>
      </c>
      <c r="D8" s="8" t="b">
        <f t="shared" si="0"/>
        <v>1</v>
      </c>
      <c r="E8" s="6" t="s">
        <v>42</v>
      </c>
    </row>
    <row r="9" spans="2:5">
      <c r="B9" s="7">
        <v>13</v>
      </c>
      <c r="C9" s="7">
        <v>9</v>
      </c>
      <c r="D9" s="8" t="b">
        <f t="shared" si="0"/>
        <v>0</v>
      </c>
      <c r="E9" s="6" t="s">
        <v>43</v>
      </c>
    </row>
    <row r="10" spans="2:5">
      <c r="B10" s="7" t="s">
        <v>44</v>
      </c>
      <c r="C10" s="7" t="s">
        <v>72</v>
      </c>
      <c r="D10" s="8" t="b">
        <f>AND(B10&lt;&gt;"",B10=C10)</f>
        <v>0</v>
      </c>
      <c r="E10" s="6" t="s">
        <v>88</v>
      </c>
    </row>
    <row r="11" spans="2:5">
      <c r="B11" s="7" t="s">
        <v>45</v>
      </c>
      <c r="C11" s="7" t="s">
        <v>46</v>
      </c>
      <c r="D11" s="8" t="b">
        <f>AND(B11&lt;&gt;"",B11=C11)</f>
        <v>1</v>
      </c>
      <c r="E11" s="6" t="s">
        <v>47</v>
      </c>
    </row>
    <row r="12" spans="2:5">
      <c r="B12" s="7" t="b">
        <v>1</v>
      </c>
      <c r="C12" s="7" t="b">
        <v>0</v>
      </c>
      <c r="D12" s="8" t="b">
        <f>AND(B12&lt;&gt;"",B12=C12)</f>
        <v>0</v>
      </c>
      <c r="E12" s="6" t="s">
        <v>73</v>
      </c>
    </row>
    <row r="13" spans="2:5">
      <c r="B13" s="11">
        <v>39060</v>
      </c>
      <c r="C13" s="11">
        <v>39075</v>
      </c>
      <c r="D13" s="8" t="b">
        <f>AND(B13&lt;&gt;"",B13=C13)</f>
        <v>0</v>
      </c>
      <c r="E13" s="6" t="s">
        <v>110</v>
      </c>
    </row>
    <row r="14" spans="2:5">
      <c r="B14" s="12">
        <v>0.65625</v>
      </c>
      <c r="C14" s="13">
        <v>39060.65625</v>
      </c>
      <c r="D14" s="8" t="b">
        <f>AND(B14&lt;&gt;"",B14=C14)</f>
        <v>0</v>
      </c>
      <c r="E14" s="6" t="s">
        <v>111</v>
      </c>
    </row>
    <row r="16" spans="2:5">
      <c r="B16" s="1" t="s">
        <v>113</v>
      </c>
    </row>
    <row r="17" spans="2:5">
      <c r="B17" s="7" t="s">
        <v>45</v>
      </c>
      <c r="C17" s="7" t="s">
        <v>46</v>
      </c>
      <c r="D17" s="8" t="b">
        <f>AND(B17&lt;&gt;"",EXACT(B17,C17))</f>
        <v>0</v>
      </c>
      <c r="E17" s="6" t="s">
        <v>112</v>
      </c>
    </row>
    <row r="22" spans="2:5">
      <c r="B22" s="27" t="s">
        <v>125</v>
      </c>
    </row>
  </sheetData>
  <phoneticPr fontId="2" type="noConversion"/>
  <hyperlinks>
    <hyperlink ref="B22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2003 - Das Handbuch&amp;RJ. Schwenk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7"/>
  <dimension ref="B2:E16"/>
  <sheetViews>
    <sheetView workbookViewId="0">
      <selection activeCell="B16" sqref="B16"/>
    </sheetView>
  </sheetViews>
  <sheetFormatPr baseColWidth="10" defaultRowHeight="15"/>
  <cols>
    <col min="1" max="1" width="5.7109375" style="1" customWidth="1"/>
    <col min="2" max="4" width="11.42578125" style="1"/>
    <col min="5" max="5" width="31.85546875" style="1" customWidth="1"/>
    <col min="6" max="6" width="5.7109375" style="1" customWidth="1"/>
    <col min="7" max="16384" width="11.42578125" style="1"/>
  </cols>
  <sheetData>
    <row r="2" spans="2:5">
      <c r="B2" s="9" t="s">
        <v>48</v>
      </c>
      <c r="C2" s="10"/>
      <c r="D2" s="10"/>
    </row>
    <row r="3" spans="2:5">
      <c r="B3" s="5" t="s">
        <v>36</v>
      </c>
      <c r="C3" s="5" t="s">
        <v>37</v>
      </c>
      <c r="D3" s="5" t="s">
        <v>4</v>
      </c>
      <c r="E3" s="5" t="s">
        <v>5</v>
      </c>
    </row>
    <row r="4" spans="2:5">
      <c r="B4" s="7">
        <v>5</v>
      </c>
      <c r="C4" s="7">
        <v>11</v>
      </c>
      <c r="D4" s="1" t="b">
        <f>OR(B4&gt;15,C4&gt;B4)</f>
        <v>1</v>
      </c>
      <c r="E4" s="6" t="s">
        <v>49</v>
      </c>
    </row>
    <row r="5" spans="2:5">
      <c r="B5" s="7">
        <v>8</v>
      </c>
      <c r="C5" s="7">
        <v>16</v>
      </c>
      <c r="D5" s="1" t="b">
        <f>OR(B5&gt;15,C5&gt;B5)</f>
        <v>1</v>
      </c>
      <c r="E5" s="6" t="s">
        <v>50</v>
      </c>
    </row>
    <row r="6" spans="2:5">
      <c r="B6" s="7">
        <v>11</v>
      </c>
      <c r="C6" s="7">
        <v>14</v>
      </c>
      <c r="D6" s="1" t="b">
        <f>OR(B6&gt;15,C6&gt;B6)</f>
        <v>1</v>
      </c>
      <c r="E6" s="6" t="s">
        <v>51</v>
      </c>
    </row>
    <row r="7" spans="2:5">
      <c r="B7" s="7">
        <v>10</v>
      </c>
      <c r="C7" s="7">
        <v>10</v>
      </c>
      <c r="D7" s="1" t="b">
        <f>OR(B7&gt;15,C7&gt;B7)</f>
        <v>0</v>
      </c>
      <c r="E7" s="6" t="s">
        <v>52</v>
      </c>
    </row>
    <row r="8" spans="2:5">
      <c r="B8" s="7">
        <v>9</v>
      </c>
      <c r="C8" s="7">
        <v>2</v>
      </c>
      <c r="D8" s="1" t="b">
        <f>OR(B8&gt;15,C8&gt;B8)</f>
        <v>0</v>
      </c>
      <c r="E8" s="6" t="s">
        <v>53</v>
      </c>
    </row>
    <row r="10" spans="2:5">
      <c r="B10" s="7" t="b">
        <v>1</v>
      </c>
      <c r="C10" s="7" t="b">
        <v>0</v>
      </c>
      <c r="D10" s="1" t="b">
        <f>OR(B10&lt;&gt;"",C10&gt;B10)</f>
        <v>1</v>
      </c>
      <c r="E10" s="6" t="s">
        <v>121</v>
      </c>
    </row>
    <row r="12" spans="2:5">
      <c r="B12" s="7">
        <v>2003</v>
      </c>
      <c r="C12" s="7">
        <v>2007</v>
      </c>
      <c r="D12" s="1" t="b">
        <f>OR(B12=C12,B12&lt;C12,B12&gt;C12)</f>
        <v>1</v>
      </c>
      <c r="E12" s="6" t="s">
        <v>122</v>
      </c>
    </row>
    <row r="16" spans="2:5">
      <c r="B16" s="27" t="s">
        <v>125</v>
      </c>
    </row>
  </sheetData>
  <phoneticPr fontId="2" type="noConversion"/>
  <hyperlinks>
    <hyperlink ref="B16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2003 - Das Handbuch&amp;RJ. Schwenk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8"/>
  <dimension ref="B2:E20"/>
  <sheetViews>
    <sheetView workbookViewId="0">
      <selection activeCell="B20" sqref="B20"/>
    </sheetView>
  </sheetViews>
  <sheetFormatPr baseColWidth="10" defaultRowHeight="15"/>
  <cols>
    <col min="1" max="1" width="5.7109375" style="1" customWidth="1"/>
    <col min="2" max="4" width="11.42578125" style="1"/>
    <col min="5" max="5" width="17.140625" style="1" customWidth="1"/>
    <col min="6" max="6" width="5.7109375" style="1" customWidth="1"/>
    <col min="7" max="16384" width="11.42578125" style="1"/>
  </cols>
  <sheetData>
    <row r="2" spans="2:5" ht="15" customHeight="1">
      <c r="B2" s="4" t="s">
        <v>54</v>
      </c>
    </row>
    <row r="3" spans="2:5" ht="15" customHeight="1">
      <c r="B3" s="5" t="s">
        <v>16</v>
      </c>
      <c r="C3" s="5" t="s">
        <v>17</v>
      </c>
      <c r="D3" s="5" t="s">
        <v>4</v>
      </c>
      <c r="E3" s="5" t="s">
        <v>5</v>
      </c>
    </row>
    <row r="4" spans="2:5">
      <c r="D4" s="1" t="b">
        <f t="shared" ref="D4:D9" si="0">NOT(B4=C4)</f>
        <v>0</v>
      </c>
      <c r="E4" s="6" t="s">
        <v>55</v>
      </c>
    </row>
    <row r="5" spans="2:5">
      <c r="B5" s="7">
        <v>1.5</v>
      </c>
      <c r="C5" s="7">
        <v>1.5</v>
      </c>
      <c r="D5" s="1" t="b">
        <f t="shared" si="0"/>
        <v>0</v>
      </c>
      <c r="E5" s="6" t="s">
        <v>56</v>
      </c>
    </row>
    <row r="6" spans="2:5">
      <c r="B6" s="7">
        <v>2000</v>
      </c>
      <c r="C6" s="7">
        <v>2007</v>
      </c>
      <c r="D6" s="1" t="b">
        <f t="shared" si="0"/>
        <v>1</v>
      </c>
      <c r="E6" s="6" t="s">
        <v>57</v>
      </c>
    </row>
    <row r="7" spans="2:5">
      <c r="B7" s="7" t="s">
        <v>74</v>
      </c>
      <c r="C7" s="7" t="s">
        <v>95</v>
      </c>
      <c r="D7" s="1" t="b">
        <f t="shared" si="0"/>
        <v>1</v>
      </c>
      <c r="E7" s="6" t="s">
        <v>60</v>
      </c>
    </row>
    <row r="8" spans="2:5">
      <c r="B8" s="23">
        <v>0.66180555555555554</v>
      </c>
      <c r="C8" s="23">
        <v>0.66181712962962969</v>
      </c>
      <c r="D8" s="1" t="b">
        <f t="shared" si="0"/>
        <v>1</v>
      </c>
      <c r="E8" s="6" t="s">
        <v>114</v>
      </c>
    </row>
    <row r="9" spans="2:5">
      <c r="B9" s="7" t="s">
        <v>45</v>
      </c>
      <c r="C9" s="7" t="s">
        <v>46</v>
      </c>
      <c r="D9" s="1" t="b">
        <f t="shared" si="0"/>
        <v>0</v>
      </c>
      <c r="E9" s="6" t="s">
        <v>118</v>
      </c>
    </row>
    <row r="11" spans="2:5">
      <c r="B11" s="7" t="b">
        <v>1</v>
      </c>
      <c r="C11" s="7" t="b">
        <v>0</v>
      </c>
      <c r="D11" s="1" t="b">
        <f>NOT(B11)=C11</f>
        <v>1</v>
      </c>
      <c r="E11" s="6" t="s">
        <v>115</v>
      </c>
    </row>
    <row r="12" spans="2:5">
      <c r="B12" s="7">
        <v>0</v>
      </c>
      <c r="D12" s="1" t="b">
        <f>NOT(B12)=C12</f>
        <v>0</v>
      </c>
      <c r="E12" s="6" t="s">
        <v>116</v>
      </c>
    </row>
    <row r="13" spans="2:5">
      <c r="B13" s="7">
        <v>1</v>
      </c>
      <c r="D13" s="1" t="b">
        <f>NOT(B13)=C13</f>
        <v>1</v>
      </c>
      <c r="E13" s="6" t="s">
        <v>119</v>
      </c>
    </row>
    <row r="14" spans="2:5">
      <c r="B14" s="7"/>
    </row>
    <row r="15" spans="2:5">
      <c r="B15" s="7">
        <v>0</v>
      </c>
      <c r="D15" s="1" t="b">
        <f>NOT(B15)</f>
        <v>1</v>
      </c>
      <c r="E15" s="6" t="s">
        <v>117</v>
      </c>
    </row>
    <row r="16" spans="2:5">
      <c r="B16" s="7">
        <v>2005</v>
      </c>
      <c r="D16" s="1" t="b">
        <f>NOT(B16)</f>
        <v>0</v>
      </c>
      <c r="E16" s="6" t="s">
        <v>120</v>
      </c>
    </row>
    <row r="20" spans="2:2">
      <c r="B20" s="27" t="s">
        <v>125</v>
      </c>
    </row>
  </sheetData>
  <phoneticPr fontId="2" type="noConversion"/>
  <hyperlinks>
    <hyperlink ref="B20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2003 - Das Handbuch&amp;RJ. Schwenk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Info</vt:lpstr>
      <vt:lpstr>WENN</vt:lpstr>
      <vt:lpstr>Zeilennummer</vt:lpstr>
      <vt:lpstr>Fehlerwert unterdrücken</vt:lpstr>
      <vt:lpstr>Verschachtelte Funktion</vt:lpstr>
      <vt:lpstr>Prämie</vt:lpstr>
      <vt:lpstr>UND</vt:lpstr>
      <vt:lpstr>ODER</vt:lpstr>
      <vt:lpstr>NICHT</vt:lpstr>
      <vt:lpstr>FALSCH und WAHR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15: Mit Funktionen kalkulieren und auswerten</dc:subject>
  <dc:creator>Jürgen Schwenk</dc:creator>
  <cp:lastModifiedBy>JS</cp:lastModifiedBy>
  <cp:lastPrinted>2005-05-16T09:47:42Z</cp:lastPrinted>
  <dcterms:created xsi:type="dcterms:W3CDTF">2003-04-19T12:40:19Z</dcterms:created>
  <dcterms:modified xsi:type="dcterms:W3CDTF">2007-01-14T16:52:09Z</dcterms:modified>
</cp:coreProperties>
</file>