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DieseArbeitsmappe"/>
  <bookViews>
    <workbookView xWindow="345" yWindow="75" windowWidth="11295" windowHeight="3810" tabRatio="670"/>
  </bookViews>
  <sheets>
    <sheet name="Info" sheetId="11" r:id="rId1"/>
    <sheet name="Depot" sheetId="3" r:id="rId2"/>
    <sheet name="Depot (2)" sheetId="10" r:id="rId3"/>
    <sheet name="DepotMitEKDatum" sheetId="9" r:id="rId4"/>
    <sheet name="Personal" sheetId="6" r:id="rId5"/>
  </sheets>
  <definedNames>
    <definedName name="_xlnm._FilterDatabase" localSheetId="4" hidden="1">Personal!$A$1:$F$9</definedName>
    <definedName name="_xlnm.Criteria" localSheetId="4">Personal!#REF!</definedName>
  </definedNames>
  <calcPr calcId="124519"/>
</workbook>
</file>

<file path=xl/calcChain.xml><?xml version="1.0" encoding="utf-8"?>
<calcChain xmlns="http://schemas.openxmlformats.org/spreadsheetml/2006/main">
  <c r="F3" i="6"/>
  <c r="F4"/>
  <c r="F5"/>
  <c r="F6"/>
  <c r="F7"/>
  <c r="F8"/>
  <c r="F9"/>
  <c r="F2"/>
  <c r="I64" i="10"/>
  <c r="G64"/>
  <c r="I63"/>
  <c r="G63"/>
  <c r="I62"/>
  <c r="G62"/>
  <c r="I61"/>
  <c r="G61"/>
  <c r="I60"/>
  <c r="G60"/>
  <c r="I59"/>
  <c r="G59"/>
  <c r="I58"/>
  <c r="G58"/>
  <c r="I57"/>
  <c r="G57"/>
  <c r="I56"/>
  <c r="G56"/>
  <c r="I55"/>
  <c r="G55"/>
  <c r="I54"/>
  <c r="G54"/>
  <c r="I53"/>
  <c r="G53"/>
  <c r="I52"/>
  <c r="G52"/>
  <c r="I51"/>
  <c r="G51"/>
  <c r="I50"/>
  <c r="G50"/>
  <c r="I49"/>
  <c r="G49"/>
  <c r="I48"/>
  <c r="G48"/>
  <c r="I47"/>
  <c r="G47"/>
  <c r="I46"/>
  <c r="G46"/>
  <c r="I45"/>
  <c r="G45"/>
  <c r="I44"/>
  <c r="G44"/>
  <c r="I43"/>
  <c r="G43"/>
  <c r="I42"/>
  <c r="G42"/>
  <c r="I41"/>
  <c r="G41"/>
  <c r="I40"/>
  <c r="G40"/>
  <c r="I39"/>
  <c r="G39"/>
  <c r="I38"/>
  <c r="G38"/>
  <c r="I37"/>
  <c r="G37"/>
  <c r="I36"/>
  <c r="G36"/>
  <c r="I35"/>
  <c r="G35"/>
  <c r="I34"/>
  <c r="G34"/>
  <c r="I33"/>
  <c r="G33"/>
  <c r="I32"/>
  <c r="G32"/>
  <c r="I31"/>
  <c r="G31"/>
  <c r="I30"/>
  <c r="G30"/>
  <c r="I29"/>
  <c r="G29"/>
  <c r="I28"/>
  <c r="G28"/>
  <c r="I27"/>
  <c r="G27"/>
  <c r="I26"/>
  <c r="G26"/>
  <c r="I25"/>
  <c r="G25"/>
  <c r="I24"/>
  <c r="G24"/>
  <c r="I23"/>
  <c r="G23"/>
  <c r="I22"/>
  <c r="G22"/>
  <c r="I21"/>
  <c r="G21"/>
  <c r="I20"/>
  <c r="G20"/>
  <c r="I19"/>
  <c r="G19"/>
  <c r="I18"/>
  <c r="G18"/>
  <c r="I17"/>
  <c r="G17"/>
  <c r="I16"/>
  <c r="G16"/>
  <c r="I15"/>
  <c r="G15"/>
  <c r="I14"/>
  <c r="G14"/>
  <c r="I13"/>
  <c r="G13"/>
  <c r="I12"/>
  <c r="G12"/>
  <c r="I11"/>
  <c r="G11"/>
  <c r="I10"/>
  <c r="G10"/>
  <c r="I9"/>
  <c r="G9"/>
  <c r="I8"/>
  <c r="G8"/>
  <c r="I7"/>
  <c r="G7"/>
  <c r="I3" i="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P4" i="9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3"/>
  <c r="G3"/>
  <c r="I3"/>
  <c r="J3" s="1"/>
  <c r="G4"/>
  <c r="I4"/>
  <c r="J4" s="1"/>
  <c r="G5"/>
  <c r="I5"/>
  <c r="J5" s="1"/>
  <c r="G6"/>
  <c r="I6"/>
  <c r="J6"/>
  <c r="G7"/>
  <c r="I7"/>
  <c r="J7" s="1"/>
  <c r="G8"/>
  <c r="I8"/>
  <c r="J8"/>
  <c r="G9"/>
  <c r="I9"/>
  <c r="J9" s="1"/>
  <c r="G10"/>
  <c r="I10"/>
  <c r="J10"/>
  <c r="G11"/>
  <c r="I11"/>
  <c r="J11" s="1"/>
  <c r="G12"/>
  <c r="I12"/>
  <c r="J12"/>
  <c r="G13"/>
  <c r="I13"/>
  <c r="J13" s="1"/>
  <c r="G14"/>
  <c r="I14"/>
  <c r="J14"/>
  <c r="G15"/>
  <c r="I15"/>
  <c r="J15" s="1"/>
  <c r="G16"/>
  <c r="I16"/>
  <c r="J16"/>
  <c r="G17"/>
  <c r="I17"/>
  <c r="J17" s="1"/>
  <c r="G18"/>
  <c r="I18"/>
  <c r="J18" s="1"/>
  <c r="G19"/>
  <c r="I19"/>
  <c r="J19"/>
  <c r="G20"/>
  <c r="I20"/>
  <c r="J20" s="1"/>
  <c r="G21"/>
  <c r="I21"/>
  <c r="J21"/>
  <c r="G22"/>
  <c r="I22"/>
  <c r="J22" s="1"/>
  <c r="G23"/>
  <c r="I23"/>
  <c r="J23"/>
  <c r="G24"/>
  <c r="I24"/>
  <c r="J24" s="1"/>
  <c r="G25"/>
  <c r="I25"/>
  <c r="J25"/>
  <c r="G26"/>
  <c r="I26"/>
  <c r="J26" s="1"/>
  <c r="G27"/>
  <c r="I27"/>
  <c r="J27"/>
  <c r="G28"/>
  <c r="I28"/>
  <c r="J28" s="1"/>
  <c r="G29"/>
  <c r="I29"/>
  <c r="J29"/>
  <c r="G30"/>
  <c r="I30"/>
  <c r="J30" s="1"/>
  <c r="G31"/>
  <c r="I31"/>
  <c r="J31"/>
  <c r="G32"/>
  <c r="I32"/>
  <c r="J32" s="1"/>
  <c r="G33"/>
  <c r="I33"/>
  <c r="J33"/>
  <c r="G34"/>
  <c r="I34"/>
  <c r="J34" s="1"/>
  <c r="G35"/>
  <c r="I35"/>
  <c r="J35"/>
  <c r="G36"/>
  <c r="I36"/>
  <c r="J36" s="1"/>
  <c r="G37"/>
  <c r="I37"/>
  <c r="J37"/>
  <c r="G38"/>
  <c r="I38"/>
  <c r="J38" s="1"/>
  <c r="G39"/>
  <c r="I39"/>
  <c r="J39"/>
  <c r="G40"/>
  <c r="I40"/>
  <c r="J40" s="1"/>
  <c r="G41"/>
  <c r="I41"/>
  <c r="J41"/>
  <c r="G42"/>
  <c r="I42"/>
  <c r="J42" s="1"/>
  <c r="G43"/>
  <c r="I43"/>
  <c r="J43"/>
  <c r="G44"/>
  <c r="I44"/>
  <c r="J44" s="1"/>
  <c r="G45"/>
  <c r="I45"/>
  <c r="J45"/>
  <c r="G46"/>
  <c r="I46"/>
  <c r="J46" s="1"/>
  <c r="G47"/>
  <c r="I47"/>
  <c r="J47"/>
  <c r="G48"/>
  <c r="I48"/>
  <c r="J48" s="1"/>
  <c r="G49"/>
  <c r="I49"/>
  <c r="J49"/>
  <c r="G50"/>
  <c r="I50"/>
  <c r="J50" s="1"/>
  <c r="G51"/>
  <c r="I51"/>
  <c r="J51"/>
  <c r="G52"/>
  <c r="I52"/>
  <c r="J52" s="1"/>
  <c r="G53"/>
  <c r="I53"/>
  <c r="J53"/>
  <c r="G54"/>
  <c r="I54"/>
  <c r="J54" s="1"/>
  <c r="G55"/>
  <c r="I55"/>
  <c r="J55"/>
  <c r="G56"/>
  <c r="I56"/>
  <c r="J56" s="1"/>
  <c r="G57"/>
  <c r="I57"/>
  <c r="J57"/>
  <c r="G58"/>
  <c r="I58"/>
  <c r="J58" s="1"/>
  <c r="G59"/>
  <c r="I59"/>
  <c r="J59"/>
  <c r="G60"/>
  <c r="I60"/>
  <c r="J60" s="1"/>
  <c r="G60" i="3"/>
  <c r="J60" s="1"/>
  <c r="G59"/>
  <c r="J59" s="1"/>
  <c r="G58"/>
  <c r="J58" s="1"/>
  <c r="G57"/>
  <c r="J57" s="1"/>
  <c r="G56"/>
  <c r="J56" s="1"/>
  <c r="G55"/>
  <c r="J55" s="1"/>
  <c r="G54"/>
  <c r="J54" s="1"/>
  <c r="G53"/>
  <c r="J53" s="1"/>
  <c r="G52"/>
  <c r="J52" s="1"/>
  <c r="G51"/>
  <c r="J51" s="1"/>
  <c r="G50"/>
  <c r="J50" s="1"/>
  <c r="G49"/>
  <c r="J49" s="1"/>
  <c r="G48"/>
  <c r="J48" s="1"/>
  <c r="G47"/>
  <c r="J47" s="1"/>
  <c r="G46"/>
  <c r="J46" s="1"/>
  <c r="G45"/>
  <c r="J45" s="1"/>
  <c r="G44"/>
  <c r="J44" s="1"/>
  <c r="G43"/>
  <c r="J43" s="1"/>
  <c r="G42"/>
  <c r="J42" s="1"/>
  <c r="G41"/>
  <c r="J41" s="1"/>
  <c r="G40"/>
  <c r="J40" s="1"/>
  <c r="G39"/>
  <c r="J39" s="1"/>
  <c r="G38"/>
  <c r="J38" s="1"/>
  <c r="G37"/>
  <c r="J37" s="1"/>
  <c r="G36"/>
  <c r="J36" s="1"/>
  <c r="G35"/>
  <c r="J35" s="1"/>
  <c r="G34"/>
  <c r="J34" s="1"/>
  <c r="G33"/>
  <c r="J33" s="1"/>
  <c r="G32"/>
  <c r="J32" s="1"/>
  <c r="G31"/>
  <c r="J31" s="1"/>
  <c r="G30"/>
  <c r="J30" s="1"/>
  <c r="G29"/>
  <c r="J29" s="1"/>
  <c r="G28"/>
  <c r="J28" s="1"/>
  <c r="G27"/>
  <c r="J27" s="1"/>
  <c r="G26"/>
  <c r="J26" s="1"/>
  <c r="G25"/>
  <c r="J25" s="1"/>
  <c r="G24"/>
  <c r="J24" s="1"/>
  <c r="G23"/>
  <c r="J23" s="1"/>
  <c r="G22"/>
  <c r="J22" s="1"/>
  <c r="G21"/>
  <c r="J21" s="1"/>
  <c r="G20"/>
  <c r="J20" s="1"/>
  <c r="G19"/>
  <c r="J19" s="1"/>
  <c r="G18"/>
  <c r="J18" s="1"/>
  <c r="G17"/>
  <c r="J17" s="1"/>
  <c r="G16"/>
  <c r="J16" s="1"/>
  <c r="G15"/>
  <c r="J15" s="1"/>
  <c r="G14"/>
  <c r="J14" s="1"/>
  <c r="G13"/>
  <c r="J13" s="1"/>
  <c r="G12"/>
  <c r="J12" s="1"/>
  <c r="G11"/>
  <c r="J11" s="1"/>
  <c r="G10"/>
  <c r="J10" s="1"/>
  <c r="G9"/>
  <c r="J9" s="1"/>
  <c r="G8"/>
  <c r="J8" s="1"/>
  <c r="G7"/>
  <c r="J7" s="1"/>
  <c r="G6"/>
  <c r="J6" s="1"/>
  <c r="G5"/>
  <c r="J5" s="1"/>
  <c r="G4"/>
  <c r="J4" s="1"/>
  <c r="G3"/>
  <c r="J3" s="1"/>
  <c r="J7" i="10" l="1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</calcChain>
</file>

<file path=xl/sharedStrings.xml><?xml version="1.0" encoding="utf-8"?>
<sst xmlns="http://schemas.openxmlformats.org/spreadsheetml/2006/main" count="1315" uniqueCount="177">
  <si>
    <t>Branche</t>
  </si>
  <si>
    <t>DAB</t>
  </si>
  <si>
    <t>VB</t>
  </si>
  <si>
    <t>M</t>
  </si>
  <si>
    <t>Bank</t>
  </si>
  <si>
    <t>F</t>
  </si>
  <si>
    <t>Elektro</t>
  </si>
  <si>
    <t>D</t>
  </si>
  <si>
    <t>Handel</t>
  </si>
  <si>
    <t>Beteiligung</t>
  </si>
  <si>
    <t>B</t>
  </si>
  <si>
    <t>Software</t>
  </si>
  <si>
    <t>Industrie</t>
  </si>
  <si>
    <t>Maschinenbau</t>
  </si>
  <si>
    <t>Chemie</t>
  </si>
  <si>
    <t>Adidas</t>
  </si>
  <si>
    <t>ADC</t>
  </si>
  <si>
    <t>Internet</t>
  </si>
  <si>
    <t>Versicherung</t>
  </si>
  <si>
    <t>Depotauszug</t>
  </si>
  <si>
    <t>Name</t>
  </si>
  <si>
    <t>Vorname</t>
  </si>
  <si>
    <t>Einstellung</t>
  </si>
  <si>
    <t>Geburtsdatum</t>
  </si>
  <si>
    <t>Gehalt</t>
  </si>
  <si>
    <t>Alter</t>
  </si>
  <si>
    <t>Sabine</t>
  </si>
  <si>
    <t>Freund</t>
  </si>
  <si>
    <t>Sigrid</t>
  </si>
  <si>
    <t>Ilona</t>
  </si>
  <si>
    <t>Alois</t>
  </si>
  <si>
    <t>Werner</t>
  </si>
  <si>
    <t>Meyer</t>
  </si>
  <si>
    <t>Michael</t>
  </si>
  <si>
    <t>Hendrik</t>
  </si>
  <si>
    <t>Ursula</t>
  </si>
  <si>
    <t>Ritter</t>
  </si>
  <si>
    <t>Schulmeier</t>
  </si>
  <si>
    <t>Redebrecht</t>
  </si>
  <si>
    <t>Wentzel</t>
  </si>
  <si>
    <t>Mognon</t>
  </si>
  <si>
    <t>Kellner</t>
  </si>
  <si>
    <t>Viel Erfolg</t>
  </si>
  <si>
    <t>Helmut Schuster</t>
  </si>
  <si>
    <t>Kaufwert</t>
  </si>
  <si>
    <t>Depotbank</t>
  </si>
  <si>
    <t>Börse</t>
  </si>
  <si>
    <t>  EUR  </t>
  </si>
  <si>
    <t>S</t>
  </si>
  <si>
    <t>  0,00  </t>
  </si>
  <si>
    <t>DE0005680300  </t>
  </si>
  <si>
    <t>Fond</t>
  </si>
  <si>
    <t>LU0150271186  </t>
  </si>
  <si>
    <t>US0079031078  </t>
  </si>
  <si>
    <t>--</t>
  </si>
  <si>
    <t>US00845V1008  </t>
  </si>
  <si>
    <t>US00845V2097  </t>
  </si>
  <si>
    <t>DE0005546006  </t>
  </si>
  <si>
    <t>DE0005066203  </t>
  </si>
  <si>
    <t>DE0008404005  </t>
  </si>
  <si>
    <t>DE0008022005  </t>
  </si>
  <si>
    <t>DE000A0BVXQ0  </t>
  </si>
  <si>
    <t>DE0005221907  </t>
  </si>
  <si>
    <t>Finanzdienstleistung</t>
  </si>
  <si>
    <t>US1494791072  </t>
  </si>
  <si>
    <t>Datenverarbeitung</t>
  </si>
  <si>
    <t>US17275R1023  </t>
  </si>
  <si>
    <t>Dienstleistung</t>
  </si>
  <si>
    <t>DE0005336804  </t>
  </si>
  <si>
    <t>DE0007100000  </t>
  </si>
  <si>
    <t>Zertifikat</t>
  </si>
  <si>
    <t>DE000DB10040  </t>
  </si>
  <si>
    <t>DE0005140008  </t>
  </si>
  <si>
    <t>AU000000DKN9  </t>
  </si>
  <si>
    <t>DE000A0A7RQ9  </t>
  </si>
  <si>
    <t>DE000A0A7RR7  </t>
  </si>
  <si>
    <t>LU0048578792  </t>
  </si>
  <si>
    <t>DE0005763502  </t>
  </si>
  <si>
    <t xml:space="preserve">B </t>
  </si>
  <si>
    <t>US3687104063  </t>
  </si>
  <si>
    <t>US3696041033  </t>
  </si>
  <si>
    <t>DE0005878003  </t>
  </si>
  <si>
    <t>JP3783420007  </t>
  </si>
  <si>
    <t>JP3788600009  </t>
  </si>
  <si>
    <t>US4581401001  </t>
  </si>
  <si>
    <t>DE0006229107  </t>
  </si>
  <si>
    <t>NL0000009538  </t>
  </si>
  <si>
    <t>US5494631071  </t>
  </si>
  <si>
    <t>AU000000MDE4  </t>
  </si>
  <si>
    <t>DE0008430026  </t>
  </si>
  <si>
    <t>US6300791018  </t>
  </si>
  <si>
    <t>US7030441072  </t>
  </si>
  <si>
    <t>NL0000240000  </t>
  </si>
  <si>
    <t>US7750431022  </t>
  </si>
  <si>
    <t>DE0007164600  </t>
  </si>
  <si>
    <t>DE0007235301  </t>
  </si>
  <si>
    <t>DE0007236101  </t>
  </si>
  <si>
    <t>DE0007238909  </t>
  </si>
  <si>
    <t>AU000000SLA2  </t>
  </si>
  <si>
    <t>DE0007241614  </t>
  </si>
  <si>
    <t>LU0106198319  </t>
  </si>
  <si>
    <t>DE0007500001  </t>
  </si>
  <si>
    <t>DE0007504508  </t>
  </si>
  <si>
    <t>Optionen</t>
  </si>
  <si>
    <t>CH0016318377  </t>
  </si>
  <si>
    <t>EUR</t>
  </si>
  <si>
    <t>DE0005003404</t>
  </si>
  <si>
    <t>A0BVXQ</t>
  </si>
  <si>
    <t>DB1004</t>
  </si>
  <si>
    <t>A0A7RQ</t>
  </si>
  <si>
    <t>A0A7RR</t>
  </si>
  <si>
    <t>BROKAT TECHNOLOGIES</t>
  </si>
  <si>
    <t>DKN FINANCIAL GROUP LTD.</t>
  </si>
  <si>
    <t>HITACHI LTD</t>
  </si>
  <si>
    <t>SOLAGRAN LTD.</t>
  </si>
  <si>
    <t>GENL EL. CO. DL -,06</t>
  </si>
  <si>
    <t>INTEL CORP. DL-,001</t>
  </si>
  <si>
    <t>KON.PHILIPS.ELECT. EO-20</t>
  </si>
  <si>
    <t>THIEL LOGISTIK AG</t>
  </si>
  <si>
    <t>ACTIVEST NANOTECH INH.</t>
  </si>
  <si>
    <t>GENENTECH INC. DL-,02</t>
  </si>
  <si>
    <t>LUCENT TECHS DL-,01</t>
  </si>
  <si>
    <t>NANOPHASE TECHS</t>
  </si>
  <si>
    <t>ROFIN SINAR TECHS DL-,01</t>
  </si>
  <si>
    <t>SINGULUS TECHNOL.</t>
  </si>
  <si>
    <t>Marktwert</t>
  </si>
  <si>
    <t>ABACHO AG</t>
  </si>
  <si>
    <t>ADVANCED MIC.DEV. DL-,01</t>
  </si>
  <si>
    <t>Wertpapier  </t>
  </si>
  <si>
    <t>Anzahl</t>
  </si>
  <si>
    <t>Kaufkurs</t>
  </si>
  <si>
    <t>AGERE SYSTEMS INC. B</t>
  </si>
  <si>
    <t>AGERE SYSTEMS A DL-,01</t>
  </si>
  <si>
    <t>AGOR AG</t>
  </si>
  <si>
    <t>AIXTRON AG O.N.</t>
  </si>
  <si>
    <t>ALLIANZ AG VNA O.N.</t>
  </si>
  <si>
    <t>BAY.HYPO-VEREINSBK.O.N.</t>
  </si>
  <si>
    <t>BR. WOLL-KAEMMEREI KONV.</t>
  </si>
  <si>
    <t>CATTLESALE CO. DL-,01</t>
  </si>
  <si>
    <t>CISCO SYSTEMS DL-,001</t>
  </si>
  <si>
    <t>D + S EUROPE AG</t>
  </si>
  <si>
    <t>DAIMLERCHRYSLER AG NA O.N</t>
  </si>
  <si>
    <t>DEUT.BANK DISK.ZT.AMD 06</t>
  </si>
  <si>
    <t>DEUTSCHE BANK AG NA O.N.</t>
  </si>
  <si>
    <t>EM.TV AG OS06</t>
  </si>
  <si>
    <t>EM.TV AG OS08</t>
  </si>
  <si>
    <t>FID.FDS-EUROP.GWTH A GL.</t>
  </si>
  <si>
    <t>FLUXX.COM AG</t>
  </si>
  <si>
    <t>GILDEMEISTER AG O.N.</t>
  </si>
  <si>
    <t>HIKARI TSUSHIN INC. YN 50</t>
  </si>
  <si>
    <t>JENOPTIK AG O.N.</t>
  </si>
  <si>
    <t>MEDAIRE INC. CDIS</t>
  </si>
  <si>
    <t>MUENCH.RUECKVERS.VNA O.N.</t>
  </si>
  <si>
    <t>PATENT LITIGATION TRUST</t>
  </si>
  <si>
    <t>QIAGEN NV EO -,01</t>
  </si>
  <si>
    <t>SAP AG ST O.N.</t>
  </si>
  <si>
    <t>SGL CARBON AG O.N.</t>
  </si>
  <si>
    <t>SIEMENS AG NA</t>
  </si>
  <si>
    <t>TEAMWORK INF.MAN.AG KONV.</t>
  </si>
  <si>
    <t>THYSSENKRUPP AG O.N.</t>
  </si>
  <si>
    <t>TURBON AG O.N.</t>
  </si>
  <si>
    <t>UBS AG LDN KOS06 ALV</t>
  </si>
  <si>
    <t>EinkaufDatum</t>
  </si>
  <si>
    <t>Monat</t>
  </si>
  <si>
    <t>Marktkurs</t>
  </si>
  <si>
    <t>GoV</t>
  </si>
  <si>
    <t>Erträge</t>
  </si>
  <si>
    <t>Handelsw</t>
  </si>
  <si>
    <t>ISIN</t>
  </si>
  <si>
    <t>WKN</t>
  </si>
  <si>
    <t>Excel 2007 – Das Handbuch</t>
  </si>
  <si>
    <t>Diese Mappe enthält folgende Beispiele:</t>
  </si>
  <si>
    <t>Depot (2)</t>
  </si>
  <si>
    <t>DepotMitEKDatum</t>
  </si>
  <si>
    <t>Personal</t>
  </si>
  <si>
    <t>Zurück zu Info</t>
  </si>
  <si>
    <t>Depot</t>
  </si>
</sst>
</file>

<file path=xl/styles.xml><?xml version="1.0" encoding="utf-8"?>
<styleSheet xmlns="http://schemas.openxmlformats.org/spreadsheetml/2006/main">
  <numFmts count="18">
    <numFmt numFmtId="164" formatCode="_-* #,##0.00\ &quot;DM&quot;_-;\-* #,##0.00\ &quot;DM&quot;_-;_-* &quot;-&quot;??\ &quot;DM&quot;_-;_-@_-"/>
    <numFmt numFmtId="165" formatCode="_-* #,##0.00\ [$€-1]_-;\-* #,##0.00\ [$€-1]_-;_-* &quot;-&quot;??\ [$€-1]_-"/>
    <numFmt numFmtId="166" formatCode="#,##0.00\ &quot;Euro&quot;\ \ ;[Red]\-#,##0.00\ &quot;Euro&quot;\ \ "/>
    <numFmt numFmtId="167" formatCode="#,##0.00\ \€\ \ ;[Red]\-#,##0.00\ \€\ \ "/>
    <numFmt numFmtId="168" formatCode="#,##0\ \€\ \ ;[Red]\-#,##0\ \€\ \ "/>
    <numFmt numFmtId="169" formatCode="#,##0\ &quot;Euro&quot;\ \ ;[Red]\-#,##0\ &quot;Euro&quot;\ \ "/>
    <numFmt numFmtId="170" formatCode="0%\ \ "/>
    <numFmt numFmtId="171" formatCode="#,##0.00\ &quot;DM&quot;\ \ ;[Red]\-#,##0.00\ &quot;DM&quot;\ \ ;"/>
    <numFmt numFmtId="172" formatCode="#\ ##0\ &quot;DM&quot;;\-#\ ##0\ &quot;DM&quot;"/>
    <numFmt numFmtId="173" formatCode="#\ ##0\ \ ;;0\ \ ;@\ \ "/>
    <numFmt numFmtId="174" formatCode="#,##0.00;[Red]\-#,##0.00"/>
    <numFmt numFmtId="175" formatCode="#,##0.00\ &quot;€&quot;"/>
    <numFmt numFmtId="176" formatCode="&quot;Kapitel&quot;* 00"/>
    <numFmt numFmtId="177" formatCode="\ \ \•\ \ @"/>
    <numFmt numFmtId="178" formatCode="ddd* yyyy\-mm\-dd"/>
    <numFmt numFmtId="179" formatCode="&quot;Re-Nr. 2001-&quot;00\ 00\ 00"/>
    <numFmt numFmtId="180" formatCode="\ \ \&lt;\&lt;\&lt;\ \ @"/>
    <numFmt numFmtId="183" formatCode="yy"/>
  </numFmts>
  <fonts count="20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Courier"/>
      <family val="3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8"/>
      <color indexed="63"/>
      <name val="Arial"/>
      <family val="2"/>
    </font>
    <font>
      <sz val="8"/>
      <color indexed="17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i/>
      <sz val="9"/>
      <name val="Times New Roman"/>
      <family val="1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name val="Calibri"/>
      <family val="2"/>
    </font>
    <font>
      <b/>
      <sz val="11"/>
      <color theme="6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1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0">
    <xf numFmtId="0" fontId="0" fillId="0" borderId="0"/>
    <xf numFmtId="165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>
      <alignment vertical="center" wrapText="1"/>
      <protection locked="0"/>
    </xf>
    <xf numFmtId="168" fontId="2" fillId="0" borderId="0">
      <alignment vertical="center" wrapText="1"/>
      <protection locked="0"/>
    </xf>
    <xf numFmtId="166" fontId="2" fillId="0" borderId="0" applyFont="0" applyFill="0" applyBorder="0" applyAlignment="0" applyProtection="0"/>
    <xf numFmtId="0" fontId="6" fillId="0" borderId="1">
      <alignment horizontal="center" vertical="center" wrapText="1"/>
    </xf>
    <xf numFmtId="0" fontId="6" fillId="0" borderId="1">
      <alignment horizontal="center" vertical="center" wrapText="1"/>
    </xf>
    <xf numFmtId="0" fontId="6" fillId="0" borderId="2">
      <alignment horizontal="center" vertical="center" wrapText="1"/>
    </xf>
    <xf numFmtId="0" fontId="6" fillId="0" borderId="3">
      <alignment horizontal="center" vertical="center" wrapText="1"/>
    </xf>
    <xf numFmtId="0" fontId="6" fillId="0" borderId="3">
      <alignment horizontal="center" vertical="center" wrapText="1"/>
    </xf>
    <xf numFmtId="0" fontId="6" fillId="0" borderId="4">
      <alignment horizontal="center" wrapText="1"/>
    </xf>
    <xf numFmtId="3" fontId="7" fillId="0" borderId="5">
      <alignment horizontal="center" vertical="center"/>
    </xf>
    <xf numFmtId="3" fontId="7" fillId="0" borderId="6">
      <alignment horizontal="center" vertical="center"/>
    </xf>
    <xf numFmtId="172" fontId="7" fillId="0" borderId="7">
      <alignment horizontal="center" vertical="center"/>
    </xf>
    <xf numFmtId="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>
      <alignment vertical="center"/>
      <protection locked="0"/>
    </xf>
    <xf numFmtId="0" fontId="1" fillId="0" borderId="0">
      <alignment horizontal="left"/>
    </xf>
    <xf numFmtId="0" fontId="8" fillId="0" borderId="0">
      <alignment vertical="top"/>
      <protection locked="0"/>
    </xf>
    <xf numFmtId="0" fontId="6" fillId="0" borderId="0"/>
    <xf numFmtId="0" fontId="4" fillId="0" borderId="0"/>
    <xf numFmtId="0" fontId="7" fillId="0" borderId="8">
      <alignment horizontal="left" vertical="center"/>
    </xf>
    <xf numFmtId="164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3" fontId="7" fillId="0" borderId="0" applyNumberFormat="0">
      <alignment horizontal="right" vertical="center"/>
      <protection locked="0"/>
    </xf>
    <xf numFmtId="0" fontId="2" fillId="0" borderId="0"/>
    <xf numFmtId="0" fontId="18" fillId="0" borderId="0"/>
    <xf numFmtId="178" fontId="2" fillId="0" borderId="0" applyFont="0" applyFill="0" applyBorder="0" applyAlignment="0" applyProtection="0"/>
    <xf numFmtId="179" fontId="2" fillId="0" borderId="0" applyFont="0" applyFill="0" applyBorder="0" applyAlignment="0" applyProtection="0"/>
  </cellStyleXfs>
  <cellXfs count="45">
    <xf numFmtId="0" fontId="0" fillId="0" borderId="0" xfId="0"/>
    <xf numFmtId="14" fontId="0" fillId="0" borderId="0" xfId="0" applyNumberFormat="1"/>
    <xf numFmtId="2" fontId="0" fillId="0" borderId="0" xfId="0" applyNumberFormat="1"/>
    <xf numFmtId="0" fontId="0" fillId="0" borderId="0" xfId="0" applyFill="1"/>
    <xf numFmtId="0" fontId="3" fillId="0" borderId="0" xfId="0" applyFont="1" applyAlignment="1">
      <alignment horizontal="centerContinuous"/>
    </xf>
    <xf numFmtId="2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74" fontId="6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10" fillId="0" borderId="0" xfId="0" applyFont="1" applyFill="1" applyAlignment="1">
      <alignment horizontal="right"/>
    </xf>
    <xf numFmtId="0" fontId="0" fillId="0" borderId="0" xfId="0" quotePrefix="1" applyFill="1"/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1" fillId="0" borderId="0" xfId="0" applyFont="1" applyFill="1"/>
    <xf numFmtId="4" fontId="6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left"/>
    </xf>
    <xf numFmtId="0" fontId="12" fillId="0" borderId="0" xfId="0" applyFont="1" applyFill="1"/>
    <xf numFmtId="0" fontId="13" fillId="3" borderId="9" xfId="0" applyFont="1" applyFill="1" applyBorder="1"/>
    <xf numFmtId="0" fontId="14" fillId="0" borderId="0" xfId="0" applyFont="1"/>
    <xf numFmtId="164" fontId="6" fillId="0" borderId="0" xfId="23" applyFont="1" applyFill="1"/>
    <xf numFmtId="9" fontId="6" fillId="0" borderId="0" xfId="15" applyFont="1" applyFill="1"/>
    <xf numFmtId="0" fontId="2" fillId="0" borderId="0" xfId="0" applyFont="1" applyFill="1"/>
    <xf numFmtId="14" fontId="0" fillId="0" borderId="0" xfId="0" applyNumberFormat="1" applyFill="1"/>
    <xf numFmtId="0" fontId="13" fillId="4" borderId="9" xfId="0" applyFont="1" applyFill="1" applyBorder="1"/>
    <xf numFmtId="0" fontId="15" fillId="0" borderId="0" xfId="0" applyFont="1"/>
    <xf numFmtId="175" fontId="0" fillId="0" borderId="0" xfId="23" applyNumberFormat="1" applyFont="1"/>
    <xf numFmtId="0" fontId="17" fillId="0" borderId="0" xfId="26" applyFont="1" applyFill="1" applyAlignment="1">
      <alignment vertical="center"/>
    </xf>
    <xf numFmtId="0" fontId="18" fillId="0" borderId="0" xfId="27"/>
    <xf numFmtId="0" fontId="17" fillId="5" borderId="0" xfId="26" applyFont="1" applyFill="1" applyAlignment="1">
      <alignment vertical="center"/>
    </xf>
    <xf numFmtId="0" fontId="19" fillId="5" borderId="0" xfId="26" applyFont="1" applyFill="1" applyAlignment="1">
      <alignment vertical="center"/>
    </xf>
    <xf numFmtId="0" fontId="19" fillId="0" borderId="0" xfId="26" applyFont="1" applyFill="1" applyAlignment="1">
      <alignment vertical="center"/>
    </xf>
    <xf numFmtId="176" fontId="16" fillId="6" borderId="0" xfId="26" applyNumberFormat="1" applyFont="1" applyFill="1" applyAlignment="1">
      <alignment vertical="center"/>
    </xf>
    <xf numFmtId="176" fontId="19" fillId="0" borderId="0" xfId="26" applyNumberFormat="1" applyFont="1" applyFill="1" applyAlignment="1">
      <alignment vertical="center"/>
    </xf>
    <xf numFmtId="0" fontId="17" fillId="0" borderId="0" xfId="27" applyFont="1" applyFill="1" applyAlignment="1">
      <alignment vertical="center"/>
    </xf>
    <xf numFmtId="0" fontId="17" fillId="0" borderId="0" xfId="27" applyFont="1" applyFill="1"/>
    <xf numFmtId="177" fontId="19" fillId="0" borderId="0" xfId="27" applyNumberFormat="1" applyFont="1" applyFill="1" applyAlignment="1">
      <alignment vertical="center"/>
    </xf>
    <xf numFmtId="49" fontId="19" fillId="0" borderId="0" xfId="27" applyNumberFormat="1" applyFont="1" applyFill="1" applyAlignment="1">
      <alignment vertical="center"/>
    </xf>
    <xf numFmtId="0" fontId="19" fillId="0" borderId="0" xfId="27" applyFont="1" applyFill="1"/>
    <xf numFmtId="0" fontId="17" fillId="0" borderId="0" xfId="17" applyFont="1" applyFill="1">
      <alignment vertical="center"/>
      <protection locked="0"/>
    </xf>
    <xf numFmtId="180" fontId="19" fillId="0" borderId="0" xfId="0" applyNumberFormat="1" applyFont="1" applyFill="1" applyAlignment="1">
      <alignment vertical="center"/>
    </xf>
    <xf numFmtId="183" fontId="0" fillId="0" borderId="0" xfId="0" applyNumberFormat="1"/>
    <xf numFmtId="0" fontId="5" fillId="2" borderId="9" xfId="0" applyFont="1" applyFill="1" applyBorder="1" applyAlignment="1">
      <alignment horizontal="center" vertical="center"/>
    </xf>
  </cellXfs>
  <cellStyles count="30">
    <cellStyle name="Datum mit Wochentag" xfId="28"/>
    <cellStyle name="Euro" xfId="1"/>
    <cellStyle name="Euro [0]" xfId="2"/>
    <cellStyle name="Euro €" xfId="3"/>
    <cellStyle name="Euro € [0]" xfId="4"/>
    <cellStyle name="Euro_BFUebung" xfId="5"/>
    <cellStyle name="Kopf mitte links" xfId="6"/>
    <cellStyle name="Kopf mitte mitte" xfId="7"/>
    <cellStyle name="Kopf mitte rechts" xfId="8"/>
    <cellStyle name="Kopf oben links" xfId="9"/>
    <cellStyle name="Kopf oben mitte" xfId="10"/>
    <cellStyle name="Kopf oben rechts" xfId="11"/>
    <cellStyle name="Kopf unten links" xfId="12"/>
    <cellStyle name="Kopf unten mitte" xfId="13"/>
    <cellStyle name="Kopf unten rechts" xfId="14"/>
    <cellStyle name="Prozent" xfId="15" builtinId="5"/>
    <cellStyle name="Prozent [0]" xfId="16"/>
    <cellStyle name="Rechnungsnummer" xfId="29"/>
    <cellStyle name="Standard" xfId="0" builtinId="0"/>
    <cellStyle name="Standard 2" xfId="26"/>
    <cellStyle name="Standard 3" xfId="27"/>
    <cellStyle name="Standard_BFUebung" xfId="17"/>
    <cellStyle name="Überschrift 1" xfId="18" builtinId="16" customBuiltin="1"/>
    <cellStyle name="Überschrift 2" xfId="19" builtinId="17" customBuiltin="1"/>
    <cellStyle name="Überschrift 3" xfId="20" builtinId="18" customBuiltin="1"/>
    <cellStyle name="Undefiniert" xfId="21"/>
    <cellStyle name="Vorspalte" xfId="22"/>
    <cellStyle name="Währung" xfId="23" builtinId="4"/>
    <cellStyle name="Währung o. Nullwerte" xfId="24"/>
    <cellStyle name="Werte" xf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</xdr:colOff>
      <xdr:row>0</xdr:row>
      <xdr:rowOff>95250</xdr:rowOff>
    </xdr:from>
    <xdr:to>
      <xdr:col>2</xdr:col>
      <xdr:colOff>466725</xdr:colOff>
      <xdr:row>2</xdr:row>
      <xdr:rowOff>152400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38475" y="95250"/>
          <a:ext cx="457200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6"/>
  <dimension ref="A1:B32"/>
  <sheetViews>
    <sheetView showGridLines="0" tabSelected="1" defaultGridColor="0" colorId="17" workbookViewId="0"/>
  </sheetViews>
  <sheetFormatPr baseColWidth="10" defaultRowHeight="15"/>
  <cols>
    <col min="1" max="1" width="13.140625" style="37" customWidth="1"/>
    <col min="2" max="2" width="32.28515625" style="37" customWidth="1"/>
    <col min="3" max="3" width="11.140625" style="30" customWidth="1"/>
    <col min="4" max="10" width="22.7109375" style="30" customWidth="1"/>
    <col min="11" max="16384" width="11.42578125" style="30"/>
  </cols>
  <sheetData>
    <row r="1" spans="1:2">
      <c r="A1" s="29"/>
      <c r="B1" s="29"/>
    </row>
    <row r="2" spans="1:2" ht="18" customHeight="1">
      <c r="A2" s="31"/>
      <c r="B2" s="32" t="s">
        <v>170</v>
      </c>
    </row>
    <row r="3" spans="1:2" ht="18" customHeight="1">
      <c r="A3" s="29"/>
      <c r="B3" s="33"/>
    </row>
    <row r="4" spans="1:2" ht="18" customHeight="1">
      <c r="A4" s="34">
        <v>21</v>
      </c>
      <c r="B4" s="29"/>
    </row>
    <row r="5" spans="1:2" ht="18" customHeight="1">
      <c r="A5" s="35"/>
      <c r="B5" s="33" t="s">
        <v>171</v>
      </c>
    </row>
    <row r="6" spans="1:2" ht="18" customHeight="1">
      <c r="A6" s="36"/>
    </row>
    <row r="7" spans="1:2" ht="18" customHeight="1">
      <c r="A7" s="36"/>
      <c r="B7" s="38" t="s">
        <v>176</v>
      </c>
    </row>
    <row r="8" spans="1:2" ht="18" customHeight="1">
      <c r="A8" s="36"/>
      <c r="B8" s="38" t="s">
        <v>172</v>
      </c>
    </row>
    <row r="9" spans="1:2" ht="18" customHeight="1">
      <c r="A9" s="36"/>
      <c r="B9" s="38" t="s">
        <v>173</v>
      </c>
    </row>
    <row r="10" spans="1:2" ht="18" customHeight="1">
      <c r="A10" s="36"/>
      <c r="B10" s="38" t="s">
        <v>174</v>
      </c>
    </row>
    <row r="11" spans="1:2" ht="18" customHeight="1">
      <c r="A11" s="36"/>
      <c r="B11" s="38"/>
    </row>
    <row r="12" spans="1:2" ht="18" customHeight="1">
      <c r="A12" s="36"/>
      <c r="B12" s="40" t="s">
        <v>42</v>
      </c>
    </row>
    <row r="13" spans="1:2" ht="18" customHeight="1">
      <c r="A13" s="36"/>
      <c r="B13" s="39"/>
    </row>
    <row r="14" spans="1:2" ht="18" customHeight="1">
      <c r="A14" s="36"/>
      <c r="B14" s="41" t="s">
        <v>43</v>
      </c>
    </row>
    <row r="15" spans="1:2" ht="18" customHeight="1">
      <c r="A15" s="36"/>
      <c r="B15" s="41"/>
    </row>
    <row r="16" spans="1:2" ht="18" customHeight="1">
      <c r="A16" s="36"/>
      <c r="B16" s="41"/>
    </row>
    <row r="17" spans="1:2" ht="18" customHeight="1">
      <c r="A17" s="36"/>
      <c r="B17" s="36"/>
    </row>
    <row r="18" spans="1:2" ht="18" customHeight="1">
      <c r="A18" s="36"/>
    </row>
    <row r="19" spans="1:2" ht="18" customHeight="1">
      <c r="A19" s="36"/>
    </row>
    <row r="20" spans="1:2" ht="18" customHeight="1">
      <c r="A20" s="36"/>
    </row>
    <row r="21" spans="1:2" ht="18" customHeight="1">
      <c r="A21" s="36"/>
      <c r="B21" s="38"/>
    </row>
    <row r="22" spans="1:2" ht="18" customHeight="1">
      <c r="A22" s="36"/>
    </row>
    <row r="23" spans="1:2" ht="18" customHeight="1">
      <c r="A23" s="36"/>
      <c r="B23" s="36"/>
    </row>
    <row r="24" spans="1:2" ht="18" customHeight="1"/>
    <row r="25" spans="1:2" ht="18" customHeight="1"/>
    <row r="26" spans="1:2" ht="18" customHeight="1"/>
    <row r="27" spans="1:2" ht="18" customHeight="1"/>
    <row r="28" spans="1:2" ht="18" customHeight="1"/>
    <row r="29" spans="1:2" ht="18" customHeight="1"/>
    <row r="30" spans="1:2" ht="18" customHeight="1"/>
    <row r="31" spans="1:2" ht="18" customHeight="1"/>
    <row r="32" spans="1:2" ht="18" customHeight="1"/>
  </sheetData>
  <hyperlinks>
    <hyperlink ref="B7" location="Depot!A1" display="Lieferschein"/>
    <hyperlink ref="B8" location="'Depot (2)'!A1" display="Depot (2)"/>
    <hyperlink ref="B9" location="DepotMitEKDatum!A1" display="DepotMitEKDatum"/>
    <hyperlink ref="B10" location="Personal!A1" display="Personal"/>
  </hyperlink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1"/>
  <dimension ref="A1:N60"/>
  <sheetViews>
    <sheetView workbookViewId="0">
      <selection activeCell="C1" sqref="C1"/>
    </sheetView>
  </sheetViews>
  <sheetFormatPr baseColWidth="10" defaultRowHeight="12.75"/>
  <cols>
    <col min="1" max="1" width="22.140625" customWidth="1"/>
    <col min="2" max="2" width="7.85546875" customWidth="1"/>
    <col min="3" max="3" width="11.140625" style="3" customWidth="1"/>
    <col min="4" max="4" width="8.140625" customWidth="1"/>
    <col min="5" max="5" width="18.140625" bestFit="1" customWidth="1"/>
    <col min="6" max="6" width="9.140625" style="2" customWidth="1"/>
    <col min="7" max="7" width="9.140625" bestFit="1" customWidth="1"/>
    <col min="8" max="8" width="9.7109375" bestFit="1" customWidth="1"/>
    <col min="9" max="9" width="10" bestFit="1" customWidth="1"/>
    <col min="10" max="10" width="7.5703125" bestFit="1" customWidth="1"/>
    <col min="11" max="11" width="9" style="2" bestFit="1" customWidth="1"/>
    <col min="12" max="12" width="8.42578125" bestFit="1" customWidth="1"/>
    <col min="13" max="13" width="16.140625" bestFit="1" customWidth="1"/>
    <col min="14" max="14" width="9.42578125" style="8" customWidth="1"/>
    <col min="15" max="15" width="9.85546875" customWidth="1"/>
    <col min="16" max="22" width="8" customWidth="1"/>
    <col min="23" max="23" width="10.85546875" customWidth="1"/>
    <col min="24" max="26" width="16.5703125" customWidth="1"/>
    <col min="27" max="27" width="10.85546875" customWidth="1"/>
    <col min="28" max="30" width="8.5703125" customWidth="1"/>
    <col min="31" max="31" width="10.85546875" customWidth="1"/>
    <col min="32" max="32" width="7" customWidth="1"/>
    <col min="33" max="33" width="10.85546875" customWidth="1"/>
    <col min="34" max="35" width="8.5703125" customWidth="1"/>
    <col min="36" max="36" width="10.85546875" customWidth="1"/>
    <col min="37" max="40" width="8" customWidth="1"/>
    <col min="41" max="41" width="10.85546875" customWidth="1"/>
    <col min="42" max="43" width="8" customWidth="1"/>
    <col min="44" max="44" width="11.85546875" customWidth="1"/>
    <col min="45" max="45" width="5" customWidth="1"/>
    <col min="46" max="46" width="11.85546875" customWidth="1"/>
    <col min="47" max="47" width="8.5703125" customWidth="1"/>
    <col min="48" max="48" width="11.85546875" customWidth="1"/>
    <col min="49" max="49" width="16.5703125" customWidth="1"/>
    <col min="50" max="50" width="11.85546875" customWidth="1"/>
    <col min="51" max="51" width="16.5703125" customWidth="1"/>
    <col min="52" max="52" width="11.85546875" customWidth="1"/>
    <col min="53" max="53" width="8" customWidth="1"/>
    <col min="54" max="54" width="11.85546875" customWidth="1"/>
    <col min="55" max="55" width="8" customWidth="1"/>
    <col min="56" max="56" width="11.85546875" customWidth="1"/>
    <col min="57" max="57" width="8" customWidth="1"/>
    <col min="58" max="58" width="12.85546875" customWidth="1"/>
    <col min="59" max="59" width="14.5703125" customWidth="1"/>
  </cols>
  <sheetData>
    <row r="1" spans="1:14" ht="52.5" customHeight="1">
      <c r="A1" s="6" t="s">
        <v>19</v>
      </c>
      <c r="B1" s="27"/>
      <c r="C1" s="42" t="s">
        <v>175</v>
      </c>
      <c r="F1" s="27"/>
      <c r="G1" s="4"/>
      <c r="H1" s="4"/>
    </row>
    <row r="2" spans="1:14" s="21" customFormat="1">
      <c r="A2" s="20" t="s">
        <v>128</v>
      </c>
      <c r="B2" s="20" t="s">
        <v>129</v>
      </c>
      <c r="C2" s="20" t="s">
        <v>45</v>
      </c>
      <c r="D2" s="20" t="s">
        <v>46</v>
      </c>
      <c r="E2" s="20" t="s">
        <v>0</v>
      </c>
      <c r="F2" s="20" t="s">
        <v>130</v>
      </c>
      <c r="G2" s="20" t="s">
        <v>44</v>
      </c>
      <c r="H2" s="20" t="s">
        <v>164</v>
      </c>
      <c r="I2" s="20" t="s">
        <v>125</v>
      </c>
      <c r="J2" s="20" t="s">
        <v>165</v>
      </c>
      <c r="K2" s="20" t="s">
        <v>167</v>
      </c>
      <c r="L2" s="20" t="s">
        <v>166</v>
      </c>
      <c r="M2" s="20" t="s">
        <v>168</v>
      </c>
      <c r="N2" s="20" t="s">
        <v>169</v>
      </c>
    </row>
    <row r="3" spans="1:14" s="3" customFormat="1">
      <c r="A3" s="14" t="s">
        <v>126</v>
      </c>
      <c r="B3" s="15">
        <v>5000</v>
      </c>
      <c r="C3" s="16" t="s">
        <v>16</v>
      </c>
      <c r="D3" s="3" t="s">
        <v>48</v>
      </c>
      <c r="E3" s="3" t="s">
        <v>17</v>
      </c>
      <c r="F3" s="17">
        <v>0.71</v>
      </c>
      <c r="G3" s="17">
        <f t="shared" ref="G3:G34" si="0">F3*B3</f>
        <v>3550</v>
      </c>
      <c r="H3" s="15">
        <v>0.54</v>
      </c>
      <c r="I3" s="17">
        <f t="shared" ref="I3:I34" si="1">H3*B3</f>
        <v>2700</v>
      </c>
      <c r="J3" s="9">
        <f>I3-G3</f>
        <v>-850</v>
      </c>
      <c r="K3" s="10" t="s">
        <v>47</v>
      </c>
      <c r="L3" s="11" t="s">
        <v>49</v>
      </c>
      <c r="M3" s="3" t="s">
        <v>50</v>
      </c>
      <c r="N3" s="13">
        <v>568030</v>
      </c>
    </row>
    <row r="4" spans="1:14" s="3" customFormat="1">
      <c r="A4" s="14" t="s">
        <v>119</v>
      </c>
      <c r="B4" s="15">
        <v>150</v>
      </c>
      <c r="C4" s="16" t="s">
        <v>16</v>
      </c>
      <c r="D4" s="3" t="s">
        <v>5</v>
      </c>
      <c r="E4" s="3" t="s">
        <v>51</v>
      </c>
      <c r="F4" s="17">
        <v>44.39</v>
      </c>
      <c r="G4" s="17">
        <f t="shared" si="0"/>
        <v>6658.5</v>
      </c>
      <c r="H4" s="15">
        <v>58.74</v>
      </c>
      <c r="I4" s="17">
        <f t="shared" si="1"/>
        <v>8811</v>
      </c>
      <c r="J4" s="9">
        <f>I4-G4</f>
        <v>2152.5</v>
      </c>
      <c r="K4" s="10" t="s">
        <v>47</v>
      </c>
      <c r="L4" s="11" t="s">
        <v>49</v>
      </c>
      <c r="M4" s="3" t="s">
        <v>52</v>
      </c>
      <c r="N4" s="18">
        <v>661705</v>
      </c>
    </row>
    <row r="5" spans="1:14" s="3" customFormat="1">
      <c r="A5" s="14" t="s">
        <v>127</v>
      </c>
      <c r="B5" s="15">
        <v>70</v>
      </c>
      <c r="C5" s="16" t="s">
        <v>16</v>
      </c>
      <c r="D5" s="3" t="s">
        <v>3</v>
      </c>
      <c r="E5" s="3" t="s">
        <v>12</v>
      </c>
      <c r="F5" s="17">
        <v>12.07</v>
      </c>
      <c r="G5" s="17">
        <f t="shared" si="0"/>
        <v>844.9</v>
      </c>
      <c r="H5" s="15">
        <v>12.41</v>
      </c>
      <c r="I5" s="17">
        <f t="shared" si="1"/>
        <v>868.7</v>
      </c>
      <c r="J5" s="9">
        <f t="shared" ref="J5:J60" si="2">I5-G5</f>
        <v>23.800000000000068</v>
      </c>
      <c r="K5" s="10" t="s">
        <v>47</v>
      </c>
      <c r="L5" s="11" t="s">
        <v>49</v>
      </c>
      <c r="M5" s="3" t="s">
        <v>53</v>
      </c>
      <c r="N5" s="18">
        <v>863186</v>
      </c>
    </row>
    <row r="6" spans="1:14" s="3" customFormat="1">
      <c r="A6" s="14" t="s">
        <v>132</v>
      </c>
      <c r="B6" s="15">
        <v>4500</v>
      </c>
      <c r="C6" s="16" t="s">
        <v>16</v>
      </c>
      <c r="D6" s="3" t="s">
        <v>5</v>
      </c>
      <c r="E6" s="12" t="s">
        <v>54</v>
      </c>
      <c r="F6" s="17">
        <v>0.97</v>
      </c>
      <c r="G6" s="17">
        <f t="shared" si="0"/>
        <v>4365</v>
      </c>
      <c r="H6" s="15">
        <v>0.98</v>
      </c>
      <c r="I6" s="17">
        <f t="shared" si="1"/>
        <v>4410</v>
      </c>
      <c r="J6" s="9">
        <f t="shared" si="2"/>
        <v>45</v>
      </c>
      <c r="K6" s="10" t="s">
        <v>47</v>
      </c>
      <c r="L6" s="11" t="s">
        <v>49</v>
      </c>
      <c r="M6" s="3" t="s">
        <v>55</v>
      </c>
      <c r="N6" s="18">
        <v>626079</v>
      </c>
    </row>
    <row r="7" spans="1:14" s="3" customFormat="1">
      <c r="A7" s="14" t="s">
        <v>131</v>
      </c>
      <c r="B7" s="15">
        <v>4200</v>
      </c>
      <c r="C7" s="16" t="s">
        <v>1</v>
      </c>
      <c r="D7" s="3" t="s">
        <v>5</v>
      </c>
      <c r="E7" s="3" t="s">
        <v>54</v>
      </c>
      <c r="F7" s="17">
        <v>0.97</v>
      </c>
      <c r="G7" s="17">
        <f t="shared" si="0"/>
        <v>4074</v>
      </c>
      <c r="H7" s="15">
        <v>0.98</v>
      </c>
      <c r="I7" s="17">
        <f t="shared" si="1"/>
        <v>4116</v>
      </c>
      <c r="J7" s="9">
        <f t="shared" si="2"/>
        <v>42</v>
      </c>
      <c r="K7" s="10" t="s">
        <v>47</v>
      </c>
      <c r="L7" s="11" t="s">
        <v>49</v>
      </c>
      <c r="M7" s="3" t="s">
        <v>56</v>
      </c>
      <c r="N7" s="18">
        <v>621985</v>
      </c>
    </row>
    <row r="8" spans="1:14" s="3" customFormat="1">
      <c r="A8" s="23" t="s">
        <v>133</v>
      </c>
      <c r="B8" s="15">
        <v>414</v>
      </c>
      <c r="C8" s="16" t="s">
        <v>1</v>
      </c>
      <c r="D8" s="3" t="s">
        <v>10</v>
      </c>
      <c r="E8" s="3" t="s">
        <v>9</v>
      </c>
      <c r="F8" s="17">
        <v>2.1</v>
      </c>
      <c r="G8" s="17">
        <f t="shared" si="0"/>
        <v>869.40000000000009</v>
      </c>
      <c r="H8" s="15">
        <v>2.2999999999999998</v>
      </c>
      <c r="I8" s="17">
        <f t="shared" si="1"/>
        <v>952.19999999999993</v>
      </c>
      <c r="J8" s="9">
        <f t="shared" si="2"/>
        <v>82.799999999999841</v>
      </c>
      <c r="K8" s="10" t="s">
        <v>47</v>
      </c>
      <c r="L8" s="11" t="s">
        <v>49</v>
      </c>
      <c r="M8" s="3" t="s">
        <v>57</v>
      </c>
      <c r="N8" s="18">
        <v>554600</v>
      </c>
    </row>
    <row r="9" spans="1:14" s="3" customFormat="1">
      <c r="A9" s="14" t="s">
        <v>134</v>
      </c>
      <c r="B9" s="15">
        <v>330</v>
      </c>
      <c r="C9" s="16" t="s">
        <v>2</v>
      </c>
      <c r="D9" s="3" t="s">
        <v>48</v>
      </c>
      <c r="E9" s="3" t="s">
        <v>12</v>
      </c>
      <c r="F9" s="17">
        <v>3.1</v>
      </c>
      <c r="G9" s="17">
        <f t="shared" si="0"/>
        <v>1023</v>
      </c>
      <c r="H9" s="15">
        <v>2.54</v>
      </c>
      <c r="I9" s="17">
        <f t="shared" si="1"/>
        <v>838.2</v>
      </c>
      <c r="J9" s="9">
        <f t="shared" si="2"/>
        <v>-184.79999999999995</v>
      </c>
      <c r="K9" s="10" t="s">
        <v>47</v>
      </c>
      <c r="L9" s="11" t="s">
        <v>49</v>
      </c>
      <c r="M9" s="3" t="s">
        <v>58</v>
      </c>
      <c r="N9" s="18">
        <v>506620</v>
      </c>
    </row>
    <row r="10" spans="1:14" s="3" customFormat="1">
      <c r="A10" s="14" t="s">
        <v>135</v>
      </c>
      <c r="B10" s="15">
        <v>40</v>
      </c>
      <c r="C10" s="16" t="s">
        <v>2</v>
      </c>
      <c r="D10" s="3" t="s">
        <v>7</v>
      </c>
      <c r="E10" s="3" t="s">
        <v>18</v>
      </c>
      <c r="F10" s="17">
        <v>91.09</v>
      </c>
      <c r="G10" s="17">
        <f t="shared" si="0"/>
        <v>3643.6000000000004</v>
      </c>
      <c r="H10" s="15">
        <v>91.6</v>
      </c>
      <c r="I10" s="17">
        <f t="shared" si="1"/>
        <v>3664</v>
      </c>
      <c r="J10" s="9">
        <f t="shared" si="2"/>
        <v>20.399999999999636</v>
      </c>
      <c r="K10" s="10" t="s">
        <v>47</v>
      </c>
      <c r="L10" s="11" t="s">
        <v>49</v>
      </c>
      <c r="M10" s="3" t="s">
        <v>59</v>
      </c>
      <c r="N10" s="18">
        <v>840400</v>
      </c>
    </row>
    <row r="11" spans="1:14" s="3" customFormat="1">
      <c r="A11" s="14" t="s">
        <v>136</v>
      </c>
      <c r="B11" s="15">
        <v>110</v>
      </c>
      <c r="C11" s="16" t="s">
        <v>16</v>
      </c>
      <c r="D11" s="3" t="s">
        <v>3</v>
      </c>
      <c r="E11" s="3" t="s">
        <v>4</v>
      </c>
      <c r="F11" s="17">
        <v>21.7</v>
      </c>
      <c r="G11" s="17">
        <f t="shared" si="0"/>
        <v>2387</v>
      </c>
      <c r="H11" s="15">
        <v>18.41</v>
      </c>
      <c r="I11" s="17">
        <f t="shared" si="1"/>
        <v>2025.1</v>
      </c>
      <c r="J11" s="9">
        <f t="shared" si="2"/>
        <v>-361.90000000000009</v>
      </c>
      <c r="K11" s="10" t="s">
        <v>47</v>
      </c>
      <c r="L11" s="11" t="s">
        <v>49</v>
      </c>
      <c r="M11" s="3" t="s">
        <v>60</v>
      </c>
      <c r="N11" s="18">
        <v>802200</v>
      </c>
    </row>
    <row r="12" spans="1:14" s="3" customFormat="1">
      <c r="A12" s="14" t="s">
        <v>137</v>
      </c>
      <c r="B12" s="15">
        <v>75</v>
      </c>
      <c r="C12" s="16" t="s">
        <v>16</v>
      </c>
      <c r="D12" s="3" t="s">
        <v>3</v>
      </c>
      <c r="E12" s="3" t="s">
        <v>12</v>
      </c>
      <c r="F12" s="17">
        <v>1.8</v>
      </c>
      <c r="G12" s="17">
        <f t="shared" si="0"/>
        <v>135</v>
      </c>
      <c r="H12" s="15">
        <v>1.61</v>
      </c>
      <c r="I12" s="17">
        <f t="shared" si="1"/>
        <v>120.75000000000001</v>
      </c>
      <c r="J12" s="9">
        <f t="shared" si="2"/>
        <v>-14.249999999999986</v>
      </c>
      <c r="K12" s="10" t="s">
        <v>47</v>
      </c>
      <c r="L12" s="11" t="s">
        <v>49</v>
      </c>
      <c r="M12" s="3" t="s">
        <v>61</v>
      </c>
      <c r="N12" s="18" t="s">
        <v>107</v>
      </c>
    </row>
    <row r="13" spans="1:14" s="3" customFormat="1">
      <c r="A13" s="14" t="s">
        <v>111</v>
      </c>
      <c r="B13" s="15">
        <v>1600</v>
      </c>
      <c r="C13" s="16" t="s">
        <v>2</v>
      </c>
      <c r="D13" s="3" t="s">
        <v>5</v>
      </c>
      <c r="E13" s="3" t="s">
        <v>11</v>
      </c>
      <c r="F13" s="17">
        <v>0.05</v>
      </c>
      <c r="G13" s="17">
        <f t="shared" si="0"/>
        <v>80</v>
      </c>
      <c r="H13" s="15">
        <v>4.2000000000000003E-2</v>
      </c>
      <c r="I13" s="17">
        <f t="shared" si="1"/>
        <v>67.2</v>
      </c>
      <c r="J13" s="9">
        <f t="shared" si="2"/>
        <v>-12.799999999999997</v>
      </c>
      <c r="K13" s="10" t="s">
        <v>47</v>
      </c>
      <c r="L13" s="11" t="s">
        <v>49</v>
      </c>
      <c r="M13" s="3" t="s">
        <v>62</v>
      </c>
      <c r="N13" s="18">
        <v>522190</v>
      </c>
    </row>
    <row r="14" spans="1:14" s="3" customFormat="1">
      <c r="A14" s="14" t="s">
        <v>138</v>
      </c>
      <c r="B14" s="15">
        <v>5000</v>
      </c>
      <c r="C14" s="16" t="s">
        <v>2</v>
      </c>
      <c r="D14" s="3" t="s">
        <v>5</v>
      </c>
      <c r="E14" s="3" t="s">
        <v>63</v>
      </c>
      <c r="F14" s="17">
        <v>2.5000000000000001E-2</v>
      </c>
      <c r="G14" s="17">
        <f t="shared" si="0"/>
        <v>125</v>
      </c>
      <c r="H14" s="15">
        <v>2.3E-2</v>
      </c>
      <c r="I14" s="17">
        <f t="shared" si="1"/>
        <v>115</v>
      </c>
      <c r="J14" s="9">
        <f t="shared" si="2"/>
        <v>-10</v>
      </c>
      <c r="K14" s="10" t="s">
        <v>47</v>
      </c>
      <c r="L14" s="11" t="s">
        <v>49</v>
      </c>
      <c r="M14" s="3" t="s">
        <v>64</v>
      </c>
      <c r="N14" s="18">
        <v>255470</v>
      </c>
    </row>
    <row r="15" spans="1:14" s="3" customFormat="1">
      <c r="A15" s="14" t="s">
        <v>139</v>
      </c>
      <c r="B15" s="15">
        <v>50</v>
      </c>
      <c r="C15" s="16" t="s">
        <v>2</v>
      </c>
      <c r="D15" s="3" t="s">
        <v>5</v>
      </c>
      <c r="E15" s="3" t="s">
        <v>65</v>
      </c>
      <c r="F15" s="17">
        <v>19.829999999999998</v>
      </c>
      <c r="G15" s="17">
        <f t="shared" si="0"/>
        <v>991.49999999999989</v>
      </c>
      <c r="H15" s="15">
        <v>14.88</v>
      </c>
      <c r="I15" s="17">
        <f t="shared" si="1"/>
        <v>744</v>
      </c>
      <c r="J15" s="9">
        <f t="shared" si="2"/>
        <v>-247.49999999999989</v>
      </c>
      <c r="K15" s="10" t="s">
        <v>47</v>
      </c>
      <c r="L15" s="11" t="s">
        <v>49</v>
      </c>
      <c r="M15" s="3" t="s">
        <v>66</v>
      </c>
      <c r="N15" s="18">
        <v>878841</v>
      </c>
    </row>
    <row r="16" spans="1:14" s="3" customFormat="1">
      <c r="A16" s="14" t="s">
        <v>140</v>
      </c>
      <c r="B16" s="15">
        <v>150</v>
      </c>
      <c r="C16" s="16" t="s">
        <v>2</v>
      </c>
      <c r="D16" s="3" t="s">
        <v>3</v>
      </c>
      <c r="E16" s="3" t="s">
        <v>67</v>
      </c>
      <c r="F16" s="17">
        <v>3.25</v>
      </c>
      <c r="G16" s="17">
        <f t="shared" si="0"/>
        <v>487.5</v>
      </c>
      <c r="H16" s="15">
        <v>3.55</v>
      </c>
      <c r="I16" s="17">
        <f t="shared" si="1"/>
        <v>532.5</v>
      </c>
      <c r="J16" s="9">
        <f t="shared" si="2"/>
        <v>45</v>
      </c>
      <c r="K16" s="10" t="s">
        <v>47</v>
      </c>
      <c r="L16" s="11" t="s">
        <v>49</v>
      </c>
      <c r="M16" s="3" t="s">
        <v>68</v>
      </c>
      <c r="N16" s="18">
        <v>533680</v>
      </c>
    </row>
    <row r="17" spans="1:14" s="3" customFormat="1">
      <c r="A17" s="14" t="s">
        <v>140</v>
      </c>
      <c r="B17" s="15">
        <v>200</v>
      </c>
      <c r="C17" s="16" t="s">
        <v>1</v>
      </c>
      <c r="D17" s="3" t="s">
        <v>48</v>
      </c>
      <c r="E17" s="3" t="s">
        <v>67</v>
      </c>
      <c r="F17" s="17">
        <v>3.1</v>
      </c>
      <c r="G17" s="17">
        <f t="shared" si="0"/>
        <v>620</v>
      </c>
      <c r="H17" s="15">
        <v>3.55</v>
      </c>
      <c r="I17" s="17">
        <f t="shared" si="1"/>
        <v>710</v>
      </c>
      <c r="J17" s="9">
        <f>I17-G17</f>
        <v>90</v>
      </c>
      <c r="K17" s="10" t="s">
        <v>47</v>
      </c>
      <c r="L17" s="11" t="s">
        <v>49</v>
      </c>
      <c r="M17" s="3" t="s">
        <v>68</v>
      </c>
      <c r="N17" s="18">
        <v>533680</v>
      </c>
    </row>
    <row r="18" spans="1:14" s="3" customFormat="1">
      <c r="A18" s="14" t="s">
        <v>141</v>
      </c>
      <c r="B18" s="15">
        <v>100</v>
      </c>
      <c r="C18" s="16" t="s">
        <v>2</v>
      </c>
      <c r="D18" s="3" t="s">
        <v>7</v>
      </c>
      <c r="E18" s="3" t="s">
        <v>12</v>
      </c>
      <c r="F18" s="17">
        <v>42.15</v>
      </c>
      <c r="G18" s="17">
        <f t="shared" si="0"/>
        <v>4215</v>
      </c>
      <c r="H18" s="15">
        <v>31.45</v>
      </c>
      <c r="I18" s="17">
        <f t="shared" si="1"/>
        <v>3145</v>
      </c>
      <c r="J18" s="9">
        <f t="shared" si="2"/>
        <v>-1070</v>
      </c>
      <c r="K18" s="10" t="s">
        <v>47</v>
      </c>
      <c r="L18" s="11" t="s">
        <v>49</v>
      </c>
      <c r="M18" s="3" t="s">
        <v>69</v>
      </c>
      <c r="N18" s="18">
        <v>710000</v>
      </c>
    </row>
    <row r="19" spans="1:14" s="3" customFormat="1">
      <c r="A19" s="14" t="s">
        <v>142</v>
      </c>
      <c r="B19" s="15">
        <v>500</v>
      </c>
      <c r="C19" s="16" t="s">
        <v>2</v>
      </c>
      <c r="D19" s="3" t="s">
        <v>7</v>
      </c>
      <c r="E19" s="3" t="s">
        <v>70</v>
      </c>
      <c r="F19" s="17">
        <v>9.1999999999999993</v>
      </c>
      <c r="G19" s="17">
        <f t="shared" si="0"/>
        <v>4600</v>
      </c>
      <c r="H19" s="15">
        <v>9.6</v>
      </c>
      <c r="I19" s="17">
        <f t="shared" si="1"/>
        <v>4800</v>
      </c>
      <c r="J19" s="9">
        <f t="shared" si="2"/>
        <v>200</v>
      </c>
      <c r="K19" s="10" t="s">
        <v>47</v>
      </c>
      <c r="L19" s="11" t="s">
        <v>49</v>
      </c>
      <c r="M19" s="3" t="s">
        <v>71</v>
      </c>
      <c r="N19" s="18" t="s">
        <v>108</v>
      </c>
    </row>
    <row r="20" spans="1:14" s="3" customFormat="1">
      <c r="A20" s="14" t="s">
        <v>143</v>
      </c>
      <c r="B20" s="15">
        <v>100</v>
      </c>
      <c r="C20" s="16" t="s">
        <v>2</v>
      </c>
      <c r="D20" s="3" t="s">
        <v>7</v>
      </c>
      <c r="E20" s="3" t="s">
        <v>4</v>
      </c>
      <c r="F20" s="17">
        <v>59.96</v>
      </c>
      <c r="G20" s="17">
        <f t="shared" si="0"/>
        <v>5996</v>
      </c>
      <c r="H20" s="15">
        <v>63.31</v>
      </c>
      <c r="I20" s="17">
        <f t="shared" si="1"/>
        <v>6331</v>
      </c>
      <c r="J20" s="9">
        <f t="shared" si="2"/>
        <v>335</v>
      </c>
      <c r="K20" s="10" t="s">
        <v>47</v>
      </c>
      <c r="L20" s="11" t="s">
        <v>49</v>
      </c>
      <c r="M20" s="3" t="s">
        <v>72</v>
      </c>
      <c r="N20" s="18">
        <v>514000</v>
      </c>
    </row>
    <row r="21" spans="1:14" s="3" customFormat="1">
      <c r="A21" s="14" t="s">
        <v>143</v>
      </c>
      <c r="B21" s="15">
        <v>30</v>
      </c>
      <c r="C21" s="16" t="s">
        <v>2</v>
      </c>
      <c r="D21" s="3" t="s">
        <v>7</v>
      </c>
      <c r="E21" s="3" t="s">
        <v>4</v>
      </c>
      <c r="F21" s="17">
        <v>56.1</v>
      </c>
      <c r="G21" s="17">
        <f t="shared" si="0"/>
        <v>1683</v>
      </c>
      <c r="H21" s="15">
        <v>63.31</v>
      </c>
      <c r="I21" s="17">
        <f t="shared" si="1"/>
        <v>1899.3000000000002</v>
      </c>
      <c r="J21" s="9">
        <f>I21-G21</f>
        <v>216.30000000000018</v>
      </c>
      <c r="K21" s="10" t="s">
        <v>47</v>
      </c>
      <c r="L21" s="11" t="s">
        <v>49</v>
      </c>
      <c r="M21" s="3" t="s">
        <v>72</v>
      </c>
      <c r="N21" s="18">
        <v>514000</v>
      </c>
    </row>
    <row r="22" spans="1:14" s="3" customFormat="1">
      <c r="A22" s="22" t="s">
        <v>112</v>
      </c>
      <c r="B22" s="15">
        <v>360</v>
      </c>
      <c r="C22" s="16" t="s">
        <v>2</v>
      </c>
      <c r="D22" s="3" t="s">
        <v>3</v>
      </c>
      <c r="E22" s="3" t="s">
        <v>63</v>
      </c>
      <c r="F22" s="17">
        <v>0.49</v>
      </c>
      <c r="G22" s="17">
        <f t="shared" si="0"/>
        <v>176.4</v>
      </c>
      <c r="H22" s="15">
        <v>0.41599999999999998</v>
      </c>
      <c r="I22" s="17">
        <f t="shared" si="1"/>
        <v>149.76</v>
      </c>
      <c r="J22" s="9">
        <f t="shared" si="2"/>
        <v>-26.640000000000015</v>
      </c>
      <c r="K22" s="10" t="s">
        <v>47</v>
      </c>
      <c r="L22" s="11" t="s">
        <v>49</v>
      </c>
      <c r="M22" s="3" t="s">
        <v>73</v>
      </c>
      <c r="N22" s="18">
        <v>910424</v>
      </c>
    </row>
    <row r="23" spans="1:14" s="3" customFormat="1">
      <c r="A23" s="14" t="s">
        <v>144</v>
      </c>
      <c r="B23" s="15">
        <v>65</v>
      </c>
      <c r="C23" s="16" t="s">
        <v>2</v>
      </c>
      <c r="D23" s="3" t="s">
        <v>3</v>
      </c>
      <c r="E23" s="3" t="s">
        <v>67</v>
      </c>
      <c r="F23" s="17">
        <v>0.45</v>
      </c>
      <c r="G23" s="17">
        <f t="shared" si="0"/>
        <v>29.25</v>
      </c>
      <c r="H23" s="15">
        <v>0.86</v>
      </c>
      <c r="I23" s="17">
        <f t="shared" si="1"/>
        <v>55.9</v>
      </c>
      <c r="J23" s="9">
        <f t="shared" si="2"/>
        <v>26.65</v>
      </c>
      <c r="K23" s="10" t="s">
        <v>47</v>
      </c>
      <c r="L23" s="11" t="s">
        <v>49</v>
      </c>
      <c r="M23" s="3" t="s">
        <v>74</v>
      </c>
      <c r="N23" s="18" t="s">
        <v>109</v>
      </c>
    </row>
    <row r="24" spans="1:14" s="3" customFormat="1">
      <c r="A24" s="14" t="s">
        <v>145</v>
      </c>
      <c r="B24" s="15">
        <v>65</v>
      </c>
      <c r="C24" s="16" t="s">
        <v>16</v>
      </c>
      <c r="D24" s="3" t="s">
        <v>3</v>
      </c>
      <c r="E24" s="3" t="s">
        <v>67</v>
      </c>
      <c r="F24" s="17">
        <v>0.45</v>
      </c>
      <c r="G24" s="17">
        <f t="shared" si="0"/>
        <v>29.25</v>
      </c>
      <c r="H24" s="15">
        <v>0.84</v>
      </c>
      <c r="I24" s="17">
        <f t="shared" si="1"/>
        <v>54.6</v>
      </c>
      <c r="J24" s="9">
        <f t="shared" si="2"/>
        <v>25.35</v>
      </c>
      <c r="K24" s="10" t="s">
        <v>47</v>
      </c>
      <c r="L24" s="11" t="s">
        <v>49</v>
      </c>
      <c r="M24" s="3" t="s">
        <v>75</v>
      </c>
      <c r="N24" s="18" t="s">
        <v>110</v>
      </c>
    </row>
    <row r="25" spans="1:14" s="3" customFormat="1">
      <c r="A25" s="14" t="s">
        <v>146</v>
      </c>
      <c r="B25" s="15">
        <v>332</v>
      </c>
      <c r="C25" s="16" t="s">
        <v>1</v>
      </c>
      <c r="D25" s="3" t="s">
        <v>5</v>
      </c>
      <c r="E25" s="3" t="s">
        <v>51</v>
      </c>
      <c r="F25" s="17">
        <v>7.66</v>
      </c>
      <c r="G25" s="17">
        <f t="shared" si="0"/>
        <v>2543.12</v>
      </c>
      <c r="H25" s="15">
        <v>8.49</v>
      </c>
      <c r="I25" s="17">
        <f t="shared" si="1"/>
        <v>2818.6800000000003</v>
      </c>
      <c r="J25" s="9">
        <f t="shared" si="2"/>
        <v>275.5600000000004</v>
      </c>
      <c r="K25" s="10" t="s">
        <v>47</v>
      </c>
      <c r="L25" s="11" t="s">
        <v>49</v>
      </c>
      <c r="M25" s="3" t="s">
        <v>76</v>
      </c>
      <c r="N25" s="18">
        <v>973270</v>
      </c>
    </row>
    <row r="26" spans="1:14" s="3" customFormat="1">
      <c r="A26" s="14" t="s">
        <v>147</v>
      </c>
      <c r="B26" s="15">
        <v>600</v>
      </c>
      <c r="C26" s="16" t="s">
        <v>16</v>
      </c>
      <c r="D26" s="3" t="s">
        <v>5</v>
      </c>
      <c r="E26" s="3" t="s">
        <v>9</v>
      </c>
      <c r="F26" s="17">
        <v>3.68</v>
      </c>
      <c r="G26" s="17">
        <f t="shared" si="0"/>
        <v>2208</v>
      </c>
      <c r="H26" s="15">
        <v>11.08</v>
      </c>
      <c r="I26" s="17">
        <f t="shared" si="1"/>
        <v>6648</v>
      </c>
      <c r="J26" s="9">
        <f t="shared" si="2"/>
        <v>4440</v>
      </c>
      <c r="K26" s="10" t="s">
        <v>47</v>
      </c>
      <c r="L26" s="11" t="s">
        <v>49</v>
      </c>
      <c r="M26" s="3" t="s">
        <v>77</v>
      </c>
      <c r="N26" s="18">
        <v>576350</v>
      </c>
    </row>
    <row r="27" spans="1:14" s="3" customFormat="1">
      <c r="A27" s="14" t="s">
        <v>147</v>
      </c>
      <c r="B27" s="15">
        <v>200</v>
      </c>
      <c r="C27" s="16" t="s">
        <v>16</v>
      </c>
      <c r="D27" s="3" t="s">
        <v>78</v>
      </c>
      <c r="E27" s="3" t="s">
        <v>9</v>
      </c>
      <c r="F27" s="17">
        <v>4.5</v>
      </c>
      <c r="G27" s="17">
        <f t="shared" si="0"/>
        <v>900</v>
      </c>
      <c r="H27" s="15">
        <v>11.08</v>
      </c>
      <c r="I27" s="17">
        <f t="shared" si="1"/>
        <v>2216</v>
      </c>
      <c r="J27" s="9">
        <f>I27-G27</f>
        <v>1316</v>
      </c>
      <c r="K27" s="10" t="s">
        <v>47</v>
      </c>
      <c r="L27" s="11" t="s">
        <v>49</v>
      </c>
      <c r="M27" s="3" t="s">
        <v>77</v>
      </c>
      <c r="N27" s="18">
        <v>576350</v>
      </c>
    </row>
    <row r="28" spans="1:14" s="3" customFormat="1">
      <c r="A28" s="14" t="s">
        <v>147</v>
      </c>
      <c r="B28" s="15">
        <v>200</v>
      </c>
      <c r="C28" s="16" t="s">
        <v>1</v>
      </c>
      <c r="D28" s="3" t="s">
        <v>48</v>
      </c>
      <c r="E28" s="3" t="s">
        <v>9</v>
      </c>
      <c r="F28" s="17">
        <v>6.23</v>
      </c>
      <c r="G28" s="17">
        <f t="shared" si="0"/>
        <v>1246</v>
      </c>
      <c r="H28" s="15">
        <v>11.08</v>
      </c>
      <c r="I28" s="17">
        <f t="shared" si="1"/>
        <v>2216</v>
      </c>
      <c r="J28" s="9">
        <f>I28-G28</f>
        <v>970</v>
      </c>
      <c r="K28" s="10" t="s">
        <v>47</v>
      </c>
      <c r="L28" s="11" t="s">
        <v>49</v>
      </c>
      <c r="M28" s="3" t="s">
        <v>77</v>
      </c>
      <c r="N28" s="18">
        <v>576350</v>
      </c>
    </row>
    <row r="29" spans="1:14" s="3" customFormat="1">
      <c r="A29" s="14" t="s">
        <v>120</v>
      </c>
      <c r="B29" s="15">
        <v>50</v>
      </c>
      <c r="C29" s="16" t="s">
        <v>16</v>
      </c>
      <c r="D29" s="3" t="s">
        <v>48</v>
      </c>
      <c r="E29" s="3" t="s">
        <v>12</v>
      </c>
      <c r="F29" s="17">
        <v>35.58</v>
      </c>
      <c r="G29" s="17">
        <f t="shared" si="0"/>
        <v>1779</v>
      </c>
      <c r="H29" s="15">
        <v>57.2</v>
      </c>
      <c r="I29" s="17">
        <f t="shared" si="1"/>
        <v>2860</v>
      </c>
      <c r="J29" s="9">
        <f t="shared" si="2"/>
        <v>1081</v>
      </c>
      <c r="K29" s="10" t="s">
        <v>47</v>
      </c>
      <c r="L29" s="11" t="s">
        <v>49</v>
      </c>
      <c r="M29" s="3" t="s">
        <v>79</v>
      </c>
      <c r="N29" s="18">
        <v>924632</v>
      </c>
    </row>
    <row r="30" spans="1:14" s="3" customFormat="1">
      <c r="A30" s="14" t="s">
        <v>115</v>
      </c>
      <c r="B30" s="15">
        <v>80</v>
      </c>
      <c r="C30" s="16" t="s">
        <v>16</v>
      </c>
      <c r="D30" s="3" t="s">
        <v>48</v>
      </c>
      <c r="E30" s="3" t="s">
        <v>12</v>
      </c>
      <c r="F30" s="17">
        <v>31.32</v>
      </c>
      <c r="G30" s="17">
        <f t="shared" si="0"/>
        <v>2505.6</v>
      </c>
      <c r="H30" s="15">
        <v>28.42</v>
      </c>
      <c r="I30" s="17">
        <f t="shared" si="1"/>
        <v>2273.6000000000004</v>
      </c>
      <c r="J30" s="9">
        <f t="shared" si="2"/>
        <v>-231.99999999999955</v>
      </c>
      <c r="K30" s="10" t="s">
        <v>47</v>
      </c>
      <c r="L30" s="11" t="s">
        <v>49</v>
      </c>
      <c r="M30" s="3" t="s">
        <v>80</v>
      </c>
      <c r="N30" s="18">
        <v>851144</v>
      </c>
    </row>
    <row r="31" spans="1:14" s="3" customFormat="1">
      <c r="A31" s="14" t="s">
        <v>148</v>
      </c>
      <c r="B31" s="15">
        <v>500</v>
      </c>
      <c r="C31" s="16" t="s">
        <v>16</v>
      </c>
      <c r="D31" s="3" t="s">
        <v>48</v>
      </c>
      <c r="E31" s="3" t="s">
        <v>13</v>
      </c>
      <c r="F31" s="17">
        <v>5.4</v>
      </c>
      <c r="G31" s="17">
        <f t="shared" si="0"/>
        <v>2700</v>
      </c>
      <c r="H31" s="15">
        <v>5.33</v>
      </c>
      <c r="I31" s="17">
        <f t="shared" si="1"/>
        <v>2665</v>
      </c>
      <c r="J31" s="9">
        <f t="shared" si="2"/>
        <v>-35</v>
      </c>
      <c r="K31" s="10" t="s">
        <v>47</v>
      </c>
      <c r="L31" s="11" t="s">
        <v>49</v>
      </c>
      <c r="M31" s="3" t="s">
        <v>81</v>
      </c>
      <c r="N31" s="18">
        <v>587800</v>
      </c>
    </row>
    <row r="32" spans="1:14" s="3" customFormat="1">
      <c r="A32" s="14" t="s">
        <v>149</v>
      </c>
      <c r="B32" s="15">
        <v>75</v>
      </c>
      <c r="C32" s="16" t="s">
        <v>16</v>
      </c>
      <c r="D32" s="3" t="s">
        <v>48</v>
      </c>
      <c r="E32" s="3" t="s">
        <v>63</v>
      </c>
      <c r="F32" s="17">
        <v>51.87</v>
      </c>
      <c r="G32" s="17">
        <f t="shared" si="0"/>
        <v>3890.25</v>
      </c>
      <c r="H32" s="15">
        <v>50.37</v>
      </c>
      <c r="I32" s="17">
        <f t="shared" si="1"/>
        <v>3777.75</v>
      </c>
      <c r="J32" s="9">
        <f t="shared" si="2"/>
        <v>-112.5</v>
      </c>
      <c r="K32" s="10" t="s">
        <v>47</v>
      </c>
      <c r="L32" s="11" t="s">
        <v>49</v>
      </c>
      <c r="M32" s="3" t="s">
        <v>82</v>
      </c>
      <c r="N32" s="18">
        <v>899393</v>
      </c>
    </row>
    <row r="33" spans="1:14" s="3" customFormat="1">
      <c r="A33" s="14" t="s">
        <v>149</v>
      </c>
      <c r="B33" s="15">
        <v>25</v>
      </c>
      <c r="C33" s="16" t="s">
        <v>16</v>
      </c>
      <c r="D33" s="3" t="s">
        <v>48</v>
      </c>
      <c r="E33" s="3" t="s">
        <v>63</v>
      </c>
      <c r="F33" s="17">
        <v>75.23</v>
      </c>
      <c r="G33" s="17">
        <f t="shared" si="0"/>
        <v>1880.75</v>
      </c>
      <c r="H33" s="15">
        <v>50.37</v>
      </c>
      <c r="I33" s="17">
        <f t="shared" si="1"/>
        <v>1259.25</v>
      </c>
      <c r="J33" s="9">
        <f>I33-G33</f>
        <v>-621.5</v>
      </c>
      <c r="K33" s="10" t="s">
        <v>47</v>
      </c>
      <c r="L33" s="11" t="s">
        <v>49</v>
      </c>
      <c r="M33" s="3" t="s">
        <v>82</v>
      </c>
      <c r="N33" s="18">
        <v>899393</v>
      </c>
    </row>
    <row r="34" spans="1:14" s="3" customFormat="1">
      <c r="A34" s="14" t="s">
        <v>113</v>
      </c>
      <c r="B34" s="15">
        <v>300</v>
      </c>
      <c r="C34" s="16" t="s">
        <v>16</v>
      </c>
      <c r="D34" s="3" t="s">
        <v>5</v>
      </c>
      <c r="E34" s="3" t="s">
        <v>12</v>
      </c>
      <c r="F34" s="17">
        <v>4.72</v>
      </c>
      <c r="G34" s="17">
        <f t="shared" si="0"/>
        <v>1416</v>
      </c>
      <c r="H34" s="15">
        <v>4.6100000000000003</v>
      </c>
      <c r="I34" s="17">
        <f t="shared" si="1"/>
        <v>1383</v>
      </c>
      <c r="J34" s="9">
        <f t="shared" si="2"/>
        <v>-33</v>
      </c>
      <c r="K34" s="10" t="s">
        <v>47</v>
      </c>
      <c r="L34" s="11" t="s">
        <v>49</v>
      </c>
      <c r="M34" s="3" t="s">
        <v>83</v>
      </c>
      <c r="N34" s="18">
        <v>853219</v>
      </c>
    </row>
    <row r="35" spans="1:14" s="3" customFormat="1">
      <c r="A35" s="14" t="s">
        <v>116</v>
      </c>
      <c r="B35" s="15">
        <v>40</v>
      </c>
      <c r="C35" s="16" t="s">
        <v>2</v>
      </c>
      <c r="D35" s="3" t="s">
        <v>5</v>
      </c>
      <c r="E35" s="3" t="s">
        <v>12</v>
      </c>
      <c r="F35" s="17">
        <v>17.899999999999999</v>
      </c>
      <c r="G35" s="17">
        <f t="shared" ref="G35:G60" si="3">F35*B35</f>
        <v>716</v>
      </c>
      <c r="H35" s="15">
        <v>19.899999999999999</v>
      </c>
      <c r="I35" s="17">
        <f t="shared" ref="I35:I60" si="4">H35*B35</f>
        <v>796</v>
      </c>
      <c r="J35" s="9">
        <f t="shared" si="2"/>
        <v>80</v>
      </c>
      <c r="K35" s="10" t="s">
        <v>47</v>
      </c>
      <c r="L35" s="11" t="s">
        <v>49</v>
      </c>
      <c r="M35" s="3" t="s">
        <v>84</v>
      </c>
      <c r="N35" s="18">
        <v>855681</v>
      </c>
    </row>
    <row r="36" spans="1:14" s="3" customFormat="1">
      <c r="A36" s="14" t="s">
        <v>150</v>
      </c>
      <c r="B36" s="15">
        <v>110</v>
      </c>
      <c r="C36" s="16" t="s">
        <v>2</v>
      </c>
      <c r="D36" s="3" t="s">
        <v>5</v>
      </c>
      <c r="E36" s="3" t="s">
        <v>12</v>
      </c>
      <c r="F36" s="17">
        <v>14.42</v>
      </c>
      <c r="G36" s="17">
        <f t="shared" si="3"/>
        <v>1586.2</v>
      </c>
      <c r="H36" s="15">
        <v>8.99</v>
      </c>
      <c r="I36" s="17">
        <f t="shared" si="4"/>
        <v>988.9</v>
      </c>
      <c r="J36" s="9">
        <f t="shared" si="2"/>
        <v>-597.30000000000007</v>
      </c>
      <c r="K36" s="10" t="s">
        <v>47</v>
      </c>
      <c r="L36" s="11" t="s">
        <v>49</v>
      </c>
      <c r="M36" s="3" t="s">
        <v>85</v>
      </c>
      <c r="N36" s="18">
        <v>622910</v>
      </c>
    </row>
    <row r="37" spans="1:14" s="3" customFormat="1">
      <c r="A37" s="14" t="s">
        <v>117</v>
      </c>
      <c r="B37" s="15">
        <v>60</v>
      </c>
      <c r="C37" s="16" t="s">
        <v>1</v>
      </c>
      <c r="D37" s="3" t="s">
        <v>10</v>
      </c>
      <c r="E37" s="3" t="s">
        <v>6</v>
      </c>
      <c r="F37" s="17">
        <v>20.57</v>
      </c>
      <c r="G37" s="17">
        <f t="shared" si="3"/>
        <v>1234.2</v>
      </c>
      <c r="H37" s="15">
        <v>20.09</v>
      </c>
      <c r="I37" s="17">
        <f t="shared" si="4"/>
        <v>1205.4000000000001</v>
      </c>
      <c r="J37" s="9">
        <f t="shared" si="2"/>
        <v>-28.799999999999955</v>
      </c>
      <c r="K37" s="10" t="s">
        <v>47</v>
      </c>
      <c r="L37" s="11" t="s">
        <v>49</v>
      </c>
      <c r="M37" s="3" t="s">
        <v>86</v>
      </c>
      <c r="N37" s="18">
        <v>940602</v>
      </c>
    </row>
    <row r="38" spans="1:14" s="3" customFormat="1">
      <c r="A38" s="14" t="s">
        <v>121</v>
      </c>
      <c r="B38" s="15">
        <v>500</v>
      </c>
      <c r="C38" s="16" t="s">
        <v>16</v>
      </c>
      <c r="D38" s="3" t="s">
        <v>3</v>
      </c>
      <c r="E38" s="3" t="s">
        <v>6</v>
      </c>
      <c r="F38" s="17">
        <v>4.32</v>
      </c>
      <c r="G38" s="17">
        <f t="shared" si="3"/>
        <v>2160</v>
      </c>
      <c r="H38" s="15">
        <v>2.2599999999999998</v>
      </c>
      <c r="I38" s="17">
        <f t="shared" si="4"/>
        <v>1130</v>
      </c>
      <c r="J38" s="9">
        <f t="shared" si="2"/>
        <v>-1030</v>
      </c>
      <c r="K38" s="10" t="s">
        <v>47</v>
      </c>
      <c r="L38" s="11" t="s">
        <v>49</v>
      </c>
      <c r="M38" s="3" t="s">
        <v>87</v>
      </c>
      <c r="N38" s="18">
        <v>899868</v>
      </c>
    </row>
    <row r="39" spans="1:14" s="3" customFormat="1">
      <c r="A39" s="14" t="s">
        <v>151</v>
      </c>
      <c r="B39" s="15">
        <v>4000</v>
      </c>
      <c r="C39" s="16" t="s">
        <v>16</v>
      </c>
      <c r="D39" s="3" t="s">
        <v>10</v>
      </c>
      <c r="E39" s="3" t="s">
        <v>63</v>
      </c>
      <c r="F39" s="17">
        <v>0.29899999999999999</v>
      </c>
      <c r="G39" s="17">
        <f t="shared" si="3"/>
        <v>1196</v>
      </c>
      <c r="H39" s="15">
        <v>0.37</v>
      </c>
      <c r="I39" s="17">
        <f t="shared" si="4"/>
        <v>1480</v>
      </c>
      <c r="J39" s="9">
        <f t="shared" si="2"/>
        <v>284</v>
      </c>
      <c r="K39" s="10" t="s">
        <v>47</v>
      </c>
      <c r="L39" s="11" t="s">
        <v>49</v>
      </c>
      <c r="M39" s="3" t="s">
        <v>88</v>
      </c>
      <c r="N39" s="18">
        <v>164595</v>
      </c>
    </row>
    <row r="40" spans="1:14" s="3" customFormat="1">
      <c r="A40" s="14" t="s">
        <v>152</v>
      </c>
      <c r="B40" s="15">
        <v>24</v>
      </c>
      <c r="C40" s="16" t="s">
        <v>16</v>
      </c>
      <c r="D40" s="3" t="s">
        <v>3</v>
      </c>
      <c r="E40" s="3" t="s">
        <v>18</v>
      </c>
      <c r="F40" s="17">
        <v>101.85</v>
      </c>
      <c r="G40" s="17">
        <f t="shared" si="3"/>
        <v>2444.3999999999996</v>
      </c>
      <c r="H40" s="15">
        <v>84</v>
      </c>
      <c r="I40" s="17">
        <f t="shared" si="4"/>
        <v>2016</v>
      </c>
      <c r="J40" s="9">
        <f t="shared" si="2"/>
        <v>-428.39999999999964</v>
      </c>
      <c r="K40" s="10" t="s">
        <v>47</v>
      </c>
      <c r="L40" s="11" t="s">
        <v>49</v>
      </c>
      <c r="M40" s="3" t="s">
        <v>89</v>
      </c>
      <c r="N40" s="18">
        <v>843002</v>
      </c>
    </row>
    <row r="41" spans="1:14" s="3" customFormat="1">
      <c r="A41" s="14" t="s">
        <v>122</v>
      </c>
      <c r="B41" s="15">
        <v>600</v>
      </c>
      <c r="C41" s="16" t="s">
        <v>16</v>
      </c>
      <c r="D41" s="3" t="s">
        <v>3</v>
      </c>
      <c r="E41" s="3" t="s">
        <v>12</v>
      </c>
      <c r="F41" s="17">
        <v>4.03</v>
      </c>
      <c r="G41" s="17">
        <f t="shared" si="3"/>
        <v>2418</v>
      </c>
      <c r="H41" s="15">
        <v>4.45</v>
      </c>
      <c r="I41" s="17">
        <f t="shared" si="4"/>
        <v>2670</v>
      </c>
      <c r="J41" s="9">
        <f t="shared" si="2"/>
        <v>252</v>
      </c>
      <c r="K41" s="10" t="s">
        <v>47</v>
      </c>
      <c r="L41" s="11" t="s">
        <v>49</v>
      </c>
      <c r="M41" s="3" t="s">
        <v>90</v>
      </c>
      <c r="N41" s="18">
        <v>910885</v>
      </c>
    </row>
    <row r="42" spans="1:14" s="3" customFormat="1">
      <c r="A42" s="14" t="s">
        <v>122</v>
      </c>
      <c r="B42" s="15">
        <v>300</v>
      </c>
      <c r="C42" s="16" t="s">
        <v>16</v>
      </c>
      <c r="D42" s="3" t="s">
        <v>48</v>
      </c>
      <c r="E42" s="3" t="s">
        <v>12</v>
      </c>
      <c r="F42" s="17">
        <v>5.0999999999999996</v>
      </c>
      <c r="G42" s="17">
        <f t="shared" si="3"/>
        <v>1530</v>
      </c>
      <c r="H42" s="15">
        <v>4.45</v>
      </c>
      <c r="I42" s="17">
        <f t="shared" si="4"/>
        <v>1335</v>
      </c>
      <c r="J42" s="9">
        <f>I42-G42</f>
        <v>-195</v>
      </c>
      <c r="K42" s="10" t="s">
        <v>47</v>
      </c>
      <c r="L42" s="11" t="s">
        <v>49</v>
      </c>
      <c r="M42" s="3" t="s">
        <v>90</v>
      </c>
      <c r="N42" s="18">
        <v>910885</v>
      </c>
    </row>
    <row r="43" spans="1:14" s="3" customFormat="1">
      <c r="A43" s="14" t="s">
        <v>153</v>
      </c>
      <c r="B43" s="15">
        <v>3500</v>
      </c>
      <c r="C43" s="16" t="s">
        <v>2</v>
      </c>
      <c r="D43" s="3" t="s">
        <v>5</v>
      </c>
      <c r="E43" s="3" t="s">
        <v>9</v>
      </c>
      <c r="F43" s="17">
        <v>0.4</v>
      </c>
      <c r="G43" s="17">
        <f t="shared" si="3"/>
        <v>1400</v>
      </c>
      <c r="H43" s="15">
        <v>0.7</v>
      </c>
      <c r="I43" s="17">
        <f t="shared" si="4"/>
        <v>2450</v>
      </c>
      <c r="J43" s="9">
        <f t="shared" si="2"/>
        <v>1050</v>
      </c>
      <c r="K43" s="10" t="s">
        <v>47</v>
      </c>
      <c r="L43" s="11" t="s">
        <v>49</v>
      </c>
      <c r="M43" s="3" t="s">
        <v>91</v>
      </c>
      <c r="N43" s="18">
        <v>602247</v>
      </c>
    </row>
    <row r="44" spans="1:14" s="3" customFormat="1">
      <c r="A44" s="14" t="s">
        <v>154</v>
      </c>
      <c r="B44" s="15">
        <v>210</v>
      </c>
      <c r="C44" s="16" t="s">
        <v>1</v>
      </c>
      <c r="D44" s="3" t="s">
        <v>5</v>
      </c>
      <c r="E44" s="3" t="s">
        <v>14</v>
      </c>
      <c r="F44" s="17">
        <v>14.45</v>
      </c>
      <c r="G44" s="17">
        <f t="shared" si="3"/>
        <v>3034.5</v>
      </c>
      <c r="H44" s="15">
        <v>9.6300000000000008</v>
      </c>
      <c r="I44" s="17">
        <f t="shared" si="4"/>
        <v>2022.3000000000002</v>
      </c>
      <c r="J44" s="9">
        <f t="shared" si="2"/>
        <v>-1012.1999999999998</v>
      </c>
      <c r="K44" s="10" t="s">
        <v>47</v>
      </c>
      <c r="L44" s="11" t="s">
        <v>49</v>
      </c>
      <c r="M44" s="3" t="s">
        <v>92</v>
      </c>
      <c r="N44" s="18">
        <v>901626</v>
      </c>
    </row>
    <row r="45" spans="1:14" s="3" customFormat="1">
      <c r="A45" s="14" t="s">
        <v>123</v>
      </c>
      <c r="B45" s="15">
        <v>100</v>
      </c>
      <c r="C45" s="16" t="s">
        <v>1</v>
      </c>
      <c r="D45" s="3" t="s">
        <v>7</v>
      </c>
      <c r="E45" s="3" t="s">
        <v>12</v>
      </c>
      <c r="F45" s="17">
        <v>25.74</v>
      </c>
      <c r="G45" s="17">
        <f t="shared" si="3"/>
        <v>2574</v>
      </c>
      <c r="H45" s="15">
        <v>23.36</v>
      </c>
      <c r="I45" s="17">
        <f t="shared" si="4"/>
        <v>2336</v>
      </c>
      <c r="J45" s="9">
        <f t="shared" si="2"/>
        <v>-238</v>
      </c>
      <c r="K45" s="10" t="s">
        <v>47</v>
      </c>
      <c r="L45" s="11" t="s">
        <v>49</v>
      </c>
      <c r="M45" s="3" t="s">
        <v>93</v>
      </c>
      <c r="N45" s="18">
        <v>902757</v>
      </c>
    </row>
    <row r="46" spans="1:14" s="3" customFormat="1">
      <c r="A46" s="14" t="s">
        <v>155</v>
      </c>
      <c r="B46" s="15">
        <v>75</v>
      </c>
      <c r="C46" s="16" t="s">
        <v>1</v>
      </c>
      <c r="D46" s="3" t="s">
        <v>7</v>
      </c>
      <c r="E46" s="3" t="s">
        <v>11</v>
      </c>
      <c r="F46" s="17">
        <v>116.7</v>
      </c>
      <c r="G46" s="17">
        <f t="shared" si="3"/>
        <v>8752.5</v>
      </c>
      <c r="H46" s="15">
        <v>128.35</v>
      </c>
      <c r="I46" s="17">
        <f t="shared" si="4"/>
        <v>9626.25</v>
      </c>
      <c r="J46" s="9">
        <f t="shared" si="2"/>
        <v>873.75</v>
      </c>
      <c r="K46" s="10" t="s">
        <v>47</v>
      </c>
      <c r="L46" s="11" t="s">
        <v>49</v>
      </c>
      <c r="M46" s="3" t="s">
        <v>94</v>
      </c>
      <c r="N46" s="18">
        <v>716460</v>
      </c>
    </row>
    <row r="47" spans="1:14" s="3" customFormat="1">
      <c r="A47" s="14" t="s">
        <v>155</v>
      </c>
      <c r="B47" s="15">
        <v>50</v>
      </c>
      <c r="C47" s="16" t="s">
        <v>1</v>
      </c>
      <c r="D47" s="3" t="s">
        <v>7</v>
      </c>
      <c r="E47" s="3" t="s">
        <v>11</v>
      </c>
      <c r="F47" s="17">
        <v>101.2</v>
      </c>
      <c r="G47" s="17">
        <f t="shared" si="3"/>
        <v>5060</v>
      </c>
      <c r="H47" s="15">
        <v>128.35</v>
      </c>
      <c r="I47" s="17">
        <f t="shared" si="4"/>
        <v>6417.5</v>
      </c>
      <c r="J47" s="9">
        <f>I47-G47</f>
        <v>1357.5</v>
      </c>
      <c r="K47" s="10" t="s">
        <v>47</v>
      </c>
      <c r="L47" s="11" t="s">
        <v>49</v>
      </c>
      <c r="M47" s="3" t="s">
        <v>94</v>
      </c>
      <c r="N47" s="18">
        <v>716460</v>
      </c>
    </row>
    <row r="48" spans="1:14" s="3" customFormat="1">
      <c r="A48" s="14" t="s">
        <v>155</v>
      </c>
      <c r="B48" s="15">
        <v>50</v>
      </c>
      <c r="C48" s="16" t="s">
        <v>1</v>
      </c>
      <c r="D48" s="3" t="s">
        <v>7</v>
      </c>
      <c r="E48" s="3" t="s">
        <v>11</v>
      </c>
      <c r="F48" s="17">
        <v>96.23</v>
      </c>
      <c r="G48" s="17">
        <f t="shared" si="3"/>
        <v>4811.5</v>
      </c>
      <c r="H48" s="15">
        <v>128.35</v>
      </c>
      <c r="I48" s="17">
        <f t="shared" si="4"/>
        <v>6417.5</v>
      </c>
      <c r="J48" s="9">
        <f>I48-G48</f>
        <v>1606</v>
      </c>
      <c r="K48" s="10" t="s">
        <v>47</v>
      </c>
      <c r="L48" s="11" t="s">
        <v>49</v>
      </c>
      <c r="M48" s="3" t="s">
        <v>94</v>
      </c>
      <c r="N48" s="18">
        <v>716460</v>
      </c>
    </row>
    <row r="49" spans="1:14" s="3" customFormat="1">
      <c r="A49" s="14" t="s">
        <v>156</v>
      </c>
      <c r="B49" s="15">
        <v>100</v>
      </c>
      <c r="C49" s="16" t="s">
        <v>16</v>
      </c>
      <c r="D49" s="3" t="s">
        <v>5</v>
      </c>
      <c r="E49" s="3" t="s">
        <v>9</v>
      </c>
      <c r="F49" s="17">
        <v>9.94</v>
      </c>
      <c r="G49" s="17">
        <f t="shared" si="3"/>
        <v>994</v>
      </c>
      <c r="H49" s="15">
        <v>9.5</v>
      </c>
      <c r="I49" s="17">
        <f t="shared" si="4"/>
        <v>950</v>
      </c>
      <c r="J49" s="9">
        <f t="shared" si="2"/>
        <v>-44</v>
      </c>
      <c r="K49" s="10" t="s">
        <v>47</v>
      </c>
      <c r="L49" s="11" t="s">
        <v>49</v>
      </c>
      <c r="M49" s="3" t="s">
        <v>95</v>
      </c>
      <c r="N49" s="18">
        <v>723530</v>
      </c>
    </row>
    <row r="50" spans="1:14" s="3" customFormat="1">
      <c r="A50" s="14" t="s">
        <v>157</v>
      </c>
      <c r="B50" s="15">
        <v>20</v>
      </c>
      <c r="C50" s="16" t="s">
        <v>2</v>
      </c>
      <c r="D50" s="3" t="s">
        <v>7</v>
      </c>
      <c r="E50" s="3" t="s">
        <v>12</v>
      </c>
      <c r="F50" s="17">
        <v>56.2</v>
      </c>
      <c r="G50" s="17">
        <f t="shared" si="3"/>
        <v>1124</v>
      </c>
      <c r="H50" s="15">
        <v>57.25</v>
      </c>
      <c r="I50" s="17">
        <f t="shared" si="4"/>
        <v>1145</v>
      </c>
      <c r="J50" s="9">
        <f>I50-G50</f>
        <v>21</v>
      </c>
      <c r="K50" s="10" t="s">
        <v>47</v>
      </c>
      <c r="L50" s="11" t="s">
        <v>49</v>
      </c>
      <c r="M50" s="3" t="s">
        <v>96</v>
      </c>
      <c r="N50" s="18">
        <v>723610</v>
      </c>
    </row>
    <row r="51" spans="1:14" s="3" customFormat="1">
      <c r="A51" s="14" t="s">
        <v>157</v>
      </c>
      <c r="B51" s="15">
        <v>85</v>
      </c>
      <c r="C51" s="16" t="s">
        <v>2</v>
      </c>
      <c r="D51" s="3" t="s">
        <v>7</v>
      </c>
      <c r="E51" s="3" t="s">
        <v>12</v>
      </c>
      <c r="F51" s="17">
        <v>70.540000000000006</v>
      </c>
      <c r="G51" s="17">
        <f t="shared" si="3"/>
        <v>5995.9000000000005</v>
      </c>
      <c r="H51" s="15">
        <v>57.25</v>
      </c>
      <c r="I51" s="17">
        <f t="shared" si="4"/>
        <v>4866.25</v>
      </c>
      <c r="J51" s="9">
        <f t="shared" si="2"/>
        <v>-1129.6500000000005</v>
      </c>
      <c r="K51" s="10" t="s">
        <v>47</v>
      </c>
      <c r="L51" s="11" t="s">
        <v>49</v>
      </c>
      <c r="M51" s="3" t="s">
        <v>96</v>
      </c>
      <c r="N51" s="18">
        <v>723610</v>
      </c>
    </row>
    <row r="52" spans="1:14" s="3" customFormat="1">
      <c r="A52" s="14" t="s">
        <v>124</v>
      </c>
      <c r="B52" s="15">
        <v>100</v>
      </c>
      <c r="C52" s="16" t="s">
        <v>2</v>
      </c>
      <c r="D52" s="3" t="s">
        <v>48</v>
      </c>
      <c r="E52" s="3" t="s">
        <v>13</v>
      </c>
      <c r="F52" s="17">
        <v>12.95</v>
      </c>
      <c r="G52" s="17">
        <f t="shared" si="3"/>
        <v>1295</v>
      </c>
      <c r="H52" s="15">
        <v>9.9499999999999993</v>
      </c>
      <c r="I52" s="17">
        <f t="shared" si="4"/>
        <v>994.99999999999989</v>
      </c>
      <c r="J52" s="9">
        <f t="shared" si="2"/>
        <v>-300.00000000000011</v>
      </c>
      <c r="K52" s="10" t="s">
        <v>47</v>
      </c>
      <c r="L52" s="11" t="s">
        <v>49</v>
      </c>
      <c r="M52" s="3" t="s">
        <v>97</v>
      </c>
      <c r="N52" s="18">
        <v>723890</v>
      </c>
    </row>
    <row r="53" spans="1:14" s="3" customFormat="1">
      <c r="A53" s="14" t="s">
        <v>114</v>
      </c>
      <c r="B53" s="15">
        <v>4125</v>
      </c>
      <c r="C53" s="16" t="s">
        <v>1</v>
      </c>
      <c r="D53" s="3" t="s">
        <v>48</v>
      </c>
      <c r="E53" s="3" t="s">
        <v>8</v>
      </c>
      <c r="F53" s="17">
        <v>8.6999999999999994E-2</v>
      </c>
      <c r="G53" s="17">
        <f t="shared" si="3"/>
        <v>358.875</v>
      </c>
      <c r="H53" s="15">
        <v>7.1999999999999995E-2</v>
      </c>
      <c r="I53" s="17">
        <f t="shared" si="4"/>
        <v>297</v>
      </c>
      <c r="J53" s="9">
        <f t="shared" si="2"/>
        <v>-61.875</v>
      </c>
      <c r="K53" s="10" t="s">
        <v>47</v>
      </c>
      <c r="L53" s="11" t="s">
        <v>49</v>
      </c>
      <c r="M53" s="3" t="s">
        <v>98</v>
      </c>
      <c r="N53" s="18">
        <v>200461</v>
      </c>
    </row>
    <row r="54" spans="1:14" s="3" customFormat="1">
      <c r="A54" s="14" t="s">
        <v>158</v>
      </c>
      <c r="B54" s="15">
        <v>250</v>
      </c>
      <c r="C54" s="16" t="s">
        <v>1</v>
      </c>
      <c r="D54" s="3" t="s">
        <v>5</v>
      </c>
      <c r="E54" s="3" t="s">
        <v>11</v>
      </c>
      <c r="F54" s="17">
        <v>0.25</v>
      </c>
      <c r="G54" s="17">
        <f t="shared" si="3"/>
        <v>62.5</v>
      </c>
      <c r="H54" s="15">
        <v>0.156</v>
      </c>
      <c r="I54" s="17">
        <f t="shared" si="4"/>
        <v>39</v>
      </c>
      <c r="J54" s="9">
        <f t="shared" si="2"/>
        <v>-23.5</v>
      </c>
      <c r="K54" s="10" t="s">
        <v>47</v>
      </c>
      <c r="L54" s="11" t="s">
        <v>49</v>
      </c>
      <c r="M54" s="3" t="s">
        <v>99</v>
      </c>
      <c r="N54" s="18">
        <v>724161</v>
      </c>
    </row>
    <row r="55" spans="1:14" s="3" customFormat="1">
      <c r="A55" s="14" t="s">
        <v>118</v>
      </c>
      <c r="B55" s="15">
        <v>207</v>
      </c>
      <c r="C55" s="16" t="s">
        <v>2</v>
      </c>
      <c r="D55" s="3" t="s">
        <v>10</v>
      </c>
      <c r="E55" s="3" t="s">
        <v>67</v>
      </c>
      <c r="F55" s="17">
        <v>8.76</v>
      </c>
      <c r="G55" s="17">
        <f t="shared" si="3"/>
        <v>1813.32</v>
      </c>
      <c r="H55" s="15">
        <v>3.21</v>
      </c>
      <c r="I55" s="17">
        <f t="shared" si="4"/>
        <v>664.47</v>
      </c>
      <c r="J55" s="9">
        <f t="shared" si="2"/>
        <v>-1148.8499999999999</v>
      </c>
      <c r="K55" s="10" t="s">
        <v>47</v>
      </c>
      <c r="L55" s="11" t="s">
        <v>49</v>
      </c>
      <c r="M55" s="3" t="s">
        <v>100</v>
      </c>
      <c r="N55" s="18">
        <v>931705</v>
      </c>
    </row>
    <row r="56" spans="1:14" s="3" customFormat="1">
      <c r="A56" s="14" t="s">
        <v>118</v>
      </c>
      <c r="B56" s="15">
        <v>200</v>
      </c>
      <c r="C56" s="16" t="s">
        <v>2</v>
      </c>
      <c r="D56" s="3" t="s">
        <v>10</v>
      </c>
      <c r="E56" s="3" t="s">
        <v>67</v>
      </c>
      <c r="F56" s="17">
        <v>4.0199999999999996</v>
      </c>
      <c r="G56" s="17">
        <f t="shared" si="3"/>
        <v>803.99999999999989</v>
      </c>
      <c r="H56" s="15">
        <v>3.21</v>
      </c>
      <c r="I56" s="17">
        <f t="shared" si="4"/>
        <v>642</v>
      </c>
      <c r="J56" s="9">
        <f>I56-G56</f>
        <v>-161.99999999999989</v>
      </c>
      <c r="K56" s="10" t="s">
        <v>47</v>
      </c>
      <c r="L56" s="11" t="s">
        <v>49</v>
      </c>
      <c r="M56" s="3" t="s">
        <v>100</v>
      </c>
      <c r="N56" s="18">
        <v>931705</v>
      </c>
    </row>
    <row r="57" spans="1:14" s="3" customFormat="1">
      <c r="A57" s="14" t="s">
        <v>159</v>
      </c>
      <c r="B57" s="15">
        <v>200</v>
      </c>
      <c r="C57" s="16" t="s">
        <v>2</v>
      </c>
      <c r="D57" s="3" t="s">
        <v>48</v>
      </c>
      <c r="E57" s="3" t="s">
        <v>12</v>
      </c>
      <c r="F57" s="17">
        <v>14.1</v>
      </c>
      <c r="G57" s="17">
        <f t="shared" si="3"/>
        <v>2820</v>
      </c>
      <c r="H57" s="15">
        <v>14.55</v>
      </c>
      <c r="I57" s="17">
        <f t="shared" si="4"/>
        <v>2910</v>
      </c>
      <c r="J57" s="9">
        <f t="shared" si="2"/>
        <v>90</v>
      </c>
      <c r="K57" s="10" t="s">
        <v>47</v>
      </c>
      <c r="L57" s="11" t="s">
        <v>49</v>
      </c>
      <c r="M57" s="3" t="s">
        <v>101</v>
      </c>
      <c r="N57" s="18">
        <v>750000</v>
      </c>
    </row>
    <row r="58" spans="1:14" s="3" customFormat="1">
      <c r="A58" s="14" t="s">
        <v>160</v>
      </c>
      <c r="B58" s="15">
        <v>100</v>
      </c>
      <c r="C58" s="16" t="s">
        <v>16</v>
      </c>
      <c r="D58" s="3" t="s">
        <v>3</v>
      </c>
      <c r="E58" s="3" t="s">
        <v>8</v>
      </c>
      <c r="F58" s="17">
        <v>16.23</v>
      </c>
      <c r="G58" s="17">
        <f t="shared" si="3"/>
        <v>1623</v>
      </c>
      <c r="H58" s="15">
        <v>9.5</v>
      </c>
      <c r="I58" s="17">
        <f t="shared" si="4"/>
        <v>950</v>
      </c>
      <c r="J58" s="9">
        <f t="shared" si="2"/>
        <v>-673</v>
      </c>
      <c r="K58" s="10" t="s">
        <v>47</v>
      </c>
      <c r="L58" s="11" t="s">
        <v>49</v>
      </c>
      <c r="M58" s="3" t="s">
        <v>102</v>
      </c>
      <c r="N58" s="18">
        <v>750450</v>
      </c>
    </row>
    <row r="59" spans="1:14" s="3" customFormat="1">
      <c r="A59" s="14" t="s">
        <v>161</v>
      </c>
      <c r="B59" s="15">
        <v>6000</v>
      </c>
      <c r="C59" s="16" t="s">
        <v>16</v>
      </c>
      <c r="D59" s="3" t="s">
        <v>3</v>
      </c>
      <c r="E59" s="3" t="s">
        <v>103</v>
      </c>
      <c r="F59" s="17">
        <v>0.34</v>
      </c>
      <c r="G59" s="17">
        <f t="shared" si="3"/>
        <v>2040.0000000000002</v>
      </c>
      <c r="H59" s="15">
        <v>0.39</v>
      </c>
      <c r="I59" s="17">
        <f t="shared" si="4"/>
        <v>2340</v>
      </c>
      <c r="J59" s="9">
        <f t="shared" si="2"/>
        <v>299.99999999999977</v>
      </c>
      <c r="K59" s="10" t="s">
        <v>47</v>
      </c>
      <c r="L59" s="11" t="s">
        <v>49</v>
      </c>
      <c r="M59" s="3" t="s">
        <v>104</v>
      </c>
      <c r="N59" s="18">
        <v>149500</v>
      </c>
    </row>
    <row r="60" spans="1:14" s="3" customFormat="1">
      <c r="A60" s="19" t="s">
        <v>15</v>
      </c>
      <c r="B60" s="15">
        <v>100</v>
      </c>
      <c r="C60" s="16" t="s">
        <v>16</v>
      </c>
      <c r="D60" s="3" t="s">
        <v>3</v>
      </c>
      <c r="E60" s="3" t="s">
        <v>8</v>
      </c>
      <c r="F60" s="17">
        <v>94.35</v>
      </c>
      <c r="G60" s="17">
        <f t="shared" si="3"/>
        <v>9435</v>
      </c>
      <c r="H60" s="15">
        <v>128.69999999999999</v>
      </c>
      <c r="I60" s="17">
        <f t="shared" si="4"/>
        <v>12869.999999999998</v>
      </c>
      <c r="J60" s="9">
        <f t="shared" si="2"/>
        <v>3434.9999999999982</v>
      </c>
      <c r="K60" s="10" t="s">
        <v>105</v>
      </c>
      <c r="L60" s="11" t="s">
        <v>49</v>
      </c>
      <c r="M60" s="3" t="s">
        <v>106</v>
      </c>
      <c r="N60" s="18">
        <v>500340</v>
      </c>
    </row>
  </sheetData>
  <dataConsolidate/>
  <phoneticPr fontId="0" type="noConversion"/>
  <hyperlinks>
    <hyperlink ref="C1" location="Info!A1" display="  &lt;&lt;&lt;  Zurück zu Info"/>
  </hyperlinks>
  <pageMargins left="0.78740157480314965" right="0.78740157480314965" top="0.98425196850393704" bottom="0.98425196850393704" header="0.39370078740157483" footer="0.39370078740157483"/>
  <pageSetup paperSize="9" orientation="portrait" horizontalDpi="4294967292" r:id="rId1"/>
  <headerFooter alignWithMargins="0">
    <oddHeader>&amp;A</oddHeader>
    <oddFooter>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4"/>
  <dimension ref="A1:N64"/>
  <sheetViews>
    <sheetView workbookViewId="0">
      <selection activeCell="F4" sqref="F4"/>
    </sheetView>
  </sheetViews>
  <sheetFormatPr baseColWidth="10" defaultRowHeight="12.75"/>
  <cols>
    <col min="1" max="1" width="22.140625" customWidth="1"/>
    <col min="2" max="2" width="7.85546875" customWidth="1"/>
    <col min="3" max="3" width="11.140625" style="3" customWidth="1"/>
    <col min="4" max="4" width="8.140625" customWidth="1"/>
    <col min="5" max="5" width="18.140625" bestFit="1" customWidth="1"/>
    <col min="6" max="6" width="9.140625" style="2" customWidth="1"/>
    <col min="7" max="7" width="9.140625" bestFit="1" customWidth="1"/>
    <col min="8" max="8" width="9.7109375" bestFit="1" customWidth="1"/>
    <col min="9" max="9" width="10" bestFit="1" customWidth="1"/>
    <col min="10" max="10" width="7.5703125" bestFit="1" customWidth="1"/>
    <col min="11" max="11" width="9" style="2" bestFit="1" customWidth="1"/>
    <col min="12" max="12" width="8.42578125" bestFit="1" customWidth="1"/>
    <col min="13" max="13" width="16.140625" bestFit="1" customWidth="1"/>
    <col min="14" max="14" width="9.42578125" style="8" customWidth="1"/>
    <col min="15" max="15" width="9.85546875" customWidth="1"/>
    <col min="16" max="22" width="8" customWidth="1"/>
    <col min="23" max="23" width="10.85546875" customWidth="1"/>
    <col min="24" max="26" width="16.5703125" customWidth="1"/>
    <col min="27" max="27" width="10.85546875" customWidth="1"/>
    <col min="28" max="30" width="8.5703125" customWidth="1"/>
    <col min="31" max="31" width="10.85546875" customWidth="1"/>
    <col min="32" max="32" width="7" customWidth="1"/>
    <col min="33" max="33" width="10.85546875" customWidth="1"/>
    <col min="34" max="35" width="8.5703125" customWidth="1"/>
    <col min="36" max="36" width="10.85546875" customWidth="1"/>
    <col min="37" max="40" width="8" customWidth="1"/>
    <col min="41" max="41" width="10.85546875" customWidth="1"/>
    <col min="42" max="43" width="8" customWidth="1"/>
    <col min="44" max="44" width="11.85546875" customWidth="1"/>
    <col min="45" max="45" width="5" customWidth="1"/>
    <col min="46" max="46" width="11.85546875" customWidth="1"/>
    <col min="47" max="47" width="8.5703125" customWidth="1"/>
    <col min="48" max="48" width="11.85546875" customWidth="1"/>
    <col min="49" max="49" width="16.5703125" customWidth="1"/>
    <col min="50" max="50" width="11.85546875" customWidth="1"/>
    <col min="51" max="51" width="16.5703125" customWidth="1"/>
    <col min="52" max="52" width="11.85546875" customWidth="1"/>
    <col min="53" max="53" width="8" customWidth="1"/>
    <col min="54" max="54" width="11.85546875" customWidth="1"/>
    <col min="55" max="55" width="8" customWidth="1"/>
    <col min="56" max="56" width="11.85546875" customWidth="1"/>
    <col min="57" max="57" width="8" customWidth="1"/>
    <col min="58" max="58" width="12.85546875" customWidth="1"/>
    <col min="59" max="59" width="14.5703125" customWidth="1"/>
  </cols>
  <sheetData>
    <row r="1" spans="1:14">
      <c r="C1" s="20" t="s">
        <v>45</v>
      </c>
      <c r="D1" s="20" t="s">
        <v>46</v>
      </c>
    </row>
    <row r="2" spans="1:14">
      <c r="C2" s="3" t="s">
        <v>1</v>
      </c>
      <c r="D2" t="s">
        <v>5</v>
      </c>
    </row>
    <row r="4" spans="1:14" ht="15">
      <c r="F4" s="42" t="s">
        <v>175</v>
      </c>
    </row>
    <row r="5" spans="1:14" ht="52.5" customHeight="1">
      <c r="A5" s="6" t="s">
        <v>19</v>
      </c>
      <c r="B5" s="27"/>
      <c r="F5" s="27"/>
      <c r="G5" s="4"/>
      <c r="H5" s="4"/>
    </row>
    <row r="6" spans="1:14" s="21" customFormat="1">
      <c r="A6" s="20" t="s">
        <v>128</v>
      </c>
      <c r="B6" s="20" t="s">
        <v>129</v>
      </c>
      <c r="C6" s="20" t="s">
        <v>45</v>
      </c>
      <c r="D6" s="20" t="s">
        <v>46</v>
      </c>
      <c r="E6" s="20" t="s">
        <v>0</v>
      </c>
      <c r="F6" s="20" t="s">
        <v>130</v>
      </c>
      <c r="G6" s="20" t="s">
        <v>44</v>
      </c>
      <c r="H6" s="20" t="s">
        <v>164</v>
      </c>
      <c r="I6" s="20" t="s">
        <v>125</v>
      </c>
      <c r="J6" s="20" t="s">
        <v>165</v>
      </c>
      <c r="K6" s="20" t="s">
        <v>167</v>
      </c>
      <c r="L6" s="20" t="s">
        <v>166</v>
      </c>
      <c r="M6" s="20" t="s">
        <v>168</v>
      </c>
      <c r="N6" s="20" t="s">
        <v>169</v>
      </c>
    </row>
    <row r="7" spans="1:14" s="3" customFormat="1">
      <c r="A7" s="14" t="s">
        <v>126</v>
      </c>
      <c r="B7" s="15">
        <v>5000</v>
      </c>
      <c r="C7" s="16" t="s">
        <v>16</v>
      </c>
      <c r="D7" s="3" t="s">
        <v>48</v>
      </c>
      <c r="E7" s="3" t="s">
        <v>17</v>
      </c>
      <c r="F7" s="17">
        <v>0.71</v>
      </c>
      <c r="G7" s="17">
        <f t="shared" ref="G7:G64" si="0">F7*B7</f>
        <v>3550</v>
      </c>
      <c r="H7" s="15">
        <v>0.54</v>
      </c>
      <c r="I7" s="17">
        <f t="shared" ref="I7:I64" si="1">H7*B7</f>
        <v>2700</v>
      </c>
      <c r="J7" s="9">
        <f>I7-G7</f>
        <v>-850</v>
      </c>
      <c r="K7" s="10" t="s">
        <v>47</v>
      </c>
      <c r="L7" s="11" t="s">
        <v>49</v>
      </c>
      <c r="M7" s="3" t="s">
        <v>50</v>
      </c>
      <c r="N7" s="13">
        <v>568030</v>
      </c>
    </row>
    <row r="8" spans="1:14" s="3" customFormat="1">
      <c r="A8" s="14" t="s">
        <v>119</v>
      </c>
      <c r="B8" s="15">
        <v>150</v>
      </c>
      <c r="C8" s="16" t="s">
        <v>16</v>
      </c>
      <c r="D8" s="3" t="s">
        <v>5</v>
      </c>
      <c r="E8" s="3" t="s">
        <v>51</v>
      </c>
      <c r="F8" s="17">
        <v>44.39</v>
      </c>
      <c r="G8" s="17">
        <f t="shared" si="0"/>
        <v>6658.5</v>
      </c>
      <c r="H8" s="15">
        <v>58.74</v>
      </c>
      <c r="I8" s="17">
        <f t="shared" si="1"/>
        <v>8811</v>
      </c>
      <c r="J8" s="9">
        <f>I8-G8</f>
        <v>2152.5</v>
      </c>
      <c r="K8" s="10" t="s">
        <v>47</v>
      </c>
      <c r="L8" s="11" t="s">
        <v>49</v>
      </c>
      <c r="M8" s="3" t="s">
        <v>52</v>
      </c>
      <c r="N8" s="18">
        <v>661705</v>
      </c>
    </row>
    <row r="9" spans="1:14" s="3" customFormat="1">
      <c r="A9" s="14" t="s">
        <v>127</v>
      </c>
      <c r="B9" s="15">
        <v>70</v>
      </c>
      <c r="C9" s="16" t="s">
        <v>16</v>
      </c>
      <c r="D9" s="3" t="s">
        <v>3</v>
      </c>
      <c r="E9" s="3" t="s">
        <v>12</v>
      </c>
      <c r="F9" s="17">
        <v>12.07</v>
      </c>
      <c r="G9" s="17">
        <f t="shared" si="0"/>
        <v>844.9</v>
      </c>
      <c r="H9" s="15">
        <v>12.41</v>
      </c>
      <c r="I9" s="17">
        <f t="shared" si="1"/>
        <v>868.7</v>
      </c>
      <c r="J9" s="9">
        <f t="shared" ref="J9:J64" si="2">I9-G9</f>
        <v>23.800000000000068</v>
      </c>
      <c r="K9" s="10" t="s">
        <v>47</v>
      </c>
      <c r="L9" s="11" t="s">
        <v>49</v>
      </c>
      <c r="M9" s="3" t="s">
        <v>53</v>
      </c>
      <c r="N9" s="18">
        <v>863186</v>
      </c>
    </row>
    <row r="10" spans="1:14" s="3" customFormat="1">
      <c r="A10" s="14" t="s">
        <v>132</v>
      </c>
      <c r="B10" s="15">
        <v>4500</v>
      </c>
      <c r="C10" s="16" t="s">
        <v>16</v>
      </c>
      <c r="D10" s="3" t="s">
        <v>5</v>
      </c>
      <c r="E10" s="12" t="s">
        <v>54</v>
      </c>
      <c r="F10" s="17">
        <v>0.97</v>
      </c>
      <c r="G10" s="17">
        <f t="shared" si="0"/>
        <v>4365</v>
      </c>
      <c r="H10" s="15">
        <v>0.98</v>
      </c>
      <c r="I10" s="17">
        <f t="shared" si="1"/>
        <v>4410</v>
      </c>
      <c r="J10" s="9">
        <f t="shared" si="2"/>
        <v>45</v>
      </c>
      <c r="K10" s="10" t="s">
        <v>47</v>
      </c>
      <c r="L10" s="11" t="s">
        <v>49</v>
      </c>
      <c r="M10" s="3" t="s">
        <v>55</v>
      </c>
      <c r="N10" s="18">
        <v>626079</v>
      </c>
    </row>
    <row r="11" spans="1:14" s="3" customFormat="1">
      <c r="A11" s="14" t="s">
        <v>131</v>
      </c>
      <c r="B11" s="15">
        <v>4200</v>
      </c>
      <c r="C11" s="16" t="s">
        <v>1</v>
      </c>
      <c r="D11" s="3" t="s">
        <v>5</v>
      </c>
      <c r="E11" s="3" t="s">
        <v>54</v>
      </c>
      <c r="F11" s="17">
        <v>0.97</v>
      </c>
      <c r="G11" s="17">
        <f t="shared" si="0"/>
        <v>4074</v>
      </c>
      <c r="H11" s="15">
        <v>0.98</v>
      </c>
      <c r="I11" s="17">
        <f t="shared" si="1"/>
        <v>4116</v>
      </c>
      <c r="J11" s="9">
        <f t="shared" si="2"/>
        <v>42</v>
      </c>
      <c r="K11" s="10" t="s">
        <v>47</v>
      </c>
      <c r="L11" s="11" t="s">
        <v>49</v>
      </c>
      <c r="M11" s="3" t="s">
        <v>56</v>
      </c>
      <c r="N11" s="18">
        <v>621985</v>
      </c>
    </row>
    <row r="12" spans="1:14" s="3" customFormat="1">
      <c r="A12" s="23" t="s">
        <v>133</v>
      </c>
      <c r="B12" s="15">
        <v>414</v>
      </c>
      <c r="C12" s="16" t="s">
        <v>1</v>
      </c>
      <c r="D12" s="3" t="s">
        <v>10</v>
      </c>
      <c r="E12" s="3" t="s">
        <v>9</v>
      </c>
      <c r="F12" s="17">
        <v>2.1</v>
      </c>
      <c r="G12" s="17">
        <f t="shared" si="0"/>
        <v>869.40000000000009</v>
      </c>
      <c r="H12" s="15">
        <v>2.2999999999999998</v>
      </c>
      <c r="I12" s="17">
        <f t="shared" si="1"/>
        <v>952.19999999999993</v>
      </c>
      <c r="J12" s="9">
        <f t="shared" si="2"/>
        <v>82.799999999999841</v>
      </c>
      <c r="K12" s="10" t="s">
        <v>47</v>
      </c>
      <c r="L12" s="11" t="s">
        <v>49</v>
      </c>
      <c r="M12" s="3" t="s">
        <v>57</v>
      </c>
      <c r="N12" s="18">
        <v>554600</v>
      </c>
    </row>
    <row r="13" spans="1:14" s="3" customFormat="1">
      <c r="A13" s="14" t="s">
        <v>134</v>
      </c>
      <c r="B13" s="15">
        <v>330</v>
      </c>
      <c r="C13" s="16" t="s">
        <v>2</v>
      </c>
      <c r="D13" s="3" t="s">
        <v>48</v>
      </c>
      <c r="E13" s="3" t="s">
        <v>12</v>
      </c>
      <c r="F13" s="17">
        <v>3.1</v>
      </c>
      <c r="G13" s="17">
        <f t="shared" si="0"/>
        <v>1023</v>
      </c>
      <c r="H13" s="15">
        <v>2.54</v>
      </c>
      <c r="I13" s="17">
        <f t="shared" si="1"/>
        <v>838.2</v>
      </c>
      <c r="J13" s="9">
        <f t="shared" si="2"/>
        <v>-184.79999999999995</v>
      </c>
      <c r="K13" s="10" t="s">
        <v>47</v>
      </c>
      <c r="L13" s="11" t="s">
        <v>49</v>
      </c>
      <c r="M13" s="3" t="s">
        <v>58</v>
      </c>
      <c r="N13" s="18">
        <v>506620</v>
      </c>
    </row>
    <row r="14" spans="1:14" s="3" customFormat="1">
      <c r="A14" s="14" t="s">
        <v>135</v>
      </c>
      <c r="B14" s="15">
        <v>40</v>
      </c>
      <c r="C14" s="16" t="s">
        <v>2</v>
      </c>
      <c r="D14" s="3" t="s">
        <v>7</v>
      </c>
      <c r="E14" s="3" t="s">
        <v>18</v>
      </c>
      <c r="F14" s="17">
        <v>91.09</v>
      </c>
      <c r="G14" s="17">
        <f t="shared" si="0"/>
        <v>3643.6000000000004</v>
      </c>
      <c r="H14" s="15">
        <v>91.6</v>
      </c>
      <c r="I14" s="17">
        <f t="shared" si="1"/>
        <v>3664</v>
      </c>
      <c r="J14" s="9">
        <f t="shared" si="2"/>
        <v>20.399999999999636</v>
      </c>
      <c r="K14" s="10" t="s">
        <v>47</v>
      </c>
      <c r="L14" s="11" t="s">
        <v>49</v>
      </c>
      <c r="M14" s="3" t="s">
        <v>59</v>
      </c>
      <c r="N14" s="18">
        <v>840400</v>
      </c>
    </row>
    <row r="15" spans="1:14" s="3" customFormat="1">
      <c r="A15" s="14" t="s">
        <v>136</v>
      </c>
      <c r="B15" s="15">
        <v>110</v>
      </c>
      <c r="C15" s="16" t="s">
        <v>16</v>
      </c>
      <c r="D15" s="3" t="s">
        <v>3</v>
      </c>
      <c r="E15" s="3" t="s">
        <v>4</v>
      </c>
      <c r="F15" s="17">
        <v>21.7</v>
      </c>
      <c r="G15" s="17">
        <f t="shared" si="0"/>
        <v>2387</v>
      </c>
      <c r="H15" s="15">
        <v>18.41</v>
      </c>
      <c r="I15" s="17">
        <f t="shared" si="1"/>
        <v>2025.1</v>
      </c>
      <c r="J15" s="9">
        <f t="shared" si="2"/>
        <v>-361.90000000000009</v>
      </c>
      <c r="K15" s="10" t="s">
        <v>47</v>
      </c>
      <c r="L15" s="11" t="s">
        <v>49</v>
      </c>
      <c r="M15" s="3" t="s">
        <v>60</v>
      </c>
      <c r="N15" s="18">
        <v>802200</v>
      </c>
    </row>
    <row r="16" spans="1:14" s="3" customFormat="1">
      <c r="A16" s="14" t="s">
        <v>137</v>
      </c>
      <c r="B16" s="15">
        <v>75</v>
      </c>
      <c r="C16" s="16" t="s">
        <v>16</v>
      </c>
      <c r="D16" s="3" t="s">
        <v>3</v>
      </c>
      <c r="E16" s="3" t="s">
        <v>12</v>
      </c>
      <c r="F16" s="17">
        <v>1.8</v>
      </c>
      <c r="G16" s="17">
        <f t="shared" si="0"/>
        <v>135</v>
      </c>
      <c r="H16" s="15">
        <v>1.61</v>
      </c>
      <c r="I16" s="17">
        <f t="shared" si="1"/>
        <v>120.75000000000001</v>
      </c>
      <c r="J16" s="9">
        <f t="shared" si="2"/>
        <v>-14.249999999999986</v>
      </c>
      <c r="K16" s="10" t="s">
        <v>47</v>
      </c>
      <c r="L16" s="11" t="s">
        <v>49</v>
      </c>
      <c r="M16" s="3" t="s">
        <v>61</v>
      </c>
      <c r="N16" s="18" t="s">
        <v>107</v>
      </c>
    </row>
    <row r="17" spans="1:14" s="3" customFormat="1">
      <c r="A17" s="14" t="s">
        <v>111</v>
      </c>
      <c r="B17" s="15">
        <v>1600</v>
      </c>
      <c r="C17" s="16" t="s">
        <v>2</v>
      </c>
      <c r="D17" s="3" t="s">
        <v>5</v>
      </c>
      <c r="E17" s="3" t="s">
        <v>11</v>
      </c>
      <c r="F17" s="17">
        <v>0.05</v>
      </c>
      <c r="G17" s="17">
        <f t="shared" si="0"/>
        <v>80</v>
      </c>
      <c r="H17" s="15">
        <v>4.2000000000000003E-2</v>
      </c>
      <c r="I17" s="17">
        <f t="shared" si="1"/>
        <v>67.2</v>
      </c>
      <c r="J17" s="9">
        <f t="shared" si="2"/>
        <v>-12.799999999999997</v>
      </c>
      <c r="K17" s="10" t="s">
        <v>47</v>
      </c>
      <c r="L17" s="11" t="s">
        <v>49</v>
      </c>
      <c r="M17" s="3" t="s">
        <v>62</v>
      </c>
      <c r="N17" s="18">
        <v>522190</v>
      </c>
    </row>
    <row r="18" spans="1:14" s="3" customFormat="1">
      <c r="A18" s="14" t="s">
        <v>138</v>
      </c>
      <c r="B18" s="15">
        <v>5000</v>
      </c>
      <c r="C18" s="16" t="s">
        <v>2</v>
      </c>
      <c r="D18" s="3" t="s">
        <v>5</v>
      </c>
      <c r="E18" s="3" t="s">
        <v>63</v>
      </c>
      <c r="F18" s="17">
        <v>2.5000000000000001E-2</v>
      </c>
      <c r="G18" s="17">
        <f t="shared" si="0"/>
        <v>125</v>
      </c>
      <c r="H18" s="15">
        <v>2.3E-2</v>
      </c>
      <c r="I18" s="17">
        <f t="shared" si="1"/>
        <v>115</v>
      </c>
      <c r="J18" s="9">
        <f t="shared" si="2"/>
        <v>-10</v>
      </c>
      <c r="K18" s="10" t="s">
        <v>47</v>
      </c>
      <c r="L18" s="11" t="s">
        <v>49</v>
      </c>
      <c r="M18" s="3" t="s">
        <v>64</v>
      </c>
      <c r="N18" s="18">
        <v>255470</v>
      </c>
    </row>
    <row r="19" spans="1:14" s="3" customFormat="1">
      <c r="A19" s="14" t="s">
        <v>139</v>
      </c>
      <c r="B19" s="15">
        <v>50</v>
      </c>
      <c r="C19" s="16" t="s">
        <v>2</v>
      </c>
      <c r="D19" s="3" t="s">
        <v>5</v>
      </c>
      <c r="E19" s="3" t="s">
        <v>65</v>
      </c>
      <c r="F19" s="17">
        <v>19.829999999999998</v>
      </c>
      <c r="G19" s="17">
        <f t="shared" si="0"/>
        <v>991.49999999999989</v>
      </c>
      <c r="H19" s="15">
        <v>14.88</v>
      </c>
      <c r="I19" s="17">
        <f t="shared" si="1"/>
        <v>744</v>
      </c>
      <c r="J19" s="9">
        <f t="shared" si="2"/>
        <v>-247.49999999999989</v>
      </c>
      <c r="K19" s="10" t="s">
        <v>47</v>
      </c>
      <c r="L19" s="11" t="s">
        <v>49</v>
      </c>
      <c r="M19" s="3" t="s">
        <v>66</v>
      </c>
      <c r="N19" s="18">
        <v>878841</v>
      </c>
    </row>
    <row r="20" spans="1:14" s="3" customFormat="1">
      <c r="A20" s="14" t="s">
        <v>140</v>
      </c>
      <c r="B20" s="15">
        <v>150</v>
      </c>
      <c r="C20" s="16" t="s">
        <v>2</v>
      </c>
      <c r="D20" s="3" t="s">
        <v>3</v>
      </c>
      <c r="E20" s="3" t="s">
        <v>67</v>
      </c>
      <c r="F20" s="17">
        <v>3.25</v>
      </c>
      <c r="G20" s="17">
        <f t="shared" si="0"/>
        <v>487.5</v>
      </c>
      <c r="H20" s="15">
        <v>3.55</v>
      </c>
      <c r="I20" s="17">
        <f t="shared" si="1"/>
        <v>532.5</v>
      </c>
      <c r="J20" s="9">
        <f t="shared" si="2"/>
        <v>45</v>
      </c>
      <c r="K20" s="10" t="s">
        <v>47</v>
      </c>
      <c r="L20" s="11" t="s">
        <v>49</v>
      </c>
      <c r="M20" s="3" t="s">
        <v>68</v>
      </c>
      <c r="N20" s="18">
        <v>533680</v>
      </c>
    </row>
    <row r="21" spans="1:14" s="3" customFormat="1">
      <c r="A21" s="14" t="s">
        <v>140</v>
      </c>
      <c r="B21" s="15">
        <v>200</v>
      </c>
      <c r="C21" s="16" t="s">
        <v>1</v>
      </c>
      <c r="D21" s="3" t="s">
        <v>48</v>
      </c>
      <c r="E21" s="3" t="s">
        <v>67</v>
      </c>
      <c r="F21" s="17">
        <v>3.1</v>
      </c>
      <c r="G21" s="17">
        <f t="shared" si="0"/>
        <v>620</v>
      </c>
      <c r="H21" s="15">
        <v>3.55</v>
      </c>
      <c r="I21" s="17">
        <f t="shared" si="1"/>
        <v>710</v>
      </c>
      <c r="J21" s="9">
        <f>I21-G21</f>
        <v>90</v>
      </c>
      <c r="K21" s="10" t="s">
        <v>47</v>
      </c>
      <c r="L21" s="11" t="s">
        <v>49</v>
      </c>
      <c r="M21" s="3" t="s">
        <v>68</v>
      </c>
      <c r="N21" s="18">
        <v>533680</v>
      </c>
    </row>
    <row r="22" spans="1:14" s="3" customFormat="1">
      <c r="A22" s="14" t="s">
        <v>141</v>
      </c>
      <c r="B22" s="15">
        <v>100</v>
      </c>
      <c r="C22" s="16" t="s">
        <v>2</v>
      </c>
      <c r="D22" s="3" t="s">
        <v>7</v>
      </c>
      <c r="E22" s="3" t="s">
        <v>12</v>
      </c>
      <c r="F22" s="17">
        <v>42.15</v>
      </c>
      <c r="G22" s="17">
        <f t="shared" si="0"/>
        <v>4215</v>
      </c>
      <c r="H22" s="15">
        <v>31.45</v>
      </c>
      <c r="I22" s="17">
        <f t="shared" si="1"/>
        <v>3145</v>
      </c>
      <c r="J22" s="9">
        <f t="shared" si="2"/>
        <v>-1070</v>
      </c>
      <c r="K22" s="10" t="s">
        <v>47</v>
      </c>
      <c r="L22" s="11" t="s">
        <v>49</v>
      </c>
      <c r="M22" s="3" t="s">
        <v>69</v>
      </c>
      <c r="N22" s="18">
        <v>710000</v>
      </c>
    </row>
    <row r="23" spans="1:14" s="3" customFormat="1">
      <c r="A23" s="14" t="s">
        <v>142</v>
      </c>
      <c r="B23" s="15">
        <v>500</v>
      </c>
      <c r="C23" s="16" t="s">
        <v>2</v>
      </c>
      <c r="D23" s="3" t="s">
        <v>7</v>
      </c>
      <c r="E23" s="3" t="s">
        <v>70</v>
      </c>
      <c r="F23" s="17">
        <v>9.1999999999999993</v>
      </c>
      <c r="G23" s="17">
        <f t="shared" si="0"/>
        <v>4600</v>
      </c>
      <c r="H23" s="15">
        <v>9.6</v>
      </c>
      <c r="I23" s="17">
        <f t="shared" si="1"/>
        <v>4800</v>
      </c>
      <c r="J23" s="9">
        <f t="shared" si="2"/>
        <v>200</v>
      </c>
      <c r="K23" s="10" t="s">
        <v>47</v>
      </c>
      <c r="L23" s="11" t="s">
        <v>49</v>
      </c>
      <c r="M23" s="3" t="s">
        <v>71</v>
      </c>
      <c r="N23" s="18" t="s">
        <v>108</v>
      </c>
    </row>
    <row r="24" spans="1:14" s="3" customFormat="1">
      <c r="A24" s="14" t="s">
        <v>143</v>
      </c>
      <c r="B24" s="15">
        <v>100</v>
      </c>
      <c r="C24" s="16" t="s">
        <v>2</v>
      </c>
      <c r="D24" s="3" t="s">
        <v>7</v>
      </c>
      <c r="E24" s="3" t="s">
        <v>4</v>
      </c>
      <c r="F24" s="17">
        <v>59.96</v>
      </c>
      <c r="G24" s="17">
        <f t="shared" si="0"/>
        <v>5996</v>
      </c>
      <c r="H24" s="15">
        <v>63.31</v>
      </c>
      <c r="I24" s="17">
        <f t="shared" si="1"/>
        <v>6331</v>
      </c>
      <c r="J24" s="9">
        <f t="shared" si="2"/>
        <v>335</v>
      </c>
      <c r="K24" s="10" t="s">
        <v>47</v>
      </c>
      <c r="L24" s="11" t="s">
        <v>49</v>
      </c>
      <c r="M24" s="3" t="s">
        <v>72</v>
      </c>
      <c r="N24" s="18">
        <v>514000</v>
      </c>
    </row>
    <row r="25" spans="1:14" s="3" customFormat="1">
      <c r="A25" s="14" t="s">
        <v>143</v>
      </c>
      <c r="B25" s="15">
        <v>30</v>
      </c>
      <c r="C25" s="16" t="s">
        <v>2</v>
      </c>
      <c r="D25" s="3" t="s">
        <v>7</v>
      </c>
      <c r="E25" s="3" t="s">
        <v>4</v>
      </c>
      <c r="F25" s="17">
        <v>56.1</v>
      </c>
      <c r="G25" s="17">
        <f t="shared" si="0"/>
        <v>1683</v>
      </c>
      <c r="H25" s="15">
        <v>63.31</v>
      </c>
      <c r="I25" s="17">
        <f t="shared" si="1"/>
        <v>1899.3000000000002</v>
      </c>
      <c r="J25" s="9">
        <f>I25-G25</f>
        <v>216.30000000000018</v>
      </c>
      <c r="K25" s="10" t="s">
        <v>47</v>
      </c>
      <c r="L25" s="11" t="s">
        <v>49</v>
      </c>
      <c r="M25" s="3" t="s">
        <v>72</v>
      </c>
      <c r="N25" s="18">
        <v>514000</v>
      </c>
    </row>
    <row r="26" spans="1:14" s="3" customFormat="1">
      <c r="A26" s="22" t="s">
        <v>112</v>
      </c>
      <c r="B26" s="15">
        <v>360</v>
      </c>
      <c r="C26" s="16" t="s">
        <v>2</v>
      </c>
      <c r="D26" s="3" t="s">
        <v>3</v>
      </c>
      <c r="E26" s="3" t="s">
        <v>63</v>
      </c>
      <c r="F26" s="17">
        <v>0.49</v>
      </c>
      <c r="G26" s="17">
        <f t="shared" si="0"/>
        <v>176.4</v>
      </c>
      <c r="H26" s="15">
        <v>0.41599999999999998</v>
      </c>
      <c r="I26" s="17">
        <f t="shared" si="1"/>
        <v>149.76</v>
      </c>
      <c r="J26" s="9">
        <f t="shared" si="2"/>
        <v>-26.640000000000015</v>
      </c>
      <c r="K26" s="10" t="s">
        <v>47</v>
      </c>
      <c r="L26" s="11" t="s">
        <v>49</v>
      </c>
      <c r="M26" s="3" t="s">
        <v>73</v>
      </c>
      <c r="N26" s="18">
        <v>910424</v>
      </c>
    </row>
    <row r="27" spans="1:14" s="3" customFormat="1">
      <c r="A27" s="14" t="s">
        <v>144</v>
      </c>
      <c r="B27" s="15">
        <v>65</v>
      </c>
      <c r="C27" s="16" t="s">
        <v>2</v>
      </c>
      <c r="D27" s="3" t="s">
        <v>3</v>
      </c>
      <c r="E27" s="3" t="s">
        <v>67</v>
      </c>
      <c r="F27" s="17">
        <v>0.45</v>
      </c>
      <c r="G27" s="17">
        <f t="shared" si="0"/>
        <v>29.25</v>
      </c>
      <c r="H27" s="15">
        <v>0.86</v>
      </c>
      <c r="I27" s="17">
        <f t="shared" si="1"/>
        <v>55.9</v>
      </c>
      <c r="J27" s="9">
        <f t="shared" si="2"/>
        <v>26.65</v>
      </c>
      <c r="K27" s="10" t="s">
        <v>47</v>
      </c>
      <c r="L27" s="11" t="s">
        <v>49</v>
      </c>
      <c r="M27" s="3" t="s">
        <v>74</v>
      </c>
      <c r="N27" s="18" t="s">
        <v>109</v>
      </c>
    </row>
    <row r="28" spans="1:14" s="3" customFormat="1">
      <c r="A28" s="14" t="s">
        <v>145</v>
      </c>
      <c r="B28" s="15">
        <v>65</v>
      </c>
      <c r="C28" s="16" t="s">
        <v>16</v>
      </c>
      <c r="D28" s="3" t="s">
        <v>3</v>
      </c>
      <c r="E28" s="3" t="s">
        <v>67</v>
      </c>
      <c r="F28" s="17">
        <v>0.45</v>
      </c>
      <c r="G28" s="17">
        <f t="shared" si="0"/>
        <v>29.25</v>
      </c>
      <c r="H28" s="15">
        <v>0.84</v>
      </c>
      <c r="I28" s="17">
        <f t="shared" si="1"/>
        <v>54.6</v>
      </c>
      <c r="J28" s="9">
        <f t="shared" si="2"/>
        <v>25.35</v>
      </c>
      <c r="K28" s="10" t="s">
        <v>47</v>
      </c>
      <c r="L28" s="11" t="s">
        <v>49</v>
      </c>
      <c r="M28" s="3" t="s">
        <v>75</v>
      </c>
      <c r="N28" s="18" t="s">
        <v>110</v>
      </c>
    </row>
    <row r="29" spans="1:14" s="3" customFormat="1">
      <c r="A29" s="14" t="s">
        <v>146</v>
      </c>
      <c r="B29" s="15">
        <v>332</v>
      </c>
      <c r="C29" s="16" t="s">
        <v>1</v>
      </c>
      <c r="D29" s="3" t="s">
        <v>5</v>
      </c>
      <c r="E29" s="3" t="s">
        <v>51</v>
      </c>
      <c r="F29" s="17">
        <v>7.66</v>
      </c>
      <c r="G29" s="17">
        <f t="shared" si="0"/>
        <v>2543.12</v>
      </c>
      <c r="H29" s="15">
        <v>8.49</v>
      </c>
      <c r="I29" s="17">
        <f t="shared" si="1"/>
        <v>2818.6800000000003</v>
      </c>
      <c r="J29" s="9">
        <f t="shared" si="2"/>
        <v>275.5600000000004</v>
      </c>
      <c r="K29" s="10" t="s">
        <v>47</v>
      </c>
      <c r="L29" s="11" t="s">
        <v>49</v>
      </c>
      <c r="M29" s="3" t="s">
        <v>76</v>
      </c>
      <c r="N29" s="18">
        <v>973270</v>
      </c>
    </row>
    <row r="30" spans="1:14" s="3" customFormat="1">
      <c r="A30" s="14" t="s">
        <v>147</v>
      </c>
      <c r="B30" s="15">
        <v>600</v>
      </c>
      <c r="C30" s="16" t="s">
        <v>16</v>
      </c>
      <c r="D30" s="3" t="s">
        <v>5</v>
      </c>
      <c r="E30" s="3" t="s">
        <v>9</v>
      </c>
      <c r="F30" s="17">
        <v>3.68</v>
      </c>
      <c r="G30" s="17">
        <f t="shared" si="0"/>
        <v>2208</v>
      </c>
      <c r="H30" s="15">
        <v>11.08</v>
      </c>
      <c r="I30" s="17">
        <f t="shared" si="1"/>
        <v>6648</v>
      </c>
      <c r="J30" s="9">
        <f t="shared" si="2"/>
        <v>4440</v>
      </c>
      <c r="K30" s="10" t="s">
        <v>47</v>
      </c>
      <c r="L30" s="11" t="s">
        <v>49</v>
      </c>
      <c r="M30" s="3" t="s">
        <v>77</v>
      </c>
      <c r="N30" s="18">
        <v>576350</v>
      </c>
    </row>
    <row r="31" spans="1:14" s="3" customFormat="1">
      <c r="A31" s="14" t="s">
        <v>147</v>
      </c>
      <c r="B31" s="15">
        <v>200</v>
      </c>
      <c r="C31" s="16" t="s">
        <v>16</v>
      </c>
      <c r="D31" s="3" t="s">
        <v>78</v>
      </c>
      <c r="E31" s="3" t="s">
        <v>9</v>
      </c>
      <c r="F31" s="17">
        <v>4.5</v>
      </c>
      <c r="G31" s="17">
        <f t="shared" si="0"/>
        <v>900</v>
      </c>
      <c r="H31" s="15">
        <v>11.08</v>
      </c>
      <c r="I31" s="17">
        <f t="shared" si="1"/>
        <v>2216</v>
      </c>
      <c r="J31" s="9">
        <f>I31-G31</f>
        <v>1316</v>
      </c>
      <c r="K31" s="10" t="s">
        <v>47</v>
      </c>
      <c r="L31" s="11" t="s">
        <v>49</v>
      </c>
      <c r="M31" s="3" t="s">
        <v>77</v>
      </c>
      <c r="N31" s="18">
        <v>576350</v>
      </c>
    </row>
    <row r="32" spans="1:14" s="3" customFormat="1">
      <c r="A32" s="14" t="s">
        <v>147</v>
      </c>
      <c r="B32" s="15">
        <v>200</v>
      </c>
      <c r="C32" s="16" t="s">
        <v>1</v>
      </c>
      <c r="D32" s="3" t="s">
        <v>48</v>
      </c>
      <c r="E32" s="3" t="s">
        <v>9</v>
      </c>
      <c r="F32" s="17">
        <v>6.23</v>
      </c>
      <c r="G32" s="17">
        <f t="shared" si="0"/>
        <v>1246</v>
      </c>
      <c r="H32" s="15">
        <v>11.08</v>
      </c>
      <c r="I32" s="17">
        <f t="shared" si="1"/>
        <v>2216</v>
      </c>
      <c r="J32" s="9">
        <f>I32-G32</f>
        <v>970</v>
      </c>
      <c r="K32" s="10" t="s">
        <v>47</v>
      </c>
      <c r="L32" s="11" t="s">
        <v>49</v>
      </c>
      <c r="M32" s="3" t="s">
        <v>77</v>
      </c>
      <c r="N32" s="18">
        <v>576350</v>
      </c>
    </row>
    <row r="33" spans="1:14" s="3" customFormat="1">
      <c r="A33" s="14" t="s">
        <v>120</v>
      </c>
      <c r="B33" s="15">
        <v>50</v>
      </c>
      <c r="C33" s="16" t="s">
        <v>16</v>
      </c>
      <c r="D33" s="3" t="s">
        <v>48</v>
      </c>
      <c r="E33" s="3" t="s">
        <v>12</v>
      </c>
      <c r="F33" s="17">
        <v>35.58</v>
      </c>
      <c r="G33" s="17">
        <f t="shared" si="0"/>
        <v>1779</v>
      </c>
      <c r="H33" s="15">
        <v>57.2</v>
      </c>
      <c r="I33" s="17">
        <f t="shared" si="1"/>
        <v>2860</v>
      </c>
      <c r="J33" s="9">
        <f t="shared" si="2"/>
        <v>1081</v>
      </c>
      <c r="K33" s="10" t="s">
        <v>47</v>
      </c>
      <c r="L33" s="11" t="s">
        <v>49</v>
      </c>
      <c r="M33" s="3" t="s">
        <v>79</v>
      </c>
      <c r="N33" s="18">
        <v>924632</v>
      </c>
    </row>
    <row r="34" spans="1:14" s="3" customFormat="1">
      <c r="A34" s="14" t="s">
        <v>115</v>
      </c>
      <c r="B34" s="15">
        <v>80</v>
      </c>
      <c r="C34" s="16" t="s">
        <v>16</v>
      </c>
      <c r="D34" s="3" t="s">
        <v>48</v>
      </c>
      <c r="E34" s="3" t="s">
        <v>12</v>
      </c>
      <c r="F34" s="17">
        <v>31.32</v>
      </c>
      <c r="G34" s="17">
        <f t="shared" si="0"/>
        <v>2505.6</v>
      </c>
      <c r="H34" s="15">
        <v>28.42</v>
      </c>
      <c r="I34" s="17">
        <f t="shared" si="1"/>
        <v>2273.6000000000004</v>
      </c>
      <c r="J34" s="9">
        <f t="shared" si="2"/>
        <v>-231.99999999999955</v>
      </c>
      <c r="K34" s="10" t="s">
        <v>47</v>
      </c>
      <c r="L34" s="11" t="s">
        <v>49</v>
      </c>
      <c r="M34" s="3" t="s">
        <v>80</v>
      </c>
      <c r="N34" s="18">
        <v>851144</v>
      </c>
    </row>
    <row r="35" spans="1:14" s="3" customFormat="1">
      <c r="A35" s="14" t="s">
        <v>148</v>
      </c>
      <c r="B35" s="15">
        <v>500</v>
      </c>
      <c r="C35" s="16" t="s">
        <v>16</v>
      </c>
      <c r="D35" s="3" t="s">
        <v>48</v>
      </c>
      <c r="E35" s="3" t="s">
        <v>13</v>
      </c>
      <c r="F35" s="17">
        <v>5.4</v>
      </c>
      <c r="G35" s="17">
        <f t="shared" si="0"/>
        <v>2700</v>
      </c>
      <c r="H35" s="15">
        <v>5.33</v>
      </c>
      <c r="I35" s="17">
        <f t="shared" si="1"/>
        <v>2665</v>
      </c>
      <c r="J35" s="9">
        <f t="shared" si="2"/>
        <v>-35</v>
      </c>
      <c r="K35" s="10" t="s">
        <v>47</v>
      </c>
      <c r="L35" s="11" t="s">
        <v>49</v>
      </c>
      <c r="M35" s="3" t="s">
        <v>81</v>
      </c>
      <c r="N35" s="18">
        <v>587800</v>
      </c>
    </row>
    <row r="36" spans="1:14" s="3" customFormat="1">
      <c r="A36" s="14" t="s">
        <v>149</v>
      </c>
      <c r="B36" s="15">
        <v>75</v>
      </c>
      <c r="C36" s="16" t="s">
        <v>16</v>
      </c>
      <c r="D36" s="3" t="s">
        <v>48</v>
      </c>
      <c r="E36" s="3" t="s">
        <v>63</v>
      </c>
      <c r="F36" s="17">
        <v>51.87</v>
      </c>
      <c r="G36" s="17">
        <f t="shared" si="0"/>
        <v>3890.25</v>
      </c>
      <c r="H36" s="15">
        <v>50.37</v>
      </c>
      <c r="I36" s="17">
        <f t="shared" si="1"/>
        <v>3777.75</v>
      </c>
      <c r="J36" s="9">
        <f t="shared" si="2"/>
        <v>-112.5</v>
      </c>
      <c r="K36" s="10" t="s">
        <v>47</v>
      </c>
      <c r="L36" s="11" t="s">
        <v>49</v>
      </c>
      <c r="M36" s="3" t="s">
        <v>82</v>
      </c>
      <c r="N36" s="18">
        <v>899393</v>
      </c>
    </row>
    <row r="37" spans="1:14" s="3" customFormat="1">
      <c r="A37" s="14" t="s">
        <v>149</v>
      </c>
      <c r="B37" s="15">
        <v>25</v>
      </c>
      <c r="C37" s="16" t="s">
        <v>16</v>
      </c>
      <c r="D37" s="3" t="s">
        <v>48</v>
      </c>
      <c r="E37" s="3" t="s">
        <v>63</v>
      </c>
      <c r="F37" s="17">
        <v>75.23</v>
      </c>
      <c r="G37" s="17">
        <f t="shared" si="0"/>
        <v>1880.75</v>
      </c>
      <c r="H37" s="15">
        <v>50.37</v>
      </c>
      <c r="I37" s="17">
        <f t="shared" si="1"/>
        <v>1259.25</v>
      </c>
      <c r="J37" s="9">
        <f>I37-G37</f>
        <v>-621.5</v>
      </c>
      <c r="K37" s="10" t="s">
        <v>47</v>
      </c>
      <c r="L37" s="11" t="s">
        <v>49</v>
      </c>
      <c r="M37" s="3" t="s">
        <v>82</v>
      </c>
      <c r="N37" s="18">
        <v>899393</v>
      </c>
    </row>
    <row r="38" spans="1:14" s="3" customFormat="1">
      <c r="A38" s="14" t="s">
        <v>113</v>
      </c>
      <c r="B38" s="15">
        <v>300</v>
      </c>
      <c r="C38" s="16" t="s">
        <v>16</v>
      </c>
      <c r="D38" s="3" t="s">
        <v>5</v>
      </c>
      <c r="E38" s="3" t="s">
        <v>12</v>
      </c>
      <c r="F38" s="17">
        <v>4.72</v>
      </c>
      <c r="G38" s="17">
        <f t="shared" si="0"/>
        <v>1416</v>
      </c>
      <c r="H38" s="15">
        <v>4.6100000000000003</v>
      </c>
      <c r="I38" s="17">
        <f t="shared" si="1"/>
        <v>1383</v>
      </c>
      <c r="J38" s="9">
        <f t="shared" si="2"/>
        <v>-33</v>
      </c>
      <c r="K38" s="10" t="s">
        <v>47</v>
      </c>
      <c r="L38" s="11" t="s">
        <v>49</v>
      </c>
      <c r="M38" s="3" t="s">
        <v>83</v>
      </c>
      <c r="N38" s="18">
        <v>853219</v>
      </c>
    </row>
    <row r="39" spans="1:14" s="3" customFormat="1">
      <c r="A39" s="14" t="s">
        <v>116</v>
      </c>
      <c r="B39" s="15">
        <v>40</v>
      </c>
      <c r="C39" s="16" t="s">
        <v>2</v>
      </c>
      <c r="D39" s="3" t="s">
        <v>5</v>
      </c>
      <c r="E39" s="3" t="s">
        <v>12</v>
      </c>
      <c r="F39" s="17">
        <v>17.899999999999999</v>
      </c>
      <c r="G39" s="17">
        <f t="shared" si="0"/>
        <v>716</v>
      </c>
      <c r="H39" s="15">
        <v>19.899999999999999</v>
      </c>
      <c r="I39" s="17">
        <f t="shared" si="1"/>
        <v>796</v>
      </c>
      <c r="J39" s="9">
        <f t="shared" si="2"/>
        <v>80</v>
      </c>
      <c r="K39" s="10" t="s">
        <v>47</v>
      </c>
      <c r="L39" s="11" t="s">
        <v>49</v>
      </c>
      <c r="M39" s="3" t="s">
        <v>84</v>
      </c>
      <c r="N39" s="18">
        <v>855681</v>
      </c>
    </row>
    <row r="40" spans="1:14" s="3" customFormat="1">
      <c r="A40" s="14" t="s">
        <v>150</v>
      </c>
      <c r="B40" s="15">
        <v>110</v>
      </c>
      <c r="C40" s="16" t="s">
        <v>2</v>
      </c>
      <c r="D40" s="3" t="s">
        <v>5</v>
      </c>
      <c r="E40" s="3" t="s">
        <v>12</v>
      </c>
      <c r="F40" s="17">
        <v>14.42</v>
      </c>
      <c r="G40" s="17">
        <f t="shared" si="0"/>
        <v>1586.2</v>
      </c>
      <c r="H40" s="15">
        <v>8.99</v>
      </c>
      <c r="I40" s="17">
        <f t="shared" si="1"/>
        <v>988.9</v>
      </c>
      <c r="J40" s="9">
        <f t="shared" si="2"/>
        <v>-597.30000000000007</v>
      </c>
      <c r="K40" s="10" t="s">
        <v>47</v>
      </c>
      <c r="L40" s="11" t="s">
        <v>49</v>
      </c>
      <c r="M40" s="3" t="s">
        <v>85</v>
      </c>
      <c r="N40" s="18">
        <v>622910</v>
      </c>
    </row>
    <row r="41" spans="1:14" s="3" customFormat="1">
      <c r="A41" s="14" t="s">
        <v>117</v>
      </c>
      <c r="B41" s="15">
        <v>60</v>
      </c>
      <c r="C41" s="16" t="s">
        <v>1</v>
      </c>
      <c r="D41" s="3" t="s">
        <v>10</v>
      </c>
      <c r="E41" s="3" t="s">
        <v>6</v>
      </c>
      <c r="F41" s="17">
        <v>20.57</v>
      </c>
      <c r="G41" s="17">
        <f t="shared" si="0"/>
        <v>1234.2</v>
      </c>
      <c r="H41" s="15">
        <v>20.09</v>
      </c>
      <c r="I41" s="17">
        <f t="shared" si="1"/>
        <v>1205.4000000000001</v>
      </c>
      <c r="J41" s="9">
        <f t="shared" si="2"/>
        <v>-28.799999999999955</v>
      </c>
      <c r="K41" s="10" t="s">
        <v>47</v>
      </c>
      <c r="L41" s="11" t="s">
        <v>49</v>
      </c>
      <c r="M41" s="3" t="s">
        <v>86</v>
      </c>
      <c r="N41" s="18">
        <v>940602</v>
      </c>
    </row>
    <row r="42" spans="1:14" s="3" customFormat="1">
      <c r="A42" s="14" t="s">
        <v>121</v>
      </c>
      <c r="B42" s="15">
        <v>500</v>
      </c>
      <c r="C42" s="16" t="s">
        <v>16</v>
      </c>
      <c r="D42" s="3" t="s">
        <v>3</v>
      </c>
      <c r="E42" s="3" t="s">
        <v>6</v>
      </c>
      <c r="F42" s="17">
        <v>4.32</v>
      </c>
      <c r="G42" s="17">
        <f t="shared" si="0"/>
        <v>2160</v>
      </c>
      <c r="H42" s="15">
        <v>2.2599999999999998</v>
      </c>
      <c r="I42" s="17">
        <f t="shared" si="1"/>
        <v>1130</v>
      </c>
      <c r="J42" s="9">
        <f t="shared" si="2"/>
        <v>-1030</v>
      </c>
      <c r="K42" s="10" t="s">
        <v>47</v>
      </c>
      <c r="L42" s="11" t="s">
        <v>49</v>
      </c>
      <c r="M42" s="3" t="s">
        <v>87</v>
      </c>
      <c r="N42" s="18">
        <v>899868</v>
      </c>
    </row>
    <row r="43" spans="1:14" s="3" customFormat="1">
      <c r="A43" s="14" t="s">
        <v>151</v>
      </c>
      <c r="B43" s="15">
        <v>4000</v>
      </c>
      <c r="C43" s="16" t="s">
        <v>16</v>
      </c>
      <c r="D43" s="3" t="s">
        <v>10</v>
      </c>
      <c r="E43" s="3" t="s">
        <v>63</v>
      </c>
      <c r="F43" s="17">
        <v>0.29899999999999999</v>
      </c>
      <c r="G43" s="17">
        <f t="shared" si="0"/>
        <v>1196</v>
      </c>
      <c r="H43" s="15">
        <v>0.37</v>
      </c>
      <c r="I43" s="17">
        <f t="shared" si="1"/>
        <v>1480</v>
      </c>
      <c r="J43" s="9">
        <f t="shared" si="2"/>
        <v>284</v>
      </c>
      <c r="K43" s="10" t="s">
        <v>47</v>
      </c>
      <c r="L43" s="11" t="s">
        <v>49</v>
      </c>
      <c r="M43" s="3" t="s">
        <v>88</v>
      </c>
      <c r="N43" s="18">
        <v>164595</v>
      </c>
    </row>
    <row r="44" spans="1:14" s="3" customFormat="1">
      <c r="A44" s="14" t="s">
        <v>152</v>
      </c>
      <c r="B44" s="15">
        <v>24</v>
      </c>
      <c r="C44" s="16" t="s">
        <v>16</v>
      </c>
      <c r="D44" s="3" t="s">
        <v>3</v>
      </c>
      <c r="E44" s="3" t="s">
        <v>18</v>
      </c>
      <c r="F44" s="17">
        <v>101.85</v>
      </c>
      <c r="G44" s="17">
        <f t="shared" si="0"/>
        <v>2444.3999999999996</v>
      </c>
      <c r="H44" s="15">
        <v>84</v>
      </c>
      <c r="I44" s="17">
        <f t="shared" si="1"/>
        <v>2016</v>
      </c>
      <c r="J44" s="9">
        <f t="shared" si="2"/>
        <v>-428.39999999999964</v>
      </c>
      <c r="K44" s="10" t="s">
        <v>47</v>
      </c>
      <c r="L44" s="11" t="s">
        <v>49</v>
      </c>
      <c r="M44" s="3" t="s">
        <v>89</v>
      </c>
      <c r="N44" s="18">
        <v>843002</v>
      </c>
    </row>
    <row r="45" spans="1:14" s="3" customFormat="1">
      <c r="A45" s="14" t="s">
        <v>122</v>
      </c>
      <c r="B45" s="15">
        <v>600</v>
      </c>
      <c r="C45" s="16" t="s">
        <v>16</v>
      </c>
      <c r="D45" s="3" t="s">
        <v>3</v>
      </c>
      <c r="E45" s="3" t="s">
        <v>12</v>
      </c>
      <c r="F45" s="17">
        <v>4.03</v>
      </c>
      <c r="G45" s="17">
        <f t="shared" si="0"/>
        <v>2418</v>
      </c>
      <c r="H45" s="15">
        <v>4.45</v>
      </c>
      <c r="I45" s="17">
        <f t="shared" si="1"/>
        <v>2670</v>
      </c>
      <c r="J45" s="9">
        <f t="shared" si="2"/>
        <v>252</v>
      </c>
      <c r="K45" s="10" t="s">
        <v>47</v>
      </c>
      <c r="L45" s="11" t="s">
        <v>49</v>
      </c>
      <c r="M45" s="3" t="s">
        <v>90</v>
      </c>
      <c r="N45" s="18">
        <v>910885</v>
      </c>
    </row>
    <row r="46" spans="1:14" s="3" customFormat="1">
      <c r="A46" s="14" t="s">
        <v>122</v>
      </c>
      <c r="B46" s="15">
        <v>300</v>
      </c>
      <c r="C46" s="16" t="s">
        <v>16</v>
      </c>
      <c r="D46" s="3" t="s">
        <v>48</v>
      </c>
      <c r="E46" s="3" t="s">
        <v>12</v>
      </c>
      <c r="F46" s="17">
        <v>5.0999999999999996</v>
      </c>
      <c r="G46" s="17">
        <f t="shared" si="0"/>
        <v>1530</v>
      </c>
      <c r="H46" s="15">
        <v>4.45</v>
      </c>
      <c r="I46" s="17">
        <f t="shared" si="1"/>
        <v>1335</v>
      </c>
      <c r="J46" s="9">
        <f>I46-G46</f>
        <v>-195</v>
      </c>
      <c r="K46" s="10" t="s">
        <v>47</v>
      </c>
      <c r="L46" s="11" t="s">
        <v>49</v>
      </c>
      <c r="M46" s="3" t="s">
        <v>90</v>
      </c>
      <c r="N46" s="18">
        <v>910885</v>
      </c>
    </row>
    <row r="47" spans="1:14" s="3" customFormat="1">
      <c r="A47" s="14" t="s">
        <v>153</v>
      </c>
      <c r="B47" s="15">
        <v>3500</v>
      </c>
      <c r="C47" s="16" t="s">
        <v>2</v>
      </c>
      <c r="D47" s="3" t="s">
        <v>5</v>
      </c>
      <c r="E47" s="3" t="s">
        <v>9</v>
      </c>
      <c r="F47" s="17">
        <v>0.4</v>
      </c>
      <c r="G47" s="17">
        <f t="shared" si="0"/>
        <v>1400</v>
      </c>
      <c r="H47" s="15">
        <v>0.7</v>
      </c>
      <c r="I47" s="17">
        <f t="shared" si="1"/>
        <v>2450</v>
      </c>
      <c r="J47" s="9">
        <f t="shared" si="2"/>
        <v>1050</v>
      </c>
      <c r="K47" s="10" t="s">
        <v>47</v>
      </c>
      <c r="L47" s="11" t="s">
        <v>49</v>
      </c>
      <c r="M47" s="3" t="s">
        <v>91</v>
      </c>
      <c r="N47" s="18">
        <v>602247</v>
      </c>
    </row>
    <row r="48" spans="1:14" s="3" customFormat="1">
      <c r="A48" s="14" t="s">
        <v>154</v>
      </c>
      <c r="B48" s="15">
        <v>210</v>
      </c>
      <c r="C48" s="16" t="s">
        <v>1</v>
      </c>
      <c r="D48" s="3" t="s">
        <v>5</v>
      </c>
      <c r="E48" s="3" t="s">
        <v>14</v>
      </c>
      <c r="F48" s="17">
        <v>14.45</v>
      </c>
      <c r="G48" s="17">
        <f t="shared" si="0"/>
        <v>3034.5</v>
      </c>
      <c r="H48" s="15">
        <v>9.6300000000000008</v>
      </c>
      <c r="I48" s="17">
        <f t="shared" si="1"/>
        <v>2022.3000000000002</v>
      </c>
      <c r="J48" s="9">
        <f t="shared" si="2"/>
        <v>-1012.1999999999998</v>
      </c>
      <c r="K48" s="10" t="s">
        <v>47</v>
      </c>
      <c r="L48" s="11" t="s">
        <v>49</v>
      </c>
      <c r="M48" s="3" t="s">
        <v>92</v>
      </c>
      <c r="N48" s="18">
        <v>901626</v>
      </c>
    </row>
    <row r="49" spans="1:14" s="3" customFormat="1">
      <c r="A49" s="14" t="s">
        <v>123</v>
      </c>
      <c r="B49" s="15">
        <v>100</v>
      </c>
      <c r="C49" s="16" t="s">
        <v>1</v>
      </c>
      <c r="D49" s="3" t="s">
        <v>7</v>
      </c>
      <c r="E49" s="3" t="s">
        <v>12</v>
      </c>
      <c r="F49" s="17">
        <v>25.74</v>
      </c>
      <c r="G49" s="17">
        <f t="shared" si="0"/>
        <v>2574</v>
      </c>
      <c r="H49" s="15">
        <v>23.36</v>
      </c>
      <c r="I49" s="17">
        <f t="shared" si="1"/>
        <v>2336</v>
      </c>
      <c r="J49" s="9">
        <f t="shared" si="2"/>
        <v>-238</v>
      </c>
      <c r="K49" s="10" t="s">
        <v>47</v>
      </c>
      <c r="L49" s="11" t="s">
        <v>49</v>
      </c>
      <c r="M49" s="3" t="s">
        <v>93</v>
      </c>
      <c r="N49" s="18">
        <v>902757</v>
      </c>
    </row>
    <row r="50" spans="1:14" s="3" customFormat="1">
      <c r="A50" s="14" t="s">
        <v>155</v>
      </c>
      <c r="B50" s="15">
        <v>75</v>
      </c>
      <c r="C50" s="16" t="s">
        <v>1</v>
      </c>
      <c r="D50" s="3" t="s">
        <v>7</v>
      </c>
      <c r="E50" s="3" t="s">
        <v>11</v>
      </c>
      <c r="F50" s="17">
        <v>116.7</v>
      </c>
      <c r="G50" s="17">
        <f t="shared" si="0"/>
        <v>8752.5</v>
      </c>
      <c r="H50" s="15">
        <v>128.35</v>
      </c>
      <c r="I50" s="17">
        <f t="shared" si="1"/>
        <v>9626.25</v>
      </c>
      <c r="J50" s="9">
        <f t="shared" si="2"/>
        <v>873.75</v>
      </c>
      <c r="K50" s="10" t="s">
        <v>47</v>
      </c>
      <c r="L50" s="11" t="s">
        <v>49</v>
      </c>
      <c r="M50" s="3" t="s">
        <v>94</v>
      </c>
      <c r="N50" s="18">
        <v>716460</v>
      </c>
    </row>
    <row r="51" spans="1:14" s="3" customFormat="1">
      <c r="A51" s="14" t="s">
        <v>155</v>
      </c>
      <c r="B51" s="15">
        <v>50</v>
      </c>
      <c r="C51" s="16" t="s">
        <v>1</v>
      </c>
      <c r="D51" s="3" t="s">
        <v>7</v>
      </c>
      <c r="E51" s="3" t="s">
        <v>11</v>
      </c>
      <c r="F51" s="17">
        <v>101.2</v>
      </c>
      <c r="G51" s="17">
        <f t="shared" si="0"/>
        <v>5060</v>
      </c>
      <c r="H51" s="15">
        <v>128.35</v>
      </c>
      <c r="I51" s="17">
        <f t="shared" si="1"/>
        <v>6417.5</v>
      </c>
      <c r="J51" s="9">
        <f>I51-G51</f>
        <v>1357.5</v>
      </c>
      <c r="K51" s="10" t="s">
        <v>47</v>
      </c>
      <c r="L51" s="11" t="s">
        <v>49</v>
      </c>
      <c r="M51" s="3" t="s">
        <v>94</v>
      </c>
      <c r="N51" s="18">
        <v>716460</v>
      </c>
    </row>
    <row r="52" spans="1:14" s="3" customFormat="1">
      <c r="A52" s="14" t="s">
        <v>155</v>
      </c>
      <c r="B52" s="15">
        <v>50</v>
      </c>
      <c r="C52" s="16" t="s">
        <v>1</v>
      </c>
      <c r="D52" s="3" t="s">
        <v>7</v>
      </c>
      <c r="E52" s="3" t="s">
        <v>11</v>
      </c>
      <c r="F52" s="17">
        <v>96.23</v>
      </c>
      <c r="G52" s="17">
        <f t="shared" si="0"/>
        <v>4811.5</v>
      </c>
      <c r="H52" s="15">
        <v>128.35</v>
      </c>
      <c r="I52" s="17">
        <f t="shared" si="1"/>
        <v>6417.5</v>
      </c>
      <c r="J52" s="9">
        <f>I52-G52</f>
        <v>1606</v>
      </c>
      <c r="K52" s="10" t="s">
        <v>47</v>
      </c>
      <c r="L52" s="11" t="s">
        <v>49</v>
      </c>
      <c r="M52" s="3" t="s">
        <v>94</v>
      </c>
      <c r="N52" s="18">
        <v>716460</v>
      </c>
    </row>
    <row r="53" spans="1:14" s="3" customFormat="1">
      <c r="A53" s="14" t="s">
        <v>156</v>
      </c>
      <c r="B53" s="15">
        <v>100</v>
      </c>
      <c r="C53" s="16" t="s">
        <v>16</v>
      </c>
      <c r="D53" s="3" t="s">
        <v>5</v>
      </c>
      <c r="E53" s="3" t="s">
        <v>9</v>
      </c>
      <c r="F53" s="17">
        <v>9.94</v>
      </c>
      <c r="G53" s="17">
        <f t="shared" si="0"/>
        <v>994</v>
      </c>
      <c r="H53" s="15">
        <v>9.5</v>
      </c>
      <c r="I53" s="17">
        <f t="shared" si="1"/>
        <v>950</v>
      </c>
      <c r="J53" s="9">
        <f t="shared" si="2"/>
        <v>-44</v>
      </c>
      <c r="K53" s="10" t="s">
        <v>47</v>
      </c>
      <c r="L53" s="11" t="s">
        <v>49</v>
      </c>
      <c r="M53" s="3" t="s">
        <v>95</v>
      </c>
      <c r="N53" s="18">
        <v>723530</v>
      </c>
    </row>
    <row r="54" spans="1:14" s="3" customFormat="1">
      <c r="A54" s="14" t="s">
        <v>157</v>
      </c>
      <c r="B54" s="15">
        <v>20</v>
      </c>
      <c r="C54" s="16" t="s">
        <v>2</v>
      </c>
      <c r="D54" s="3" t="s">
        <v>7</v>
      </c>
      <c r="E54" s="3" t="s">
        <v>12</v>
      </c>
      <c r="F54" s="17">
        <v>56.2</v>
      </c>
      <c r="G54" s="17">
        <f t="shared" si="0"/>
        <v>1124</v>
      </c>
      <c r="H54" s="15">
        <v>57.25</v>
      </c>
      <c r="I54" s="17">
        <f t="shared" si="1"/>
        <v>1145</v>
      </c>
      <c r="J54" s="9">
        <f>I54-G54</f>
        <v>21</v>
      </c>
      <c r="K54" s="10" t="s">
        <v>47</v>
      </c>
      <c r="L54" s="11" t="s">
        <v>49</v>
      </c>
      <c r="M54" s="3" t="s">
        <v>96</v>
      </c>
      <c r="N54" s="18">
        <v>723610</v>
      </c>
    </row>
    <row r="55" spans="1:14" s="3" customFormat="1">
      <c r="A55" s="14" t="s">
        <v>157</v>
      </c>
      <c r="B55" s="15">
        <v>85</v>
      </c>
      <c r="C55" s="16" t="s">
        <v>2</v>
      </c>
      <c r="D55" s="3" t="s">
        <v>7</v>
      </c>
      <c r="E55" s="3" t="s">
        <v>12</v>
      </c>
      <c r="F55" s="17">
        <v>70.540000000000006</v>
      </c>
      <c r="G55" s="17">
        <f t="shared" si="0"/>
        <v>5995.9000000000005</v>
      </c>
      <c r="H55" s="15">
        <v>57.25</v>
      </c>
      <c r="I55" s="17">
        <f t="shared" si="1"/>
        <v>4866.25</v>
      </c>
      <c r="J55" s="9">
        <f t="shared" si="2"/>
        <v>-1129.6500000000005</v>
      </c>
      <c r="K55" s="10" t="s">
        <v>47</v>
      </c>
      <c r="L55" s="11" t="s">
        <v>49</v>
      </c>
      <c r="M55" s="3" t="s">
        <v>96</v>
      </c>
      <c r="N55" s="18">
        <v>723610</v>
      </c>
    </row>
    <row r="56" spans="1:14" s="3" customFormat="1">
      <c r="A56" s="14" t="s">
        <v>124</v>
      </c>
      <c r="B56" s="15">
        <v>100</v>
      </c>
      <c r="C56" s="16" t="s">
        <v>2</v>
      </c>
      <c r="D56" s="3" t="s">
        <v>48</v>
      </c>
      <c r="E56" s="3" t="s">
        <v>13</v>
      </c>
      <c r="F56" s="17">
        <v>12.95</v>
      </c>
      <c r="G56" s="17">
        <f t="shared" si="0"/>
        <v>1295</v>
      </c>
      <c r="H56" s="15">
        <v>9.9499999999999993</v>
      </c>
      <c r="I56" s="17">
        <f t="shared" si="1"/>
        <v>994.99999999999989</v>
      </c>
      <c r="J56" s="9">
        <f t="shared" si="2"/>
        <v>-300.00000000000011</v>
      </c>
      <c r="K56" s="10" t="s">
        <v>47</v>
      </c>
      <c r="L56" s="11" t="s">
        <v>49</v>
      </c>
      <c r="M56" s="3" t="s">
        <v>97</v>
      </c>
      <c r="N56" s="18">
        <v>723890</v>
      </c>
    </row>
    <row r="57" spans="1:14" s="3" customFormat="1">
      <c r="A57" s="14" t="s">
        <v>114</v>
      </c>
      <c r="B57" s="15">
        <v>4125</v>
      </c>
      <c r="C57" s="16" t="s">
        <v>1</v>
      </c>
      <c r="D57" s="3" t="s">
        <v>48</v>
      </c>
      <c r="E57" s="3" t="s">
        <v>8</v>
      </c>
      <c r="F57" s="17">
        <v>8.6999999999999994E-2</v>
      </c>
      <c r="G57" s="17">
        <f t="shared" si="0"/>
        <v>358.875</v>
      </c>
      <c r="H57" s="15">
        <v>7.1999999999999995E-2</v>
      </c>
      <c r="I57" s="17">
        <f t="shared" si="1"/>
        <v>297</v>
      </c>
      <c r="J57" s="9">
        <f t="shared" si="2"/>
        <v>-61.875</v>
      </c>
      <c r="K57" s="10" t="s">
        <v>47</v>
      </c>
      <c r="L57" s="11" t="s">
        <v>49</v>
      </c>
      <c r="M57" s="3" t="s">
        <v>98</v>
      </c>
      <c r="N57" s="18">
        <v>200461</v>
      </c>
    </row>
    <row r="58" spans="1:14" s="3" customFormat="1">
      <c r="A58" s="14" t="s">
        <v>158</v>
      </c>
      <c r="B58" s="15">
        <v>250</v>
      </c>
      <c r="C58" s="16" t="s">
        <v>1</v>
      </c>
      <c r="D58" s="3" t="s">
        <v>5</v>
      </c>
      <c r="E58" s="3" t="s">
        <v>11</v>
      </c>
      <c r="F58" s="17">
        <v>0.25</v>
      </c>
      <c r="G58" s="17">
        <f t="shared" si="0"/>
        <v>62.5</v>
      </c>
      <c r="H58" s="15">
        <v>0.156</v>
      </c>
      <c r="I58" s="17">
        <f t="shared" si="1"/>
        <v>39</v>
      </c>
      <c r="J58" s="9">
        <f t="shared" si="2"/>
        <v>-23.5</v>
      </c>
      <c r="K58" s="10" t="s">
        <v>47</v>
      </c>
      <c r="L58" s="11" t="s">
        <v>49</v>
      </c>
      <c r="M58" s="3" t="s">
        <v>99</v>
      </c>
      <c r="N58" s="18">
        <v>724161</v>
      </c>
    </row>
    <row r="59" spans="1:14" s="3" customFormat="1">
      <c r="A59" s="14" t="s">
        <v>118</v>
      </c>
      <c r="B59" s="15">
        <v>207</v>
      </c>
      <c r="C59" s="16" t="s">
        <v>2</v>
      </c>
      <c r="D59" s="3" t="s">
        <v>10</v>
      </c>
      <c r="E59" s="3" t="s">
        <v>67</v>
      </c>
      <c r="F59" s="17">
        <v>8.76</v>
      </c>
      <c r="G59" s="17">
        <f t="shared" si="0"/>
        <v>1813.32</v>
      </c>
      <c r="H59" s="15">
        <v>3.21</v>
      </c>
      <c r="I59" s="17">
        <f t="shared" si="1"/>
        <v>664.47</v>
      </c>
      <c r="J59" s="9">
        <f t="shared" si="2"/>
        <v>-1148.8499999999999</v>
      </c>
      <c r="K59" s="10" t="s">
        <v>47</v>
      </c>
      <c r="L59" s="11" t="s">
        <v>49</v>
      </c>
      <c r="M59" s="3" t="s">
        <v>100</v>
      </c>
      <c r="N59" s="18">
        <v>931705</v>
      </c>
    </row>
    <row r="60" spans="1:14" s="3" customFormat="1">
      <c r="A60" s="14" t="s">
        <v>118</v>
      </c>
      <c r="B60" s="15">
        <v>200</v>
      </c>
      <c r="C60" s="16" t="s">
        <v>2</v>
      </c>
      <c r="D60" s="3" t="s">
        <v>10</v>
      </c>
      <c r="E60" s="3" t="s">
        <v>67</v>
      </c>
      <c r="F60" s="17">
        <v>4.0199999999999996</v>
      </c>
      <c r="G60" s="17">
        <f t="shared" si="0"/>
        <v>803.99999999999989</v>
      </c>
      <c r="H60" s="15">
        <v>3.21</v>
      </c>
      <c r="I60" s="17">
        <f t="shared" si="1"/>
        <v>642</v>
      </c>
      <c r="J60" s="9">
        <f>I60-G60</f>
        <v>-161.99999999999989</v>
      </c>
      <c r="K60" s="10" t="s">
        <v>47</v>
      </c>
      <c r="L60" s="11" t="s">
        <v>49</v>
      </c>
      <c r="M60" s="3" t="s">
        <v>100</v>
      </c>
      <c r="N60" s="18">
        <v>931705</v>
      </c>
    </row>
    <row r="61" spans="1:14" s="3" customFormat="1">
      <c r="A61" s="14" t="s">
        <v>159</v>
      </c>
      <c r="B61" s="15">
        <v>200</v>
      </c>
      <c r="C61" s="16" t="s">
        <v>2</v>
      </c>
      <c r="D61" s="3" t="s">
        <v>48</v>
      </c>
      <c r="E61" s="3" t="s">
        <v>12</v>
      </c>
      <c r="F61" s="17">
        <v>14.1</v>
      </c>
      <c r="G61" s="17">
        <f t="shared" si="0"/>
        <v>2820</v>
      </c>
      <c r="H61" s="15">
        <v>14.55</v>
      </c>
      <c r="I61" s="17">
        <f t="shared" si="1"/>
        <v>2910</v>
      </c>
      <c r="J61" s="9">
        <f t="shared" si="2"/>
        <v>90</v>
      </c>
      <c r="K61" s="10" t="s">
        <v>47</v>
      </c>
      <c r="L61" s="11" t="s">
        <v>49</v>
      </c>
      <c r="M61" s="3" t="s">
        <v>101</v>
      </c>
      <c r="N61" s="18">
        <v>750000</v>
      </c>
    </row>
    <row r="62" spans="1:14" s="3" customFormat="1">
      <c r="A62" s="14" t="s">
        <v>160</v>
      </c>
      <c r="B62" s="15">
        <v>100</v>
      </c>
      <c r="C62" s="16" t="s">
        <v>16</v>
      </c>
      <c r="D62" s="3" t="s">
        <v>3</v>
      </c>
      <c r="E62" s="3" t="s">
        <v>8</v>
      </c>
      <c r="F62" s="17">
        <v>16.23</v>
      </c>
      <c r="G62" s="17">
        <f t="shared" si="0"/>
        <v>1623</v>
      </c>
      <c r="H62" s="15">
        <v>9.5</v>
      </c>
      <c r="I62" s="17">
        <f t="shared" si="1"/>
        <v>950</v>
      </c>
      <c r="J62" s="9">
        <f t="shared" si="2"/>
        <v>-673</v>
      </c>
      <c r="K62" s="10" t="s">
        <v>47</v>
      </c>
      <c r="L62" s="11" t="s">
        <v>49</v>
      </c>
      <c r="M62" s="3" t="s">
        <v>102</v>
      </c>
      <c r="N62" s="18">
        <v>750450</v>
      </c>
    </row>
    <row r="63" spans="1:14" s="3" customFormat="1">
      <c r="A63" s="14" t="s">
        <v>161</v>
      </c>
      <c r="B63" s="15">
        <v>6000</v>
      </c>
      <c r="C63" s="16" t="s">
        <v>16</v>
      </c>
      <c r="D63" s="3" t="s">
        <v>3</v>
      </c>
      <c r="E63" s="3" t="s">
        <v>103</v>
      </c>
      <c r="F63" s="17">
        <v>0.34</v>
      </c>
      <c r="G63" s="17">
        <f t="shared" si="0"/>
        <v>2040.0000000000002</v>
      </c>
      <c r="H63" s="15">
        <v>0.39</v>
      </c>
      <c r="I63" s="17">
        <f t="shared" si="1"/>
        <v>2340</v>
      </c>
      <c r="J63" s="9">
        <f t="shared" si="2"/>
        <v>299.99999999999977</v>
      </c>
      <c r="K63" s="10" t="s">
        <v>47</v>
      </c>
      <c r="L63" s="11" t="s">
        <v>49</v>
      </c>
      <c r="M63" s="3" t="s">
        <v>104</v>
      </c>
      <c r="N63" s="18">
        <v>149500</v>
      </c>
    </row>
    <row r="64" spans="1:14" s="3" customFormat="1">
      <c r="A64" s="19" t="s">
        <v>15</v>
      </c>
      <c r="B64" s="15">
        <v>100</v>
      </c>
      <c r="C64" s="16" t="s">
        <v>16</v>
      </c>
      <c r="D64" s="3" t="s">
        <v>3</v>
      </c>
      <c r="E64" s="3" t="s">
        <v>8</v>
      </c>
      <c r="F64" s="17">
        <v>94.35</v>
      </c>
      <c r="G64" s="17">
        <f t="shared" si="0"/>
        <v>9435</v>
      </c>
      <c r="H64" s="15">
        <v>128.69999999999999</v>
      </c>
      <c r="I64" s="17">
        <f t="shared" si="1"/>
        <v>12869.999999999998</v>
      </c>
      <c r="J64" s="9">
        <f t="shared" si="2"/>
        <v>3434.9999999999982</v>
      </c>
      <c r="K64" s="10" t="s">
        <v>105</v>
      </c>
      <c r="L64" s="11" t="s">
        <v>49</v>
      </c>
      <c r="M64" s="3" t="s">
        <v>106</v>
      </c>
      <c r="N64" s="18">
        <v>500340</v>
      </c>
    </row>
  </sheetData>
  <dataConsolidate/>
  <hyperlinks>
    <hyperlink ref="F4" location="Info!A1" display="  &lt;&lt;&lt;  Zurück zu Info"/>
  </hyperlinks>
  <pageMargins left="0.78740157480314965" right="0.78740157480314965" top="0.98425196850393704" bottom="0.98425196850393704" header="0.39370078740157483" footer="0.39370078740157483"/>
  <pageSetup paperSize="9" orientation="portrait" horizontalDpi="4294967292" r:id="rId1"/>
  <headerFooter alignWithMargins="0">
    <oddHeader>&amp;A</oddHeader>
    <oddFooter>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2"/>
  <dimension ref="A1:P60"/>
  <sheetViews>
    <sheetView workbookViewId="0">
      <selection activeCell="C1" sqref="C1"/>
    </sheetView>
  </sheetViews>
  <sheetFormatPr baseColWidth="10" defaultRowHeight="12.75"/>
  <cols>
    <col min="1" max="1" width="22.140625" customWidth="1"/>
    <col min="2" max="2" width="13.140625" customWidth="1"/>
    <col min="3" max="3" width="11.7109375" style="3" customWidth="1"/>
    <col min="4" max="4" width="8.140625" customWidth="1"/>
    <col min="5" max="5" width="10.7109375" customWidth="1"/>
    <col min="6" max="6" width="12.28515625" style="2" bestFit="1" customWidth="1"/>
    <col min="7" max="7" width="9.140625" bestFit="1" customWidth="1"/>
    <col min="8" max="8" width="10.85546875" bestFit="1" customWidth="1"/>
    <col min="9" max="9" width="14.5703125" bestFit="1" customWidth="1"/>
    <col min="10" max="10" width="7.5703125" bestFit="1" customWidth="1"/>
    <col min="11" max="11" width="9" style="2" bestFit="1" customWidth="1"/>
    <col min="12" max="12" width="8.42578125" bestFit="1" customWidth="1"/>
    <col min="13" max="13" width="16.140625" bestFit="1" customWidth="1"/>
    <col min="14" max="14" width="10.140625" style="8" bestFit="1" customWidth="1"/>
    <col min="15" max="15" width="13.5703125" bestFit="1" customWidth="1"/>
    <col min="16" max="22" width="8" customWidth="1"/>
    <col min="23" max="23" width="10.85546875" customWidth="1"/>
    <col min="24" max="26" width="16.5703125" customWidth="1"/>
    <col min="27" max="27" width="10.85546875" customWidth="1"/>
    <col min="28" max="30" width="8.5703125" customWidth="1"/>
    <col min="31" max="31" width="10.85546875" customWidth="1"/>
    <col min="32" max="32" width="7" customWidth="1"/>
    <col min="33" max="33" width="10.85546875" customWidth="1"/>
    <col min="34" max="35" width="8.5703125" customWidth="1"/>
    <col min="36" max="36" width="10.85546875" customWidth="1"/>
    <col min="37" max="40" width="8" customWidth="1"/>
    <col min="41" max="41" width="10.85546875" customWidth="1"/>
    <col min="42" max="43" width="8" customWidth="1"/>
    <col min="44" max="44" width="11.85546875" customWidth="1"/>
    <col min="45" max="45" width="5" customWidth="1"/>
    <col min="46" max="46" width="11.85546875" customWidth="1"/>
    <col min="47" max="47" width="8.5703125" customWidth="1"/>
    <col min="48" max="48" width="11.85546875" customWidth="1"/>
    <col min="49" max="49" width="16.5703125" customWidth="1"/>
    <col min="50" max="50" width="11.85546875" customWidth="1"/>
    <col min="51" max="51" width="16.5703125" customWidth="1"/>
    <col min="52" max="52" width="11.85546875" customWidth="1"/>
    <col min="53" max="53" width="8" customWidth="1"/>
    <col min="54" max="54" width="11.85546875" customWidth="1"/>
    <col min="55" max="55" width="8" customWidth="1"/>
    <col min="56" max="56" width="11.85546875" customWidth="1"/>
    <col min="57" max="57" width="8" customWidth="1"/>
    <col min="58" max="58" width="12.85546875" customWidth="1"/>
    <col min="59" max="59" width="14.5703125" customWidth="1"/>
  </cols>
  <sheetData>
    <row r="1" spans="1:16" ht="52.5" customHeight="1">
      <c r="A1" s="6" t="s">
        <v>19</v>
      </c>
      <c r="B1" s="4"/>
      <c r="C1" s="42" t="s">
        <v>175</v>
      </c>
      <c r="F1" s="5"/>
      <c r="G1" s="4"/>
      <c r="H1" s="4"/>
    </row>
    <row r="2" spans="1:16" s="21" customFormat="1">
      <c r="A2" s="20" t="s">
        <v>128</v>
      </c>
      <c r="B2" s="20" t="s">
        <v>129</v>
      </c>
      <c r="C2" s="20" t="s">
        <v>45</v>
      </c>
      <c r="D2" s="20" t="s">
        <v>46</v>
      </c>
      <c r="E2" s="20" t="s">
        <v>0</v>
      </c>
      <c r="F2" s="20" t="s">
        <v>130</v>
      </c>
      <c r="G2" s="20" t="s">
        <v>44</v>
      </c>
      <c r="H2" s="20" t="s">
        <v>164</v>
      </c>
      <c r="I2" s="20" t="s">
        <v>125</v>
      </c>
      <c r="J2" s="20" t="s">
        <v>165</v>
      </c>
      <c r="K2" s="20" t="s">
        <v>167</v>
      </c>
      <c r="L2" s="20" t="s">
        <v>166</v>
      </c>
      <c r="M2" s="20" t="s">
        <v>168</v>
      </c>
      <c r="N2" s="20" t="s">
        <v>169</v>
      </c>
      <c r="O2" s="26" t="s">
        <v>162</v>
      </c>
      <c r="P2" s="26" t="s">
        <v>163</v>
      </c>
    </row>
    <row r="3" spans="1:16" s="3" customFormat="1">
      <c r="A3" s="14" t="s">
        <v>126</v>
      </c>
      <c r="B3" s="15">
        <v>5000</v>
      </c>
      <c r="C3" s="24" t="s">
        <v>16</v>
      </c>
      <c r="D3" s="3" t="s">
        <v>48</v>
      </c>
      <c r="E3" s="3" t="s">
        <v>17</v>
      </c>
      <c r="F3" s="17">
        <v>0.71</v>
      </c>
      <c r="G3" s="17">
        <f t="shared" ref="G3:G34" si="0">F3*B3</f>
        <v>3550</v>
      </c>
      <c r="H3" s="15">
        <v>0.54</v>
      </c>
      <c r="I3" s="17">
        <f t="shared" ref="I3:I34" si="1">H3*B3</f>
        <v>2700</v>
      </c>
      <c r="J3" s="9">
        <f t="shared" ref="J3:J34" si="2">I3-G3</f>
        <v>-850</v>
      </c>
      <c r="K3" s="10" t="s">
        <v>47</v>
      </c>
      <c r="L3" s="11" t="s">
        <v>49</v>
      </c>
      <c r="M3" s="3" t="s">
        <v>50</v>
      </c>
      <c r="N3" s="13">
        <v>568030</v>
      </c>
      <c r="O3" s="25">
        <v>38457</v>
      </c>
      <c r="P3" s="3">
        <f>MONTH(O3)</f>
        <v>4</v>
      </c>
    </row>
    <row r="4" spans="1:16" s="3" customFormat="1">
      <c r="A4" s="14" t="s">
        <v>119</v>
      </c>
      <c r="B4" s="15">
        <v>150</v>
      </c>
      <c r="C4" s="24" t="s">
        <v>16</v>
      </c>
      <c r="D4" s="3" t="s">
        <v>5</v>
      </c>
      <c r="E4" s="3" t="s">
        <v>51</v>
      </c>
      <c r="F4" s="17">
        <v>44.39</v>
      </c>
      <c r="G4" s="17">
        <f t="shared" si="0"/>
        <v>6658.5</v>
      </c>
      <c r="H4" s="15">
        <v>58.74</v>
      </c>
      <c r="I4" s="17">
        <f t="shared" si="1"/>
        <v>8811</v>
      </c>
      <c r="J4" s="9">
        <f t="shared" si="2"/>
        <v>2152.5</v>
      </c>
      <c r="K4" s="10" t="s">
        <v>47</v>
      </c>
      <c r="L4" s="11" t="s">
        <v>49</v>
      </c>
      <c r="M4" s="3" t="s">
        <v>52</v>
      </c>
      <c r="N4" s="13">
        <v>661705</v>
      </c>
      <c r="O4" s="25">
        <v>38306</v>
      </c>
      <c r="P4" s="3">
        <f t="shared" ref="P4:P60" si="3">MONTH(O4)</f>
        <v>11</v>
      </c>
    </row>
    <row r="5" spans="1:16" s="3" customFormat="1">
      <c r="A5" s="14" t="s">
        <v>127</v>
      </c>
      <c r="B5" s="15">
        <v>70</v>
      </c>
      <c r="C5" s="24" t="s">
        <v>16</v>
      </c>
      <c r="D5" s="3" t="s">
        <v>3</v>
      </c>
      <c r="E5" s="3" t="s">
        <v>12</v>
      </c>
      <c r="F5" s="17">
        <v>12.07</v>
      </c>
      <c r="G5" s="17">
        <f t="shared" si="0"/>
        <v>844.9</v>
      </c>
      <c r="H5" s="15">
        <v>12.41</v>
      </c>
      <c r="I5" s="17">
        <f t="shared" si="1"/>
        <v>868.7</v>
      </c>
      <c r="J5" s="9">
        <f t="shared" si="2"/>
        <v>23.800000000000068</v>
      </c>
      <c r="K5" s="10" t="s">
        <v>47</v>
      </c>
      <c r="L5" s="11" t="s">
        <v>49</v>
      </c>
      <c r="M5" s="3" t="s">
        <v>53</v>
      </c>
      <c r="N5" s="13">
        <v>863186</v>
      </c>
      <c r="O5" s="25">
        <v>38041</v>
      </c>
      <c r="P5" s="3">
        <f t="shared" si="3"/>
        <v>2</v>
      </c>
    </row>
    <row r="6" spans="1:16" s="3" customFormat="1">
      <c r="A6" s="14" t="s">
        <v>132</v>
      </c>
      <c r="B6" s="15">
        <v>4500</v>
      </c>
      <c r="C6" s="24" t="s">
        <v>16</v>
      </c>
      <c r="D6" s="3" t="s">
        <v>5</v>
      </c>
      <c r="E6" s="12" t="s">
        <v>54</v>
      </c>
      <c r="F6" s="17">
        <v>0.97</v>
      </c>
      <c r="G6" s="17">
        <f t="shared" si="0"/>
        <v>4365</v>
      </c>
      <c r="H6" s="15">
        <v>0.98</v>
      </c>
      <c r="I6" s="17">
        <f t="shared" si="1"/>
        <v>4410</v>
      </c>
      <c r="J6" s="9">
        <f t="shared" si="2"/>
        <v>45</v>
      </c>
      <c r="K6" s="10" t="s">
        <v>47</v>
      </c>
      <c r="L6" s="11" t="s">
        <v>49</v>
      </c>
      <c r="M6" s="3" t="s">
        <v>55</v>
      </c>
      <c r="N6" s="13">
        <v>626079</v>
      </c>
      <c r="O6" s="25">
        <v>38276</v>
      </c>
      <c r="P6" s="3">
        <f t="shared" si="3"/>
        <v>10</v>
      </c>
    </row>
    <row r="7" spans="1:16" s="3" customFormat="1">
      <c r="A7" s="14" t="s">
        <v>131</v>
      </c>
      <c r="B7" s="15">
        <v>4200</v>
      </c>
      <c r="C7" s="24" t="s">
        <v>1</v>
      </c>
      <c r="D7" s="3" t="s">
        <v>5</v>
      </c>
      <c r="E7" s="3" t="s">
        <v>54</v>
      </c>
      <c r="F7" s="17">
        <v>0.97</v>
      </c>
      <c r="G7" s="17">
        <f t="shared" si="0"/>
        <v>4074</v>
      </c>
      <c r="H7" s="15">
        <v>0.98</v>
      </c>
      <c r="I7" s="17">
        <f t="shared" si="1"/>
        <v>4116</v>
      </c>
      <c r="J7" s="9">
        <f t="shared" si="2"/>
        <v>42</v>
      </c>
      <c r="K7" s="10" t="s">
        <v>47</v>
      </c>
      <c r="L7" s="11" t="s">
        <v>49</v>
      </c>
      <c r="M7" s="3" t="s">
        <v>56</v>
      </c>
      <c r="N7" s="13">
        <v>621985</v>
      </c>
      <c r="O7" s="25">
        <v>37673</v>
      </c>
      <c r="P7" s="3">
        <f t="shared" si="3"/>
        <v>2</v>
      </c>
    </row>
    <row r="8" spans="1:16" s="3" customFormat="1">
      <c r="A8" s="23" t="s">
        <v>133</v>
      </c>
      <c r="B8" s="15">
        <v>414</v>
      </c>
      <c r="C8" s="24" t="s">
        <v>1</v>
      </c>
      <c r="D8" s="3" t="s">
        <v>10</v>
      </c>
      <c r="E8" s="3" t="s">
        <v>9</v>
      </c>
      <c r="F8" s="17">
        <v>2.1</v>
      </c>
      <c r="G8" s="17">
        <f t="shared" si="0"/>
        <v>869.40000000000009</v>
      </c>
      <c r="H8" s="15">
        <v>2.2999999999999998</v>
      </c>
      <c r="I8" s="17">
        <f t="shared" si="1"/>
        <v>952.19999999999993</v>
      </c>
      <c r="J8" s="9">
        <f t="shared" si="2"/>
        <v>82.799999999999841</v>
      </c>
      <c r="K8" s="10" t="s">
        <v>47</v>
      </c>
      <c r="L8" s="11" t="s">
        <v>49</v>
      </c>
      <c r="M8" s="3" t="s">
        <v>57</v>
      </c>
      <c r="N8" s="13">
        <v>554600</v>
      </c>
      <c r="O8" s="25">
        <v>37657</v>
      </c>
      <c r="P8" s="3">
        <f t="shared" si="3"/>
        <v>2</v>
      </c>
    </row>
    <row r="9" spans="1:16" s="3" customFormat="1">
      <c r="A9" s="14" t="s">
        <v>134</v>
      </c>
      <c r="B9" s="15">
        <v>330</v>
      </c>
      <c r="C9" s="24" t="s">
        <v>2</v>
      </c>
      <c r="D9" s="3" t="s">
        <v>48</v>
      </c>
      <c r="E9" s="3" t="s">
        <v>12</v>
      </c>
      <c r="F9" s="17">
        <v>3.1</v>
      </c>
      <c r="G9" s="17">
        <f t="shared" si="0"/>
        <v>1023</v>
      </c>
      <c r="H9" s="15">
        <v>2.54</v>
      </c>
      <c r="I9" s="17">
        <f t="shared" si="1"/>
        <v>838.2</v>
      </c>
      <c r="J9" s="9">
        <f t="shared" si="2"/>
        <v>-184.79999999999995</v>
      </c>
      <c r="K9" s="10" t="s">
        <v>47</v>
      </c>
      <c r="L9" s="11" t="s">
        <v>49</v>
      </c>
      <c r="M9" s="3" t="s">
        <v>58</v>
      </c>
      <c r="N9" s="13">
        <v>506620</v>
      </c>
      <c r="O9" s="25">
        <v>37803</v>
      </c>
      <c r="P9" s="3">
        <f t="shared" si="3"/>
        <v>7</v>
      </c>
    </row>
    <row r="10" spans="1:16" s="3" customFormat="1">
      <c r="A10" s="14" t="s">
        <v>135</v>
      </c>
      <c r="B10" s="15">
        <v>40</v>
      </c>
      <c r="C10" s="24" t="s">
        <v>2</v>
      </c>
      <c r="D10" s="3" t="s">
        <v>7</v>
      </c>
      <c r="E10" s="3" t="s">
        <v>18</v>
      </c>
      <c r="F10" s="17">
        <v>91.09</v>
      </c>
      <c r="G10" s="17">
        <f t="shared" si="0"/>
        <v>3643.6000000000004</v>
      </c>
      <c r="H10" s="15">
        <v>91.6</v>
      </c>
      <c r="I10" s="17">
        <f t="shared" si="1"/>
        <v>3664</v>
      </c>
      <c r="J10" s="9">
        <f t="shared" si="2"/>
        <v>20.399999999999636</v>
      </c>
      <c r="K10" s="10" t="s">
        <v>47</v>
      </c>
      <c r="L10" s="11" t="s">
        <v>49</v>
      </c>
      <c r="M10" s="3" t="s">
        <v>59</v>
      </c>
      <c r="N10" s="13">
        <v>840400</v>
      </c>
      <c r="O10" s="25">
        <v>38257</v>
      </c>
      <c r="P10" s="3">
        <f t="shared" si="3"/>
        <v>9</v>
      </c>
    </row>
    <row r="11" spans="1:16" s="3" customFormat="1">
      <c r="A11" s="14" t="s">
        <v>136</v>
      </c>
      <c r="B11" s="15">
        <v>110</v>
      </c>
      <c r="C11" s="24" t="s">
        <v>16</v>
      </c>
      <c r="D11" s="3" t="s">
        <v>3</v>
      </c>
      <c r="E11" s="3" t="s">
        <v>4</v>
      </c>
      <c r="F11" s="17">
        <v>21.7</v>
      </c>
      <c r="G11" s="17">
        <f t="shared" si="0"/>
        <v>2387</v>
      </c>
      <c r="H11" s="15">
        <v>18.41</v>
      </c>
      <c r="I11" s="17">
        <f t="shared" si="1"/>
        <v>2025.1</v>
      </c>
      <c r="J11" s="9">
        <f t="shared" si="2"/>
        <v>-361.90000000000009</v>
      </c>
      <c r="K11" s="10" t="s">
        <v>47</v>
      </c>
      <c r="L11" s="11" t="s">
        <v>49</v>
      </c>
      <c r="M11" s="3" t="s">
        <v>60</v>
      </c>
      <c r="N11" s="13">
        <v>802200</v>
      </c>
      <c r="O11" s="25">
        <v>38120</v>
      </c>
      <c r="P11" s="3">
        <f t="shared" si="3"/>
        <v>5</v>
      </c>
    </row>
    <row r="12" spans="1:16" s="3" customFormat="1">
      <c r="A12" s="14" t="s">
        <v>137</v>
      </c>
      <c r="B12" s="15">
        <v>75</v>
      </c>
      <c r="C12" s="24" t="s">
        <v>16</v>
      </c>
      <c r="D12" s="3" t="s">
        <v>3</v>
      </c>
      <c r="E12" s="3" t="s">
        <v>12</v>
      </c>
      <c r="F12" s="17">
        <v>1.8</v>
      </c>
      <c r="G12" s="17">
        <f t="shared" si="0"/>
        <v>135</v>
      </c>
      <c r="H12" s="15">
        <v>1.61</v>
      </c>
      <c r="I12" s="17">
        <f t="shared" si="1"/>
        <v>120.75000000000001</v>
      </c>
      <c r="J12" s="9">
        <f t="shared" si="2"/>
        <v>-14.249999999999986</v>
      </c>
      <c r="K12" s="10" t="s">
        <v>47</v>
      </c>
      <c r="L12" s="11" t="s">
        <v>49</v>
      </c>
      <c r="M12" s="3" t="s">
        <v>61</v>
      </c>
      <c r="N12" s="13" t="s">
        <v>107</v>
      </c>
      <c r="O12" s="25">
        <v>37747</v>
      </c>
      <c r="P12" s="3">
        <f t="shared" si="3"/>
        <v>5</v>
      </c>
    </row>
    <row r="13" spans="1:16" s="3" customFormat="1">
      <c r="A13" s="14" t="s">
        <v>111</v>
      </c>
      <c r="B13" s="15">
        <v>1600</v>
      </c>
      <c r="C13" s="24" t="s">
        <v>2</v>
      </c>
      <c r="D13" s="3" t="s">
        <v>5</v>
      </c>
      <c r="E13" s="3" t="s">
        <v>11</v>
      </c>
      <c r="F13" s="17">
        <v>0.05</v>
      </c>
      <c r="G13" s="17">
        <f t="shared" si="0"/>
        <v>80</v>
      </c>
      <c r="H13" s="15">
        <v>4.2000000000000003E-2</v>
      </c>
      <c r="I13" s="17">
        <f t="shared" si="1"/>
        <v>67.2</v>
      </c>
      <c r="J13" s="9">
        <f t="shared" si="2"/>
        <v>-12.799999999999997</v>
      </c>
      <c r="K13" s="10" t="s">
        <v>47</v>
      </c>
      <c r="L13" s="11" t="s">
        <v>49</v>
      </c>
      <c r="M13" s="3" t="s">
        <v>62</v>
      </c>
      <c r="N13" s="13">
        <v>522190</v>
      </c>
      <c r="O13" s="25">
        <v>37901</v>
      </c>
      <c r="P13" s="3">
        <f t="shared" si="3"/>
        <v>10</v>
      </c>
    </row>
    <row r="14" spans="1:16" s="3" customFormat="1">
      <c r="A14" s="14" t="s">
        <v>138</v>
      </c>
      <c r="B14" s="15">
        <v>5000</v>
      </c>
      <c r="C14" s="24" t="s">
        <v>2</v>
      </c>
      <c r="D14" s="3" t="s">
        <v>5</v>
      </c>
      <c r="E14" s="3" t="s">
        <v>63</v>
      </c>
      <c r="F14" s="17">
        <v>2.5000000000000001E-2</v>
      </c>
      <c r="G14" s="17">
        <f t="shared" si="0"/>
        <v>125</v>
      </c>
      <c r="H14" s="15">
        <v>2.3E-2</v>
      </c>
      <c r="I14" s="17">
        <f t="shared" si="1"/>
        <v>115</v>
      </c>
      <c r="J14" s="9">
        <f t="shared" si="2"/>
        <v>-10</v>
      </c>
      <c r="K14" s="10" t="s">
        <v>47</v>
      </c>
      <c r="L14" s="11" t="s">
        <v>49</v>
      </c>
      <c r="M14" s="3" t="s">
        <v>64</v>
      </c>
      <c r="N14" s="13">
        <v>255470</v>
      </c>
      <c r="O14" s="25">
        <v>37678</v>
      </c>
      <c r="P14" s="3">
        <f t="shared" si="3"/>
        <v>2</v>
      </c>
    </row>
    <row r="15" spans="1:16" s="3" customFormat="1">
      <c r="A15" s="14" t="s">
        <v>139</v>
      </c>
      <c r="B15" s="15">
        <v>50</v>
      </c>
      <c r="C15" s="24" t="s">
        <v>2</v>
      </c>
      <c r="D15" s="3" t="s">
        <v>5</v>
      </c>
      <c r="E15" s="3" t="s">
        <v>65</v>
      </c>
      <c r="F15" s="17">
        <v>19.829999999999998</v>
      </c>
      <c r="G15" s="17">
        <f t="shared" si="0"/>
        <v>991.49999999999989</v>
      </c>
      <c r="H15" s="15">
        <v>14.88</v>
      </c>
      <c r="I15" s="17">
        <f t="shared" si="1"/>
        <v>744</v>
      </c>
      <c r="J15" s="9">
        <f t="shared" si="2"/>
        <v>-247.49999999999989</v>
      </c>
      <c r="K15" s="10" t="s">
        <v>47</v>
      </c>
      <c r="L15" s="11" t="s">
        <v>49</v>
      </c>
      <c r="M15" s="3" t="s">
        <v>66</v>
      </c>
      <c r="N15" s="13">
        <v>878841</v>
      </c>
      <c r="O15" s="25">
        <v>38023</v>
      </c>
      <c r="P15" s="3">
        <f t="shared" si="3"/>
        <v>2</v>
      </c>
    </row>
    <row r="16" spans="1:16" s="3" customFormat="1">
      <c r="A16" s="14" t="s">
        <v>140</v>
      </c>
      <c r="B16" s="15">
        <v>150</v>
      </c>
      <c r="C16" s="24" t="s">
        <v>2</v>
      </c>
      <c r="D16" s="3" t="s">
        <v>3</v>
      </c>
      <c r="E16" s="3" t="s">
        <v>67</v>
      </c>
      <c r="F16" s="17">
        <v>3.25</v>
      </c>
      <c r="G16" s="17">
        <f t="shared" si="0"/>
        <v>487.5</v>
      </c>
      <c r="H16" s="15">
        <v>3.55</v>
      </c>
      <c r="I16" s="17">
        <f t="shared" si="1"/>
        <v>532.5</v>
      </c>
      <c r="J16" s="9">
        <f t="shared" si="2"/>
        <v>45</v>
      </c>
      <c r="K16" s="10" t="s">
        <v>47</v>
      </c>
      <c r="L16" s="11" t="s">
        <v>49</v>
      </c>
      <c r="M16" s="3" t="s">
        <v>68</v>
      </c>
      <c r="N16" s="13">
        <v>533680</v>
      </c>
      <c r="O16" s="25">
        <v>37701</v>
      </c>
      <c r="P16" s="3">
        <f t="shared" si="3"/>
        <v>3</v>
      </c>
    </row>
    <row r="17" spans="1:16" s="3" customFormat="1">
      <c r="A17" s="14" t="s">
        <v>140</v>
      </c>
      <c r="B17" s="15">
        <v>200</v>
      </c>
      <c r="C17" s="24" t="s">
        <v>1</v>
      </c>
      <c r="D17" s="3" t="s">
        <v>48</v>
      </c>
      <c r="E17" s="3" t="s">
        <v>67</v>
      </c>
      <c r="F17" s="17">
        <v>3.1</v>
      </c>
      <c r="G17" s="17">
        <f t="shared" si="0"/>
        <v>620</v>
      </c>
      <c r="H17" s="15">
        <v>3.55</v>
      </c>
      <c r="I17" s="17">
        <f t="shared" si="1"/>
        <v>710</v>
      </c>
      <c r="J17" s="9">
        <f t="shared" si="2"/>
        <v>90</v>
      </c>
      <c r="K17" s="10" t="s">
        <v>47</v>
      </c>
      <c r="L17" s="11" t="s">
        <v>49</v>
      </c>
      <c r="M17" s="3" t="s">
        <v>68</v>
      </c>
      <c r="N17" s="13">
        <v>533680</v>
      </c>
      <c r="O17" s="25">
        <v>37755</v>
      </c>
      <c r="P17" s="3">
        <f t="shared" si="3"/>
        <v>5</v>
      </c>
    </row>
    <row r="18" spans="1:16" s="3" customFormat="1">
      <c r="A18" s="14" t="s">
        <v>141</v>
      </c>
      <c r="B18" s="15">
        <v>100</v>
      </c>
      <c r="C18" s="24" t="s">
        <v>2</v>
      </c>
      <c r="D18" s="3" t="s">
        <v>7</v>
      </c>
      <c r="E18" s="3" t="s">
        <v>12</v>
      </c>
      <c r="F18" s="17">
        <v>42.15</v>
      </c>
      <c r="G18" s="17">
        <f t="shared" si="0"/>
        <v>4215</v>
      </c>
      <c r="H18" s="15">
        <v>31.45</v>
      </c>
      <c r="I18" s="17">
        <f t="shared" si="1"/>
        <v>3145</v>
      </c>
      <c r="J18" s="9">
        <f t="shared" si="2"/>
        <v>-1070</v>
      </c>
      <c r="K18" s="10" t="s">
        <v>47</v>
      </c>
      <c r="L18" s="11" t="s">
        <v>49</v>
      </c>
      <c r="M18" s="3" t="s">
        <v>69</v>
      </c>
      <c r="N18" s="13">
        <v>710000</v>
      </c>
      <c r="O18" s="25">
        <v>38364</v>
      </c>
      <c r="P18" s="3">
        <f t="shared" si="3"/>
        <v>1</v>
      </c>
    </row>
    <row r="19" spans="1:16" s="3" customFormat="1">
      <c r="A19" s="14" t="s">
        <v>142</v>
      </c>
      <c r="B19" s="15">
        <v>500</v>
      </c>
      <c r="C19" s="24" t="s">
        <v>2</v>
      </c>
      <c r="D19" s="3" t="s">
        <v>7</v>
      </c>
      <c r="E19" s="3" t="s">
        <v>70</v>
      </c>
      <c r="F19" s="17">
        <v>9.1999999999999993</v>
      </c>
      <c r="G19" s="17">
        <f t="shared" si="0"/>
        <v>4600</v>
      </c>
      <c r="H19" s="15">
        <v>9.6</v>
      </c>
      <c r="I19" s="17">
        <f t="shared" si="1"/>
        <v>4800</v>
      </c>
      <c r="J19" s="9">
        <f t="shared" si="2"/>
        <v>200</v>
      </c>
      <c r="K19" s="10" t="s">
        <v>47</v>
      </c>
      <c r="L19" s="11" t="s">
        <v>49</v>
      </c>
      <c r="M19" s="3" t="s">
        <v>71</v>
      </c>
      <c r="N19" s="13" t="s">
        <v>108</v>
      </c>
      <c r="O19" s="25">
        <v>38097</v>
      </c>
      <c r="P19" s="3">
        <f t="shared" si="3"/>
        <v>4</v>
      </c>
    </row>
    <row r="20" spans="1:16" s="3" customFormat="1">
      <c r="A20" s="14" t="s">
        <v>143</v>
      </c>
      <c r="B20" s="15">
        <v>100</v>
      </c>
      <c r="C20" s="24" t="s">
        <v>2</v>
      </c>
      <c r="D20" s="3" t="s">
        <v>7</v>
      </c>
      <c r="E20" s="3" t="s">
        <v>4</v>
      </c>
      <c r="F20" s="17">
        <v>59.96</v>
      </c>
      <c r="G20" s="17">
        <f t="shared" si="0"/>
        <v>5996</v>
      </c>
      <c r="H20" s="15">
        <v>63.31</v>
      </c>
      <c r="I20" s="17">
        <f t="shared" si="1"/>
        <v>6331</v>
      </c>
      <c r="J20" s="9">
        <f t="shared" si="2"/>
        <v>335</v>
      </c>
      <c r="K20" s="10" t="s">
        <v>47</v>
      </c>
      <c r="L20" s="11" t="s">
        <v>49</v>
      </c>
      <c r="M20" s="3" t="s">
        <v>72</v>
      </c>
      <c r="N20" s="13">
        <v>514000</v>
      </c>
      <c r="O20" s="25">
        <v>37708</v>
      </c>
      <c r="P20" s="3">
        <f t="shared" si="3"/>
        <v>3</v>
      </c>
    </row>
    <row r="21" spans="1:16" s="3" customFormat="1">
      <c r="A21" s="14" t="s">
        <v>143</v>
      </c>
      <c r="B21" s="15">
        <v>30</v>
      </c>
      <c r="C21" s="24" t="s">
        <v>2</v>
      </c>
      <c r="D21" s="3" t="s">
        <v>7</v>
      </c>
      <c r="E21" s="3" t="s">
        <v>4</v>
      </c>
      <c r="F21" s="17">
        <v>56.1</v>
      </c>
      <c r="G21" s="17">
        <f t="shared" si="0"/>
        <v>1683</v>
      </c>
      <c r="H21" s="15">
        <v>63.31</v>
      </c>
      <c r="I21" s="17">
        <f t="shared" si="1"/>
        <v>1899.3000000000002</v>
      </c>
      <c r="J21" s="9">
        <f t="shared" si="2"/>
        <v>216.30000000000018</v>
      </c>
      <c r="K21" s="10" t="s">
        <v>47</v>
      </c>
      <c r="L21" s="11" t="s">
        <v>49</v>
      </c>
      <c r="M21" s="3" t="s">
        <v>72</v>
      </c>
      <c r="N21" s="13">
        <v>514000</v>
      </c>
      <c r="O21" s="25">
        <v>38009</v>
      </c>
      <c r="P21" s="3">
        <f t="shared" si="3"/>
        <v>1</v>
      </c>
    </row>
    <row r="22" spans="1:16" s="3" customFormat="1">
      <c r="A22" s="22" t="s">
        <v>112</v>
      </c>
      <c r="B22" s="15">
        <v>360</v>
      </c>
      <c r="C22" s="24" t="s">
        <v>2</v>
      </c>
      <c r="D22" s="3" t="s">
        <v>3</v>
      </c>
      <c r="E22" s="3" t="s">
        <v>63</v>
      </c>
      <c r="F22" s="17">
        <v>0.49</v>
      </c>
      <c r="G22" s="17">
        <f t="shared" si="0"/>
        <v>176.4</v>
      </c>
      <c r="H22" s="15">
        <v>0.41599999999999998</v>
      </c>
      <c r="I22" s="17">
        <f t="shared" si="1"/>
        <v>149.76</v>
      </c>
      <c r="J22" s="9">
        <f t="shared" si="2"/>
        <v>-26.640000000000015</v>
      </c>
      <c r="K22" s="10" t="s">
        <v>47</v>
      </c>
      <c r="L22" s="11" t="s">
        <v>49</v>
      </c>
      <c r="M22" s="3" t="s">
        <v>73</v>
      </c>
      <c r="N22" s="13">
        <v>910424</v>
      </c>
      <c r="O22" s="25">
        <v>38256</v>
      </c>
      <c r="P22" s="3">
        <f t="shared" si="3"/>
        <v>9</v>
      </c>
    </row>
    <row r="23" spans="1:16" s="3" customFormat="1">
      <c r="A23" s="14" t="s">
        <v>144</v>
      </c>
      <c r="B23" s="15">
        <v>65</v>
      </c>
      <c r="C23" s="24" t="s">
        <v>2</v>
      </c>
      <c r="D23" s="3" t="s">
        <v>3</v>
      </c>
      <c r="E23" s="3" t="s">
        <v>67</v>
      </c>
      <c r="F23" s="17">
        <v>0.45</v>
      </c>
      <c r="G23" s="17">
        <f t="shared" si="0"/>
        <v>29.25</v>
      </c>
      <c r="H23" s="15">
        <v>0.86</v>
      </c>
      <c r="I23" s="17">
        <f t="shared" si="1"/>
        <v>55.9</v>
      </c>
      <c r="J23" s="9">
        <f t="shared" si="2"/>
        <v>26.65</v>
      </c>
      <c r="K23" s="10" t="s">
        <v>47</v>
      </c>
      <c r="L23" s="11" t="s">
        <v>49</v>
      </c>
      <c r="M23" s="3" t="s">
        <v>74</v>
      </c>
      <c r="N23" s="13" t="s">
        <v>109</v>
      </c>
      <c r="O23" s="25">
        <v>37660</v>
      </c>
      <c r="P23" s="3">
        <f t="shared" si="3"/>
        <v>2</v>
      </c>
    </row>
    <row r="24" spans="1:16" s="3" customFormat="1">
      <c r="A24" s="14" t="s">
        <v>145</v>
      </c>
      <c r="B24" s="15">
        <v>65</v>
      </c>
      <c r="C24" s="24" t="s">
        <v>16</v>
      </c>
      <c r="D24" s="3" t="s">
        <v>3</v>
      </c>
      <c r="E24" s="3" t="s">
        <v>67</v>
      </c>
      <c r="F24" s="17">
        <v>0.45</v>
      </c>
      <c r="G24" s="17">
        <f t="shared" si="0"/>
        <v>29.25</v>
      </c>
      <c r="H24" s="15">
        <v>0.84</v>
      </c>
      <c r="I24" s="17">
        <f t="shared" si="1"/>
        <v>54.6</v>
      </c>
      <c r="J24" s="9">
        <f t="shared" si="2"/>
        <v>25.35</v>
      </c>
      <c r="K24" s="10" t="s">
        <v>47</v>
      </c>
      <c r="L24" s="11" t="s">
        <v>49</v>
      </c>
      <c r="M24" s="3" t="s">
        <v>75</v>
      </c>
      <c r="N24" s="13" t="s">
        <v>110</v>
      </c>
      <c r="O24" s="25">
        <v>37685</v>
      </c>
      <c r="P24" s="3">
        <f t="shared" si="3"/>
        <v>3</v>
      </c>
    </row>
    <row r="25" spans="1:16" s="3" customFormat="1">
      <c r="A25" s="14" t="s">
        <v>146</v>
      </c>
      <c r="B25" s="15">
        <v>332</v>
      </c>
      <c r="C25" s="24" t="s">
        <v>1</v>
      </c>
      <c r="D25" s="3" t="s">
        <v>5</v>
      </c>
      <c r="E25" s="3" t="s">
        <v>51</v>
      </c>
      <c r="F25" s="17">
        <v>7.66</v>
      </c>
      <c r="G25" s="17">
        <f t="shared" si="0"/>
        <v>2543.12</v>
      </c>
      <c r="H25" s="15">
        <v>8.49</v>
      </c>
      <c r="I25" s="17">
        <f t="shared" si="1"/>
        <v>2818.6800000000003</v>
      </c>
      <c r="J25" s="9">
        <f t="shared" si="2"/>
        <v>275.5600000000004</v>
      </c>
      <c r="K25" s="10" t="s">
        <v>47</v>
      </c>
      <c r="L25" s="11" t="s">
        <v>49</v>
      </c>
      <c r="M25" s="3" t="s">
        <v>76</v>
      </c>
      <c r="N25" s="13">
        <v>973270</v>
      </c>
      <c r="O25" s="25">
        <v>38050</v>
      </c>
      <c r="P25" s="3">
        <f t="shared" si="3"/>
        <v>3</v>
      </c>
    </row>
    <row r="26" spans="1:16" s="3" customFormat="1">
      <c r="A26" s="14" t="s">
        <v>147</v>
      </c>
      <c r="B26" s="15">
        <v>600</v>
      </c>
      <c r="C26" s="24" t="s">
        <v>16</v>
      </c>
      <c r="D26" s="3" t="s">
        <v>5</v>
      </c>
      <c r="E26" s="3" t="s">
        <v>9</v>
      </c>
      <c r="F26" s="17">
        <v>3.68</v>
      </c>
      <c r="G26" s="17">
        <f t="shared" si="0"/>
        <v>2208</v>
      </c>
      <c r="H26" s="15">
        <v>11.08</v>
      </c>
      <c r="I26" s="17">
        <f t="shared" si="1"/>
        <v>6648</v>
      </c>
      <c r="J26" s="9">
        <f t="shared" si="2"/>
        <v>4440</v>
      </c>
      <c r="K26" s="10" t="s">
        <v>47</v>
      </c>
      <c r="L26" s="11" t="s">
        <v>49</v>
      </c>
      <c r="M26" s="3" t="s">
        <v>77</v>
      </c>
      <c r="N26" s="13">
        <v>576350</v>
      </c>
      <c r="O26" s="25">
        <v>37946</v>
      </c>
      <c r="P26" s="3">
        <f t="shared" si="3"/>
        <v>11</v>
      </c>
    </row>
    <row r="27" spans="1:16" s="3" customFormat="1">
      <c r="A27" s="14" t="s">
        <v>147</v>
      </c>
      <c r="B27" s="15">
        <v>200</v>
      </c>
      <c r="C27" s="24" t="s">
        <v>16</v>
      </c>
      <c r="D27" s="3" t="s">
        <v>78</v>
      </c>
      <c r="E27" s="3" t="s">
        <v>9</v>
      </c>
      <c r="F27" s="17">
        <v>4.5</v>
      </c>
      <c r="G27" s="17">
        <f t="shared" si="0"/>
        <v>900</v>
      </c>
      <c r="H27" s="15">
        <v>11.08</v>
      </c>
      <c r="I27" s="17">
        <f t="shared" si="1"/>
        <v>2216</v>
      </c>
      <c r="J27" s="9">
        <f t="shared" si="2"/>
        <v>1316</v>
      </c>
      <c r="K27" s="10" t="s">
        <v>47</v>
      </c>
      <c r="L27" s="11" t="s">
        <v>49</v>
      </c>
      <c r="M27" s="3" t="s">
        <v>77</v>
      </c>
      <c r="N27" s="13">
        <v>576350</v>
      </c>
      <c r="O27" s="25">
        <v>38419</v>
      </c>
      <c r="P27" s="3">
        <f t="shared" si="3"/>
        <v>3</v>
      </c>
    </row>
    <row r="28" spans="1:16" s="3" customFormat="1">
      <c r="A28" s="14" t="s">
        <v>147</v>
      </c>
      <c r="B28" s="15">
        <v>200</v>
      </c>
      <c r="C28" s="24" t="s">
        <v>1</v>
      </c>
      <c r="D28" s="3" t="s">
        <v>48</v>
      </c>
      <c r="E28" s="3" t="s">
        <v>9</v>
      </c>
      <c r="F28" s="17">
        <v>6.23</v>
      </c>
      <c r="G28" s="17">
        <f t="shared" si="0"/>
        <v>1246</v>
      </c>
      <c r="H28" s="15">
        <v>11.08</v>
      </c>
      <c r="I28" s="17">
        <f t="shared" si="1"/>
        <v>2216</v>
      </c>
      <c r="J28" s="9">
        <f t="shared" si="2"/>
        <v>970</v>
      </c>
      <c r="K28" s="10" t="s">
        <v>47</v>
      </c>
      <c r="L28" s="11" t="s">
        <v>49</v>
      </c>
      <c r="M28" s="3" t="s">
        <v>77</v>
      </c>
      <c r="N28" s="13">
        <v>576350</v>
      </c>
      <c r="O28" s="25">
        <v>37932</v>
      </c>
      <c r="P28" s="3">
        <f t="shared" si="3"/>
        <v>11</v>
      </c>
    </row>
    <row r="29" spans="1:16" s="3" customFormat="1">
      <c r="A29" s="14" t="s">
        <v>120</v>
      </c>
      <c r="B29" s="15">
        <v>50</v>
      </c>
      <c r="C29" s="24" t="s">
        <v>16</v>
      </c>
      <c r="D29" s="3" t="s">
        <v>48</v>
      </c>
      <c r="E29" s="3" t="s">
        <v>12</v>
      </c>
      <c r="F29" s="17">
        <v>35.58</v>
      </c>
      <c r="G29" s="17">
        <f t="shared" si="0"/>
        <v>1779</v>
      </c>
      <c r="H29" s="15">
        <v>57.2</v>
      </c>
      <c r="I29" s="17">
        <f t="shared" si="1"/>
        <v>2860</v>
      </c>
      <c r="J29" s="9">
        <f t="shared" si="2"/>
        <v>1081</v>
      </c>
      <c r="K29" s="10" t="s">
        <v>47</v>
      </c>
      <c r="L29" s="11" t="s">
        <v>49</v>
      </c>
      <c r="M29" s="3" t="s">
        <v>79</v>
      </c>
      <c r="N29" s="13">
        <v>924632</v>
      </c>
      <c r="O29" s="25">
        <v>38399</v>
      </c>
      <c r="P29" s="3">
        <f t="shared" si="3"/>
        <v>2</v>
      </c>
    </row>
    <row r="30" spans="1:16" s="3" customFormat="1">
      <c r="A30" s="14" t="s">
        <v>115</v>
      </c>
      <c r="B30" s="15">
        <v>80</v>
      </c>
      <c r="C30" s="24" t="s">
        <v>16</v>
      </c>
      <c r="D30" s="3" t="s">
        <v>48</v>
      </c>
      <c r="E30" s="3" t="s">
        <v>12</v>
      </c>
      <c r="F30" s="17">
        <v>31.32</v>
      </c>
      <c r="G30" s="17">
        <f t="shared" si="0"/>
        <v>2505.6</v>
      </c>
      <c r="H30" s="15">
        <v>28.42</v>
      </c>
      <c r="I30" s="17">
        <f t="shared" si="1"/>
        <v>2273.6000000000004</v>
      </c>
      <c r="J30" s="9">
        <f t="shared" si="2"/>
        <v>-231.99999999999955</v>
      </c>
      <c r="K30" s="10" t="s">
        <v>47</v>
      </c>
      <c r="L30" s="11" t="s">
        <v>49</v>
      </c>
      <c r="M30" s="3" t="s">
        <v>80</v>
      </c>
      <c r="N30" s="13">
        <v>851144</v>
      </c>
      <c r="O30" s="25">
        <v>38104</v>
      </c>
      <c r="P30" s="3">
        <f t="shared" si="3"/>
        <v>4</v>
      </c>
    </row>
    <row r="31" spans="1:16" s="3" customFormat="1">
      <c r="A31" s="14" t="s">
        <v>148</v>
      </c>
      <c r="B31" s="15">
        <v>500</v>
      </c>
      <c r="C31" s="24" t="s">
        <v>16</v>
      </c>
      <c r="D31" s="3" t="s">
        <v>48</v>
      </c>
      <c r="E31" s="3" t="s">
        <v>13</v>
      </c>
      <c r="F31" s="17">
        <v>5.4</v>
      </c>
      <c r="G31" s="17">
        <f t="shared" si="0"/>
        <v>2700</v>
      </c>
      <c r="H31" s="15">
        <v>5.33</v>
      </c>
      <c r="I31" s="17">
        <f t="shared" si="1"/>
        <v>2665</v>
      </c>
      <c r="J31" s="9">
        <f t="shared" si="2"/>
        <v>-35</v>
      </c>
      <c r="K31" s="10" t="s">
        <v>47</v>
      </c>
      <c r="L31" s="11" t="s">
        <v>49</v>
      </c>
      <c r="M31" s="3" t="s">
        <v>81</v>
      </c>
      <c r="N31" s="13">
        <v>587800</v>
      </c>
      <c r="O31" s="25">
        <v>38382</v>
      </c>
      <c r="P31" s="3">
        <f t="shared" si="3"/>
        <v>1</v>
      </c>
    </row>
    <row r="32" spans="1:16" s="3" customFormat="1">
      <c r="A32" s="14" t="s">
        <v>149</v>
      </c>
      <c r="B32" s="15">
        <v>75</v>
      </c>
      <c r="C32" s="24" t="s">
        <v>16</v>
      </c>
      <c r="D32" s="3" t="s">
        <v>48</v>
      </c>
      <c r="E32" s="3" t="s">
        <v>63</v>
      </c>
      <c r="F32" s="17">
        <v>51.87</v>
      </c>
      <c r="G32" s="17">
        <f t="shared" si="0"/>
        <v>3890.25</v>
      </c>
      <c r="H32" s="15">
        <v>50.37</v>
      </c>
      <c r="I32" s="17">
        <f t="shared" si="1"/>
        <v>3777.75</v>
      </c>
      <c r="J32" s="9">
        <f t="shared" si="2"/>
        <v>-112.5</v>
      </c>
      <c r="K32" s="10" t="s">
        <v>47</v>
      </c>
      <c r="L32" s="11" t="s">
        <v>49</v>
      </c>
      <c r="M32" s="3" t="s">
        <v>82</v>
      </c>
      <c r="N32" s="13">
        <v>899393</v>
      </c>
      <c r="O32" s="25">
        <v>38210</v>
      </c>
      <c r="P32" s="3">
        <f t="shared" si="3"/>
        <v>8</v>
      </c>
    </row>
    <row r="33" spans="1:16" s="3" customFormat="1">
      <c r="A33" s="14" t="s">
        <v>149</v>
      </c>
      <c r="B33" s="15">
        <v>25</v>
      </c>
      <c r="C33" s="24" t="s">
        <v>16</v>
      </c>
      <c r="D33" s="3" t="s">
        <v>48</v>
      </c>
      <c r="E33" s="3" t="s">
        <v>63</v>
      </c>
      <c r="F33" s="17">
        <v>75.23</v>
      </c>
      <c r="G33" s="17">
        <f t="shared" si="0"/>
        <v>1880.75</v>
      </c>
      <c r="H33" s="15">
        <v>50.37</v>
      </c>
      <c r="I33" s="17">
        <f t="shared" si="1"/>
        <v>1259.25</v>
      </c>
      <c r="J33" s="9">
        <f t="shared" si="2"/>
        <v>-621.5</v>
      </c>
      <c r="K33" s="10" t="s">
        <v>47</v>
      </c>
      <c r="L33" s="11" t="s">
        <v>49</v>
      </c>
      <c r="M33" s="3" t="s">
        <v>82</v>
      </c>
      <c r="N33" s="13">
        <v>899393</v>
      </c>
      <c r="O33" s="25">
        <v>38317</v>
      </c>
      <c r="P33" s="3">
        <f t="shared" si="3"/>
        <v>11</v>
      </c>
    </row>
    <row r="34" spans="1:16" s="3" customFormat="1">
      <c r="A34" s="14" t="s">
        <v>113</v>
      </c>
      <c r="B34" s="15">
        <v>300</v>
      </c>
      <c r="C34" s="24" t="s">
        <v>16</v>
      </c>
      <c r="D34" s="3" t="s">
        <v>5</v>
      </c>
      <c r="E34" s="3" t="s">
        <v>12</v>
      </c>
      <c r="F34" s="17">
        <v>4.72</v>
      </c>
      <c r="G34" s="17">
        <f t="shared" si="0"/>
        <v>1416</v>
      </c>
      <c r="H34" s="15">
        <v>4.6100000000000003</v>
      </c>
      <c r="I34" s="17">
        <f t="shared" si="1"/>
        <v>1383</v>
      </c>
      <c r="J34" s="9">
        <f t="shared" si="2"/>
        <v>-33</v>
      </c>
      <c r="K34" s="10" t="s">
        <v>47</v>
      </c>
      <c r="L34" s="11" t="s">
        <v>49</v>
      </c>
      <c r="M34" s="3" t="s">
        <v>83</v>
      </c>
      <c r="N34" s="13">
        <v>853219</v>
      </c>
      <c r="O34" s="25">
        <v>38342</v>
      </c>
      <c r="P34" s="3">
        <f t="shared" si="3"/>
        <v>12</v>
      </c>
    </row>
    <row r="35" spans="1:16" s="3" customFormat="1">
      <c r="A35" s="14" t="s">
        <v>116</v>
      </c>
      <c r="B35" s="15">
        <v>40</v>
      </c>
      <c r="C35" s="24" t="s">
        <v>2</v>
      </c>
      <c r="D35" s="3" t="s">
        <v>5</v>
      </c>
      <c r="E35" s="3" t="s">
        <v>12</v>
      </c>
      <c r="F35" s="17">
        <v>17.899999999999999</v>
      </c>
      <c r="G35" s="17">
        <f t="shared" ref="G35:G60" si="4">F35*B35</f>
        <v>716</v>
      </c>
      <c r="H35" s="15">
        <v>19.899999999999999</v>
      </c>
      <c r="I35" s="17">
        <f t="shared" ref="I35:I60" si="5">H35*B35</f>
        <v>796</v>
      </c>
      <c r="J35" s="9">
        <f t="shared" ref="J35:J60" si="6">I35-G35</f>
        <v>80</v>
      </c>
      <c r="K35" s="10" t="s">
        <v>47</v>
      </c>
      <c r="L35" s="11" t="s">
        <v>49</v>
      </c>
      <c r="M35" s="3" t="s">
        <v>84</v>
      </c>
      <c r="N35" s="13">
        <v>855681</v>
      </c>
      <c r="O35" s="25">
        <v>38411</v>
      </c>
      <c r="P35" s="3">
        <f t="shared" si="3"/>
        <v>2</v>
      </c>
    </row>
    <row r="36" spans="1:16" s="3" customFormat="1">
      <c r="A36" s="14" t="s">
        <v>150</v>
      </c>
      <c r="B36" s="15">
        <v>110</v>
      </c>
      <c r="C36" s="24" t="s">
        <v>2</v>
      </c>
      <c r="D36" s="3" t="s">
        <v>5</v>
      </c>
      <c r="E36" s="3" t="s">
        <v>12</v>
      </c>
      <c r="F36" s="17">
        <v>14.42</v>
      </c>
      <c r="G36" s="17">
        <f t="shared" si="4"/>
        <v>1586.2</v>
      </c>
      <c r="H36" s="15">
        <v>8.99</v>
      </c>
      <c r="I36" s="17">
        <f t="shared" si="5"/>
        <v>988.9</v>
      </c>
      <c r="J36" s="9">
        <f t="shared" si="6"/>
        <v>-597.30000000000007</v>
      </c>
      <c r="K36" s="10" t="s">
        <v>47</v>
      </c>
      <c r="L36" s="11" t="s">
        <v>49</v>
      </c>
      <c r="M36" s="3" t="s">
        <v>85</v>
      </c>
      <c r="N36" s="13">
        <v>622910</v>
      </c>
      <c r="O36" s="25">
        <v>38196</v>
      </c>
      <c r="P36" s="3">
        <f t="shared" si="3"/>
        <v>7</v>
      </c>
    </row>
    <row r="37" spans="1:16" s="3" customFormat="1">
      <c r="A37" s="14" t="s">
        <v>117</v>
      </c>
      <c r="B37" s="15">
        <v>60</v>
      </c>
      <c r="C37" s="24" t="s">
        <v>1</v>
      </c>
      <c r="D37" s="3" t="s">
        <v>10</v>
      </c>
      <c r="E37" s="3" t="s">
        <v>6</v>
      </c>
      <c r="F37" s="17">
        <v>20.57</v>
      </c>
      <c r="G37" s="17">
        <f t="shared" si="4"/>
        <v>1234.2</v>
      </c>
      <c r="H37" s="15">
        <v>20.09</v>
      </c>
      <c r="I37" s="17">
        <f t="shared" si="5"/>
        <v>1205.4000000000001</v>
      </c>
      <c r="J37" s="9">
        <f t="shared" si="6"/>
        <v>-28.799999999999955</v>
      </c>
      <c r="K37" s="10" t="s">
        <v>47</v>
      </c>
      <c r="L37" s="11" t="s">
        <v>49</v>
      </c>
      <c r="M37" s="3" t="s">
        <v>86</v>
      </c>
      <c r="N37" s="13">
        <v>940602</v>
      </c>
      <c r="O37" s="25">
        <v>37871</v>
      </c>
      <c r="P37" s="3">
        <f t="shared" si="3"/>
        <v>9</v>
      </c>
    </row>
    <row r="38" spans="1:16" s="3" customFormat="1">
      <c r="A38" s="14" t="s">
        <v>121</v>
      </c>
      <c r="B38" s="15">
        <v>500</v>
      </c>
      <c r="C38" s="24" t="s">
        <v>16</v>
      </c>
      <c r="D38" s="3" t="s">
        <v>3</v>
      </c>
      <c r="E38" s="3" t="s">
        <v>6</v>
      </c>
      <c r="F38" s="17">
        <v>4.32</v>
      </c>
      <c r="G38" s="17">
        <f t="shared" si="4"/>
        <v>2160</v>
      </c>
      <c r="H38" s="15">
        <v>2.2599999999999998</v>
      </c>
      <c r="I38" s="17">
        <f t="shared" si="5"/>
        <v>1130</v>
      </c>
      <c r="J38" s="9">
        <f t="shared" si="6"/>
        <v>-1030</v>
      </c>
      <c r="K38" s="10" t="s">
        <v>47</v>
      </c>
      <c r="L38" s="11" t="s">
        <v>49</v>
      </c>
      <c r="M38" s="3" t="s">
        <v>87</v>
      </c>
      <c r="N38" s="13">
        <v>899868</v>
      </c>
      <c r="O38" s="25">
        <v>37867</v>
      </c>
      <c r="P38" s="3">
        <f t="shared" si="3"/>
        <v>9</v>
      </c>
    </row>
    <row r="39" spans="1:16" s="3" customFormat="1">
      <c r="A39" s="14" t="s">
        <v>151</v>
      </c>
      <c r="B39" s="15">
        <v>4000</v>
      </c>
      <c r="C39" s="24" t="s">
        <v>16</v>
      </c>
      <c r="D39" s="3" t="s">
        <v>10</v>
      </c>
      <c r="E39" s="3" t="s">
        <v>63</v>
      </c>
      <c r="F39" s="17">
        <v>0.29899999999999999</v>
      </c>
      <c r="G39" s="17">
        <f t="shared" si="4"/>
        <v>1196</v>
      </c>
      <c r="H39" s="15">
        <v>0.37</v>
      </c>
      <c r="I39" s="17">
        <f t="shared" si="5"/>
        <v>1480</v>
      </c>
      <c r="J39" s="9">
        <f t="shared" si="6"/>
        <v>284</v>
      </c>
      <c r="K39" s="10" t="s">
        <v>47</v>
      </c>
      <c r="L39" s="11" t="s">
        <v>49</v>
      </c>
      <c r="M39" s="3" t="s">
        <v>88</v>
      </c>
      <c r="N39" s="13">
        <v>164595</v>
      </c>
      <c r="O39" s="25">
        <v>37760</v>
      </c>
      <c r="P39" s="3">
        <f t="shared" si="3"/>
        <v>5</v>
      </c>
    </row>
    <row r="40" spans="1:16" s="3" customFormat="1">
      <c r="A40" s="14" t="s">
        <v>152</v>
      </c>
      <c r="B40" s="15">
        <v>24</v>
      </c>
      <c r="C40" s="24" t="s">
        <v>16</v>
      </c>
      <c r="D40" s="3" t="s">
        <v>3</v>
      </c>
      <c r="E40" s="3" t="s">
        <v>18</v>
      </c>
      <c r="F40" s="17">
        <v>101.85</v>
      </c>
      <c r="G40" s="17">
        <f t="shared" si="4"/>
        <v>2444.3999999999996</v>
      </c>
      <c r="H40" s="15">
        <v>84</v>
      </c>
      <c r="I40" s="17">
        <f t="shared" si="5"/>
        <v>2016</v>
      </c>
      <c r="J40" s="9">
        <f t="shared" si="6"/>
        <v>-428.39999999999964</v>
      </c>
      <c r="K40" s="10" t="s">
        <v>47</v>
      </c>
      <c r="L40" s="11" t="s">
        <v>49</v>
      </c>
      <c r="M40" s="3" t="s">
        <v>89</v>
      </c>
      <c r="N40" s="13">
        <v>843002</v>
      </c>
      <c r="O40" s="25">
        <v>37755</v>
      </c>
      <c r="P40" s="3">
        <f t="shared" si="3"/>
        <v>5</v>
      </c>
    </row>
    <row r="41" spans="1:16" s="3" customFormat="1">
      <c r="A41" s="14" t="s">
        <v>122</v>
      </c>
      <c r="B41" s="15">
        <v>600</v>
      </c>
      <c r="C41" s="24" t="s">
        <v>16</v>
      </c>
      <c r="D41" s="3" t="s">
        <v>3</v>
      </c>
      <c r="E41" s="3" t="s">
        <v>12</v>
      </c>
      <c r="F41" s="17">
        <v>4.03</v>
      </c>
      <c r="G41" s="17">
        <f t="shared" si="4"/>
        <v>2418</v>
      </c>
      <c r="H41" s="15">
        <v>4.45</v>
      </c>
      <c r="I41" s="17">
        <f t="shared" si="5"/>
        <v>2670</v>
      </c>
      <c r="J41" s="9">
        <f t="shared" si="6"/>
        <v>252</v>
      </c>
      <c r="K41" s="10" t="s">
        <v>47</v>
      </c>
      <c r="L41" s="11" t="s">
        <v>49</v>
      </c>
      <c r="M41" s="3" t="s">
        <v>90</v>
      </c>
      <c r="N41" s="13">
        <v>910885</v>
      </c>
      <c r="O41" s="25">
        <v>37778</v>
      </c>
      <c r="P41" s="3">
        <f t="shared" si="3"/>
        <v>6</v>
      </c>
    </row>
    <row r="42" spans="1:16" s="3" customFormat="1">
      <c r="A42" s="14" t="s">
        <v>122</v>
      </c>
      <c r="B42" s="15">
        <v>300</v>
      </c>
      <c r="C42" s="24" t="s">
        <v>16</v>
      </c>
      <c r="D42" s="3" t="s">
        <v>48</v>
      </c>
      <c r="E42" s="3" t="s">
        <v>12</v>
      </c>
      <c r="F42" s="17">
        <v>5.0999999999999996</v>
      </c>
      <c r="G42" s="17">
        <f t="shared" si="4"/>
        <v>1530</v>
      </c>
      <c r="H42" s="15">
        <v>4.45</v>
      </c>
      <c r="I42" s="17">
        <f t="shared" si="5"/>
        <v>1335</v>
      </c>
      <c r="J42" s="9">
        <f t="shared" si="6"/>
        <v>-195</v>
      </c>
      <c r="K42" s="10" t="s">
        <v>47</v>
      </c>
      <c r="L42" s="11" t="s">
        <v>49</v>
      </c>
      <c r="M42" s="3" t="s">
        <v>90</v>
      </c>
      <c r="N42" s="13">
        <v>910885</v>
      </c>
      <c r="O42" s="25">
        <v>38439</v>
      </c>
      <c r="P42" s="3">
        <f t="shared" si="3"/>
        <v>3</v>
      </c>
    </row>
    <row r="43" spans="1:16" s="3" customFormat="1">
      <c r="A43" s="14" t="s">
        <v>153</v>
      </c>
      <c r="B43" s="15">
        <v>3500</v>
      </c>
      <c r="C43" s="24" t="s">
        <v>2</v>
      </c>
      <c r="D43" s="3" t="s">
        <v>5</v>
      </c>
      <c r="E43" s="3" t="s">
        <v>9</v>
      </c>
      <c r="F43" s="17">
        <v>0.4</v>
      </c>
      <c r="G43" s="17">
        <f t="shared" si="4"/>
        <v>1400</v>
      </c>
      <c r="H43" s="15">
        <v>0.7</v>
      </c>
      <c r="I43" s="17">
        <f t="shared" si="5"/>
        <v>2450</v>
      </c>
      <c r="J43" s="9">
        <f t="shared" si="6"/>
        <v>1050</v>
      </c>
      <c r="K43" s="10" t="s">
        <v>47</v>
      </c>
      <c r="L43" s="11" t="s">
        <v>49</v>
      </c>
      <c r="M43" s="3" t="s">
        <v>91</v>
      </c>
      <c r="N43" s="13">
        <v>602247</v>
      </c>
      <c r="O43" s="25">
        <v>37943</v>
      </c>
      <c r="P43" s="3">
        <f t="shared" si="3"/>
        <v>11</v>
      </c>
    </row>
    <row r="44" spans="1:16" s="3" customFormat="1">
      <c r="A44" s="14" t="s">
        <v>154</v>
      </c>
      <c r="B44" s="15">
        <v>210</v>
      </c>
      <c r="C44" s="24" t="s">
        <v>1</v>
      </c>
      <c r="D44" s="3" t="s">
        <v>5</v>
      </c>
      <c r="E44" s="3" t="s">
        <v>14</v>
      </c>
      <c r="F44" s="17">
        <v>14.45</v>
      </c>
      <c r="G44" s="17">
        <f t="shared" si="4"/>
        <v>3034.5</v>
      </c>
      <c r="H44" s="15">
        <v>9.6300000000000008</v>
      </c>
      <c r="I44" s="17">
        <f t="shared" si="5"/>
        <v>2022.3000000000002</v>
      </c>
      <c r="J44" s="9">
        <f t="shared" si="6"/>
        <v>-1012.1999999999998</v>
      </c>
      <c r="K44" s="10" t="s">
        <v>47</v>
      </c>
      <c r="L44" s="11" t="s">
        <v>49</v>
      </c>
      <c r="M44" s="3" t="s">
        <v>92</v>
      </c>
      <c r="N44" s="13">
        <v>901626</v>
      </c>
      <c r="O44" s="25">
        <v>37961</v>
      </c>
      <c r="P44" s="3">
        <f t="shared" si="3"/>
        <v>12</v>
      </c>
    </row>
    <row r="45" spans="1:16" s="3" customFormat="1">
      <c r="A45" s="14" t="s">
        <v>123</v>
      </c>
      <c r="B45" s="15">
        <v>100</v>
      </c>
      <c r="C45" s="24" t="s">
        <v>1</v>
      </c>
      <c r="D45" s="3" t="s">
        <v>7</v>
      </c>
      <c r="E45" s="3" t="s">
        <v>12</v>
      </c>
      <c r="F45" s="17">
        <v>25.74</v>
      </c>
      <c r="G45" s="17">
        <f t="shared" si="4"/>
        <v>2574</v>
      </c>
      <c r="H45" s="15">
        <v>23.36</v>
      </c>
      <c r="I45" s="17">
        <f t="shared" si="5"/>
        <v>2336</v>
      </c>
      <c r="J45" s="9">
        <f t="shared" si="6"/>
        <v>-238</v>
      </c>
      <c r="K45" s="10" t="s">
        <v>47</v>
      </c>
      <c r="L45" s="11" t="s">
        <v>49</v>
      </c>
      <c r="M45" s="3" t="s">
        <v>93</v>
      </c>
      <c r="N45" s="13">
        <v>902757</v>
      </c>
      <c r="O45" s="25">
        <v>38421</v>
      </c>
      <c r="P45" s="3">
        <f t="shared" si="3"/>
        <v>3</v>
      </c>
    </row>
    <row r="46" spans="1:16" s="3" customFormat="1">
      <c r="A46" s="14" t="s">
        <v>155</v>
      </c>
      <c r="B46" s="15">
        <v>75</v>
      </c>
      <c r="C46" s="24" t="s">
        <v>1</v>
      </c>
      <c r="D46" s="3" t="s">
        <v>7</v>
      </c>
      <c r="E46" s="3" t="s">
        <v>11</v>
      </c>
      <c r="F46" s="17">
        <v>116.7</v>
      </c>
      <c r="G46" s="17">
        <f t="shared" si="4"/>
        <v>8752.5</v>
      </c>
      <c r="H46" s="15">
        <v>128.35</v>
      </c>
      <c r="I46" s="17">
        <f t="shared" si="5"/>
        <v>9626.25</v>
      </c>
      <c r="J46" s="9">
        <f t="shared" si="6"/>
        <v>873.75</v>
      </c>
      <c r="K46" s="10" t="s">
        <v>47</v>
      </c>
      <c r="L46" s="11" t="s">
        <v>49</v>
      </c>
      <c r="M46" s="3" t="s">
        <v>94</v>
      </c>
      <c r="N46" s="13">
        <v>716460</v>
      </c>
      <c r="O46" s="25">
        <v>38213</v>
      </c>
      <c r="P46" s="3">
        <f t="shared" si="3"/>
        <v>8</v>
      </c>
    </row>
    <row r="47" spans="1:16" s="3" customFormat="1">
      <c r="A47" s="14" t="s">
        <v>155</v>
      </c>
      <c r="B47" s="15">
        <v>50</v>
      </c>
      <c r="C47" s="24" t="s">
        <v>1</v>
      </c>
      <c r="D47" s="3" t="s">
        <v>7</v>
      </c>
      <c r="E47" s="3" t="s">
        <v>11</v>
      </c>
      <c r="F47" s="17">
        <v>101.2</v>
      </c>
      <c r="G47" s="17">
        <f t="shared" si="4"/>
        <v>5060</v>
      </c>
      <c r="H47" s="15">
        <v>128.35</v>
      </c>
      <c r="I47" s="17">
        <f t="shared" si="5"/>
        <v>6417.5</v>
      </c>
      <c r="J47" s="9">
        <f t="shared" si="6"/>
        <v>1357.5</v>
      </c>
      <c r="K47" s="10" t="s">
        <v>47</v>
      </c>
      <c r="L47" s="11" t="s">
        <v>49</v>
      </c>
      <c r="M47" s="3" t="s">
        <v>94</v>
      </c>
      <c r="N47" s="13">
        <v>716460</v>
      </c>
      <c r="O47" s="25">
        <v>38060</v>
      </c>
      <c r="P47" s="3">
        <f t="shared" si="3"/>
        <v>3</v>
      </c>
    </row>
    <row r="48" spans="1:16" s="3" customFormat="1">
      <c r="A48" s="14" t="s">
        <v>155</v>
      </c>
      <c r="B48" s="15">
        <v>50</v>
      </c>
      <c r="C48" s="24" t="s">
        <v>1</v>
      </c>
      <c r="D48" s="3" t="s">
        <v>7</v>
      </c>
      <c r="E48" s="3" t="s">
        <v>11</v>
      </c>
      <c r="F48" s="17">
        <v>96.23</v>
      </c>
      <c r="G48" s="17">
        <f t="shared" si="4"/>
        <v>4811.5</v>
      </c>
      <c r="H48" s="15">
        <v>128.35</v>
      </c>
      <c r="I48" s="17">
        <f t="shared" si="5"/>
        <v>6417.5</v>
      </c>
      <c r="J48" s="9">
        <f t="shared" si="6"/>
        <v>1606</v>
      </c>
      <c r="K48" s="10" t="s">
        <v>47</v>
      </c>
      <c r="L48" s="11" t="s">
        <v>49</v>
      </c>
      <c r="M48" s="3" t="s">
        <v>94</v>
      </c>
      <c r="N48" s="13">
        <v>716460</v>
      </c>
      <c r="O48" s="25">
        <v>37807</v>
      </c>
      <c r="P48" s="3">
        <f t="shared" si="3"/>
        <v>7</v>
      </c>
    </row>
    <row r="49" spans="1:16" s="3" customFormat="1">
      <c r="A49" s="14" t="s">
        <v>156</v>
      </c>
      <c r="B49" s="15">
        <v>100</v>
      </c>
      <c r="C49" s="24" t="s">
        <v>16</v>
      </c>
      <c r="D49" s="3" t="s">
        <v>5</v>
      </c>
      <c r="E49" s="3" t="s">
        <v>9</v>
      </c>
      <c r="F49" s="17">
        <v>9.94</v>
      </c>
      <c r="G49" s="17">
        <f t="shared" si="4"/>
        <v>994</v>
      </c>
      <c r="H49" s="15">
        <v>9.5</v>
      </c>
      <c r="I49" s="17">
        <f t="shared" si="5"/>
        <v>950</v>
      </c>
      <c r="J49" s="9">
        <f t="shared" si="6"/>
        <v>-44</v>
      </c>
      <c r="K49" s="10" t="s">
        <v>47</v>
      </c>
      <c r="L49" s="11" t="s">
        <v>49</v>
      </c>
      <c r="M49" s="3" t="s">
        <v>95</v>
      </c>
      <c r="N49" s="13">
        <v>723530</v>
      </c>
      <c r="O49" s="25">
        <v>37775</v>
      </c>
      <c r="P49" s="3">
        <f t="shared" si="3"/>
        <v>6</v>
      </c>
    </row>
    <row r="50" spans="1:16" s="3" customFormat="1">
      <c r="A50" s="14" t="s">
        <v>157</v>
      </c>
      <c r="B50" s="15">
        <v>20</v>
      </c>
      <c r="C50" s="24" t="s">
        <v>2</v>
      </c>
      <c r="D50" s="3" t="s">
        <v>7</v>
      </c>
      <c r="E50" s="3" t="s">
        <v>12</v>
      </c>
      <c r="F50" s="17">
        <v>56.2</v>
      </c>
      <c r="G50" s="17">
        <f t="shared" si="4"/>
        <v>1124</v>
      </c>
      <c r="H50" s="15">
        <v>57.25</v>
      </c>
      <c r="I50" s="17">
        <f t="shared" si="5"/>
        <v>1145</v>
      </c>
      <c r="J50" s="9">
        <f t="shared" si="6"/>
        <v>21</v>
      </c>
      <c r="K50" s="10" t="s">
        <v>47</v>
      </c>
      <c r="L50" s="11" t="s">
        <v>49</v>
      </c>
      <c r="M50" s="3" t="s">
        <v>96</v>
      </c>
      <c r="N50" s="13">
        <v>723610</v>
      </c>
      <c r="O50" s="25">
        <v>38127</v>
      </c>
      <c r="P50" s="3">
        <f t="shared" si="3"/>
        <v>5</v>
      </c>
    </row>
    <row r="51" spans="1:16" s="3" customFormat="1">
      <c r="A51" s="14" t="s">
        <v>157</v>
      </c>
      <c r="B51" s="15">
        <v>85</v>
      </c>
      <c r="C51" s="24" t="s">
        <v>2</v>
      </c>
      <c r="D51" s="3" t="s">
        <v>7</v>
      </c>
      <c r="E51" s="3" t="s">
        <v>12</v>
      </c>
      <c r="F51" s="17">
        <v>70.540000000000006</v>
      </c>
      <c r="G51" s="17">
        <f t="shared" si="4"/>
        <v>5995.9000000000005</v>
      </c>
      <c r="H51" s="15">
        <v>57.25</v>
      </c>
      <c r="I51" s="17">
        <f t="shared" si="5"/>
        <v>4866.25</v>
      </c>
      <c r="J51" s="9">
        <f t="shared" si="6"/>
        <v>-1129.6500000000005</v>
      </c>
      <c r="K51" s="10" t="s">
        <v>47</v>
      </c>
      <c r="L51" s="11" t="s">
        <v>49</v>
      </c>
      <c r="M51" s="3" t="s">
        <v>96</v>
      </c>
      <c r="N51" s="13">
        <v>723610</v>
      </c>
      <c r="O51" s="25">
        <v>38105</v>
      </c>
      <c r="P51" s="3">
        <f t="shared" si="3"/>
        <v>4</v>
      </c>
    </row>
    <row r="52" spans="1:16" s="3" customFormat="1">
      <c r="A52" s="14" t="s">
        <v>124</v>
      </c>
      <c r="B52" s="15">
        <v>100</v>
      </c>
      <c r="C52" s="24" t="s">
        <v>2</v>
      </c>
      <c r="D52" s="3" t="s">
        <v>48</v>
      </c>
      <c r="E52" s="3" t="s">
        <v>13</v>
      </c>
      <c r="F52" s="17">
        <v>12.95</v>
      </c>
      <c r="G52" s="17">
        <f t="shared" si="4"/>
        <v>1295</v>
      </c>
      <c r="H52" s="15">
        <v>9.9499999999999993</v>
      </c>
      <c r="I52" s="17">
        <f t="shared" si="5"/>
        <v>994.99999999999989</v>
      </c>
      <c r="J52" s="9">
        <f t="shared" si="6"/>
        <v>-300.00000000000011</v>
      </c>
      <c r="K52" s="10" t="s">
        <v>47</v>
      </c>
      <c r="L52" s="11" t="s">
        <v>49</v>
      </c>
      <c r="M52" s="3" t="s">
        <v>97</v>
      </c>
      <c r="N52" s="13">
        <v>723890</v>
      </c>
      <c r="O52" s="25">
        <v>37634</v>
      </c>
      <c r="P52" s="3">
        <f t="shared" si="3"/>
        <v>1</v>
      </c>
    </row>
    <row r="53" spans="1:16" s="3" customFormat="1">
      <c r="A53" s="14" t="s">
        <v>114</v>
      </c>
      <c r="B53" s="15">
        <v>4125</v>
      </c>
      <c r="C53" s="24" t="s">
        <v>1</v>
      </c>
      <c r="D53" s="3" t="s">
        <v>48</v>
      </c>
      <c r="E53" s="3" t="s">
        <v>8</v>
      </c>
      <c r="F53" s="17">
        <v>8.6999999999999994E-2</v>
      </c>
      <c r="G53" s="17">
        <f t="shared" si="4"/>
        <v>358.875</v>
      </c>
      <c r="H53" s="15">
        <v>7.1999999999999995E-2</v>
      </c>
      <c r="I53" s="17">
        <f t="shared" si="5"/>
        <v>297</v>
      </c>
      <c r="J53" s="9">
        <f t="shared" si="6"/>
        <v>-61.875</v>
      </c>
      <c r="K53" s="10" t="s">
        <v>47</v>
      </c>
      <c r="L53" s="11" t="s">
        <v>49</v>
      </c>
      <c r="M53" s="3" t="s">
        <v>98</v>
      </c>
      <c r="N53" s="13">
        <v>200461</v>
      </c>
      <c r="O53" s="25">
        <v>38392</v>
      </c>
      <c r="P53" s="3">
        <f t="shared" si="3"/>
        <v>2</v>
      </c>
    </row>
    <row r="54" spans="1:16" s="3" customFormat="1">
      <c r="A54" s="14" t="s">
        <v>158</v>
      </c>
      <c r="B54" s="15">
        <v>250</v>
      </c>
      <c r="C54" s="24" t="s">
        <v>1</v>
      </c>
      <c r="D54" s="3" t="s">
        <v>5</v>
      </c>
      <c r="E54" s="3" t="s">
        <v>11</v>
      </c>
      <c r="F54" s="17">
        <v>0.25</v>
      </c>
      <c r="G54" s="17">
        <f t="shared" si="4"/>
        <v>62.5</v>
      </c>
      <c r="H54" s="15">
        <v>0.156</v>
      </c>
      <c r="I54" s="17">
        <f t="shared" si="5"/>
        <v>39</v>
      </c>
      <c r="J54" s="9">
        <f t="shared" si="6"/>
        <v>-23.5</v>
      </c>
      <c r="K54" s="10" t="s">
        <v>47</v>
      </c>
      <c r="L54" s="11" t="s">
        <v>49</v>
      </c>
      <c r="M54" s="3" t="s">
        <v>99</v>
      </c>
      <c r="N54" s="13">
        <v>724161</v>
      </c>
      <c r="O54" s="25">
        <v>37757</v>
      </c>
      <c r="P54" s="3">
        <f t="shared" si="3"/>
        <v>5</v>
      </c>
    </row>
    <row r="55" spans="1:16" s="3" customFormat="1">
      <c r="A55" s="14" t="s">
        <v>118</v>
      </c>
      <c r="B55" s="15">
        <v>207</v>
      </c>
      <c r="C55" s="24" t="s">
        <v>2</v>
      </c>
      <c r="D55" s="3" t="s">
        <v>10</v>
      </c>
      <c r="E55" s="3" t="s">
        <v>67</v>
      </c>
      <c r="F55" s="17">
        <v>8.76</v>
      </c>
      <c r="G55" s="17">
        <f t="shared" si="4"/>
        <v>1813.32</v>
      </c>
      <c r="H55" s="15">
        <v>3.21</v>
      </c>
      <c r="I55" s="17">
        <f t="shared" si="5"/>
        <v>664.47</v>
      </c>
      <c r="J55" s="9">
        <f t="shared" si="6"/>
        <v>-1148.8499999999999</v>
      </c>
      <c r="K55" s="10" t="s">
        <v>47</v>
      </c>
      <c r="L55" s="11" t="s">
        <v>49</v>
      </c>
      <c r="M55" s="3" t="s">
        <v>100</v>
      </c>
      <c r="N55" s="13">
        <v>931705</v>
      </c>
      <c r="O55" s="25">
        <v>38073</v>
      </c>
      <c r="P55" s="3">
        <f t="shared" si="3"/>
        <v>3</v>
      </c>
    </row>
    <row r="56" spans="1:16" s="3" customFormat="1">
      <c r="A56" s="14" t="s">
        <v>118</v>
      </c>
      <c r="B56" s="15">
        <v>200</v>
      </c>
      <c r="C56" s="24" t="s">
        <v>2</v>
      </c>
      <c r="D56" s="3" t="s">
        <v>10</v>
      </c>
      <c r="E56" s="3" t="s">
        <v>67</v>
      </c>
      <c r="F56" s="17">
        <v>4.0199999999999996</v>
      </c>
      <c r="G56" s="17">
        <f t="shared" si="4"/>
        <v>803.99999999999989</v>
      </c>
      <c r="H56" s="15">
        <v>3.21</v>
      </c>
      <c r="I56" s="17">
        <f t="shared" si="5"/>
        <v>642</v>
      </c>
      <c r="J56" s="9">
        <f t="shared" si="6"/>
        <v>-161.99999999999989</v>
      </c>
      <c r="K56" s="10" t="s">
        <v>47</v>
      </c>
      <c r="L56" s="11" t="s">
        <v>49</v>
      </c>
      <c r="M56" s="3" t="s">
        <v>100</v>
      </c>
      <c r="N56" s="13">
        <v>931705</v>
      </c>
      <c r="O56" s="25">
        <v>37643</v>
      </c>
      <c r="P56" s="3">
        <f t="shared" si="3"/>
        <v>1</v>
      </c>
    </row>
    <row r="57" spans="1:16" s="3" customFormat="1">
      <c r="A57" s="14" t="s">
        <v>159</v>
      </c>
      <c r="B57" s="15">
        <v>200</v>
      </c>
      <c r="C57" s="24" t="s">
        <v>2</v>
      </c>
      <c r="D57" s="3" t="s">
        <v>48</v>
      </c>
      <c r="E57" s="3" t="s">
        <v>12</v>
      </c>
      <c r="F57" s="17">
        <v>14.1</v>
      </c>
      <c r="G57" s="17">
        <f t="shared" si="4"/>
        <v>2820</v>
      </c>
      <c r="H57" s="15">
        <v>14.55</v>
      </c>
      <c r="I57" s="17">
        <f t="shared" si="5"/>
        <v>2910</v>
      </c>
      <c r="J57" s="9">
        <f t="shared" si="6"/>
        <v>90</v>
      </c>
      <c r="K57" s="10" t="s">
        <v>47</v>
      </c>
      <c r="L57" s="11" t="s">
        <v>49</v>
      </c>
      <c r="M57" s="3" t="s">
        <v>101</v>
      </c>
      <c r="N57" s="13">
        <v>750000</v>
      </c>
      <c r="O57" s="25">
        <v>37933</v>
      </c>
      <c r="P57" s="3">
        <f t="shared" si="3"/>
        <v>11</v>
      </c>
    </row>
    <row r="58" spans="1:16" s="3" customFormat="1">
      <c r="A58" s="14" t="s">
        <v>160</v>
      </c>
      <c r="B58" s="15">
        <v>100</v>
      </c>
      <c r="C58" s="24" t="s">
        <v>16</v>
      </c>
      <c r="D58" s="3" t="s">
        <v>3</v>
      </c>
      <c r="E58" s="3" t="s">
        <v>8</v>
      </c>
      <c r="F58" s="17">
        <v>16.23</v>
      </c>
      <c r="G58" s="17">
        <f t="shared" si="4"/>
        <v>1623</v>
      </c>
      <c r="H58" s="15">
        <v>9.5</v>
      </c>
      <c r="I58" s="17">
        <f t="shared" si="5"/>
        <v>950</v>
      </c>
      <c r="J58" s="9">
        <f t="shared" si="6"/>
        <v>-673</v>
      </c>
      <c r="K58" s="10" t="s">
        <v>47</v>
      </c>
      <c r="L58" s="11" t="s">
        <v>49</v>
      </c>
      <c r="M58" s="3" t="s">
        <v>102</v>
      </c>
      <c r="N58" s="13">
        <v>750450</v>
      </c>
      <c r="O58" s="25">
        <v>38321</v>
      </c>
      <c r="P58" s="3">
        <f t="shared" si="3"/>
        <v>11</v>
      </c>
    </row>
    <row r="59" spans="1:16" s="3" customFormat="1">
      <c r="A59" s="14" t="s">
        <v>161</v>
      </c>
      <c r="B59" s="15">
        <v>6000</v>
      </c>
      <c r="C59" s="24" t="s">
        <v>16</v>
      </c>
      <c r="D59" s="3" t="s">
        <v>3</v>
      </c>
      <c r="E59" s="3" t="s">
        <v>103</v>
      </c>
      <c r="F59" s="17">
        <v>0.34</v>
      </c>
      <c r="G59" s="17">
        <f t="shared" si="4"/>
        <v>2040.0000000000002</v>
      </c>
      <c r="H59" s="15">
        <v>0.39</v>
      </c>
      <c r="I59" s="17">
        <f t="shared" si="5"/>
        <v>2340</v>
      </c>
      <c r="J59" s="9">
        <f t="shared" si="6"/>
        <v>299.99999999999977</v>
      </c>
      <c r="K59" s="10" t="s">
        <v>47</v>
      </c>
      <c r="L59" s="11" t="s">
        <v>49</v>
      </c>
      <c r="M59" s="3" t="s">
        <v>104</v>
      </c>
      <c r="N59" s="13">
        <v>149500</v>
      </c>
      <c r="O59" s="25">
        <v>38165</v>
      </c>
      <c r="P59" s="3">
        <f t="shared" si="3"/>
        <v>6</v>
      </c>
    </row>
    <row r="60" spans="1:16" s="3" customFormat="1">
      <c r="A60" s="19" t="s">
        <v>15</v>
      </c>
      <c r="B60" s="15">
        <v>100</v>
      </c>
      <c r="C60" s="24" t="s">
        <v>16</v>
      </c>
      <c r="D60" s="3" t="s">
        <v>3</v>
      </c>
      <c r="E60" s="3" t="s">
        <v>8</v>
      </c>
      <c r="F60" s="17">
        <v>94.35</v>
      </c>
      <c r="G60" s="17">
        <f t="shared" si="4"/>
        <v>9435</v>
      </c>
      <c r="H60" s="15">
        <v>128.69999999999999</v>
      </c>
      <c r="I60" s="17">
        <f t="shared" si="5"/>
        <v>12869.999999999998</v>
      </c>
      <c r="J60" s="9">
        <f t="shared" si="6"/>
        <v>3434.9999999999982</v>
      </c>
      <c r="K60" s="10" t="s">
        <v>105</v>
      </c>
      <c r="L60" s="11" t="s">
        <v>49</v>
      </c>
      <c r="M60" s="3" t="s">
        <v>106</v>
      </c>
      <c r="N60" s="13">
        <v>500340</v>
      </c>
      <c r="O60" s="25">
        <v>38155</v>
      </c>
      <c r="P60" s="3">
        <f t="shared" si="3"/>
        <v>6</v>
      </c>
    </row>
  </sheetData>
  <dataConsolidate/>
  <phoneticPr fontId="0" type="noConversion"/>
  <hyperlinks>
    <hyperlink ref="C1" location="Info!A1" display="  &lt;&lt;&lt;  Zurück zu Info"/>
  </hyperlinks>
  <pageMargins left="0.78740157480314965" right="0.78740157480314965" top="0.98425196850393704" bottom="0.98425196850393704" header="0.39370078740157483" footer="0.39370078740157483"/>
  <pageSetup paperSize="9" orientation="portrait" horizontalDpi="4294967292" r:id="rId1"/>
  <headerFooter alignWithMargins="0">
    <oddHeader>&amp;A</oddHeader>
    <oddFooter>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3"/>
  <dimension ref="A1:H14"/>
  <sheetViews>
    <sheetView workbookViewId="0">
      <selection activeCell="B14" sqref="B14"/>
    </sheetView>
  </sheetViews>
  <sheetFormatPr baseColWidth="10" defaultRowHeight="12.75"/>
  <cols>
    <col min="1" max="1" width="14.5703125" customWidth="1"/>
    <col min="4" max="4" width="13.7109375" bestFit="1" customWidth="1"/>
    <col min="5" max="5" width="14.7109375" bestFit="1" customWidth="1"/>
    <col min="7" max="7" width="5.7109375" customWidth="1"/>
  </cols>
  <sheetData>
    <row r="1" spans="1:8" ht="15.75" customHeight="1">
      <c r="A1" s="44" t="s">
        <v>20</v>
      </c>
      <c r="B1" s="44" t="s">
        <v>21</v>
      </c>
      <c r="C1" s="44" t="s">
        <v>22</v>
      </c>
      <c r="D1" s="44" t="s">
        <v>23</v>
      </c>
      <c r="E1" s="44" t="s">
        <v>24</v>
      </c>
      <c r="F1" s="44" t="s">
        <v>25</v>
      </c>
    </row>
    <row r="2" spans="1:8" ht="12.75" customHeight="1">
      <c r="A2" t="s">
        <v>41</v>
      </c>
      <c r="B2" t="s">
        <v>26</v>
      </c>
      <c r="C2" s="1">
        <v>30817</v>
      </c>
      <c r="D2" s="7">
        <v>18950</v>
      </c>
      <c r="E2" s="28">
        <v>66000</v>
      </c>
      <c r="F2" t="str">
        <f ca="1">TEXT(TODAY()-D2,"JJ" )&amp;" Jahre"</f>
        <v>55 Jahre</v>
      </c>
    </row>
    <row r="3" spans="1:8" ht="12.75" customHeight="1">
      <c r="A3" t="s">
        <v>27</v>
      </c>
      <c r="B3" t="s">
        <v>28</v>
      </c>
      <c r="C3" s="1">
        <v>32457</v>
      </c>
      <c r="D3" s="7">
        <v>16232</v>
      </c>
      <c r="E3" s="28">
        <v>780000</v>
      </c>
      <c r="F3" t="str">
        <f t="shared" ref="F3:F9" ca="1" si="0">TEXT(TODAY()-D3,"JJ" )&amp;" Jahre"</f>
        <v>62 Jahre</v>
      </c>
    </row>
    <row r="4" spans="1:8">
      <c r="A4" t="s">
        <v>36</v>
      </c>
      <c r="B4" t="s">
        <v>29</v>
      </c>
      <c r="C4" s="1">
        <v>34012</v>
      </c>
      <c r="D4" s="7">
        <v>24429</v>
      </c>
      <c r="E4" s="28">
        <v>84500</v>
      </c>
      <c r="F4" t="str">
        <f t="shared" ca="1" si="0"/>
        <v>40 Jahre</v>
      </c>
    </row>
    <row r="5" spans="1:8">
      <c r="A5" t="s">
        <v>40</v>
      </c>
      <c r="B5" t="s">
        <v>30</v>
      </c>
      <c r="C5" s="1">
        <v>33641</v>
      </c>
      <c r="D5" s="7">
        <v>22416</v>
      </c>
      <c r="E5" s="28">
        <v>60000</v>
      </c>
      <c r="F5" t="str">
        <f t="shared" ca="1" si="0"/>
        <v>45 Jahre</v>
      </c>
      <c r="H5" s="43"/>
    </row>
    <row r="6" spans="1:8">
      <c r="A6" t="s">
        <v>37</v>
      </c>
      <c r="B6" t="s">
        <v>31</v>
      </c>
      <c r="C6" s="1">
        <v>27171</v>
      </c>
      <c r="D6" s="7">
        <v>18029</v>
      </c>
      <c r="E6" s="28">
        <v>92500</v>
      </c>
      <c r="F6" t="str">
        <f t="shared" ca="1" si="0"/>
        <v>57 Jahre</v>
      </c>
    </row>
    <row r="7" spans="1:8">
      <c r="A7" t="s">
        <v>32</v>
      </c>
      <c r="B7" t="s">
        <v>33</v>
      </c>
      <c r="C7" s="1">
        <v>29871</v>
      </c>
      <c r="D7" s="7">
        <v>18722</v>
      </c>
      <c r="E7" s="28">
        <v>64200</v>
      </c>
      <c r="F7" t="str">
        <f t="shared" ca="1" si="0"/>
        <v>55 Jahre</v>
      </c>
      <c r="H7" s="43"/>
    </row>
    <row r="8" spans="1:8">
      <c r="A8" t="s">
        <v>39</v>
      </c>
      <c r="B8" t="s">
        <v>34</v>
      </c>
      <c r="C8" s="1">
        <v>34592</v>
      </c>
      <c r="D8" s="7">
        <v>27312</v>
      </c>
      <c r="E8" s="28">
        <v>36000</v>
      </c>
      <c r="F8" t="str">
        <f t="shared" ca="1" si="0"/>
        <v>32 Jahre</v>
      </c>
    </row>
    <row r="9" spans="1:8">
      <c r="A9" t="s">
        <v>38</v>
      </c>
      <c r="B9" t="s">
        <v>35</v>
      </c>
      <c r="C9" s="1">
        <v>34608</v>
      </c>
      <c r="D9" s="7">
        <v>28118</v>
      </c>
      <c r="E9" s="28">
        <v>34800</v>
      </c>
      <c r="F9" t="str">
        <f t="shared" ca="1" si="0"/>
        <v>30 Jahre</v>
      </c>
      <c r="H9" s="43"/>
    </row>
    <row r="14" spans="1:8" ht="15">
      <c r="B14" s="42" t="s">
        <v>175</v>
      </c>
    </row>
  </sheetData>
  <phoneticPr fontId="6" type="noConversion"/>
  <hyperlinks>
    <hyperlink ref="B14" location="Info!A1" display="  &lt;&lt;&lt;  Zurück zu Info"/>
  </hyperlink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Depot</vt:lpstr>
      <vt:lpstr>Depot (2)</vt:lpstr>
      <vt:lpstr>DepotMitEKDatum</vt:lpstr>
      <vt:lpstr>Personal</vt:lpstr>
    </vt:vector>
  </TitlesOfParts>
  <Company>Reinke Solutions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21: Daten filtern</dc:subject>
  <dc:creator>Helmut Schuster</dc:creator>
  <cp:lastModifiedBy>Jürgen Schwenk</cp:lastModifiedBy>
  <dcterms:created xsi:type="dcterms:W3CDTF">1997-08-02T10:23:32Z</dcterms:created>
  <dcterms:modified xsi:type="dcterms:W3CDTF">2007-02-10T13:45:29Z</dcterms:modified>
</cp:coreProperties>
</file>