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735" windowHeight="12465"/>
  </bookViews>
  <sheets>
    <sheet name="Focus" sheetId="6" r:id="rId1"/>
    <sheet name="Listen1" sheetId="2" r:id="rId2"/>
    <sheet name="Namensliste" sheetId="3" r:id="rId3"/>
    <sheet name="Info" sheetId="7" r:id="rId4"/>
  </sheets>
  <externalReferences>
    <externalReference r:id="rId5"/>
  </externalReferences>
  <definedNames>
    <definedName name="Ostersonntag" localSheetId="3">[1]Listen1!$K$9</definedName>
    <definedName name="Ostersonntag">Listen1!$K$9</definedName>
    <definedName name="rL1.Daten">Listen1!$K$4:$L$53</definedName>
    <definedName name="rL1.JahrAusw" localSheetId="3">[1]Listen1!$B$3</definedName>
    <definedName name="rL1.JahrAusw">Listen1!$B$3</definedName>
    <definedName name="rL1.Knoten">Listen1!$J$3</definedName>
    <definedName name="rL1.SaSoAusw" localSheetId="3">[1]Listen1!$D$3</definedName>
    <definedName name="rL1.SaSoAusw">Listen1!$D$3</definedName>
    <definedName name="rL1.TagesAusw" localSheetId="3">[1]Listen1!$G$3</definedName>
    <definedName name="rL1.TagesAusw">Listen1!$G$3</definedName>
    <definedName name="rL1.TagesListe" localSheetId="3">[1]Listen1!$G$6:$G$8</definedName>
    <definedName name="rL1.TagesListe">Listen1!$G$6:$G$8</definedName>
  </definedNames>
  <calcPr calcId="125725"/>
</workbook>
</file>

<file path=xl/calcChain.xml><?xml version="1.0" encoding="utf-8"?>
<calcChain xmlns="http://schemas.openxmlformats.org/spreadsheetml/2006/main">
  <c r="P2" i="6"/>
  <c r="K4" i="2"/>
  <c r="K5"/>
  <c r="K9"/>
  <c r="K6" s="1"/>
  <c r="K11"/>
  <c r="K13"/>
  <c r="K16"/>
  <c r="K17"/>
  <c r="K18"/>
  <c r="K19"/>
  <c r="K20"/>
  <c r="K21"/>
  <c r="K22"/>
  <c r="K23"/>
  <c r="B3" i="6"/>
  <c r="C3"/>
  <c r="D3"/>
  <c r="E3"/>
  <c r="F3"/>
  <c r="G3"/>
  <c r="H3"/>
  <c r="I3"/>
  <c r="J3"/>
  <c r="K3"/>
  <c r="L3"/>
  <c r="M3"/>
  <c r="B4"/>
  <c r="C4"/>
  <c r="D4"/>
  <c r="E4"/>
  <c r="F4"/>
  <c r="G4"/>
  <c r="H4"/>
  <c r="I4"/>
  <c r="J4"/>
  <c r="K4"/>
  <c r="L4"/>
  <c r="M4"/>
  <c r="B5"/>
  <c r="C5"/>
  <c r="D5"/>
  <c r="E5"/>
  <c r="F5"/>
  <c r="G5"/>
  <c r="H5"/>
  <c r="I5"/>
  <c r="J5"/>
  <c r="K5"/>
  <c r="L5"/>
  <c r="M5"/>
  <c r="B6"/>
  <c r="C6"/>
  <c r="D6"/>
  <c r="E6"/>
  <c r="F6"/>
  <c r="G6"/>
  <c r="H6"/>
  <c r="I6"/>
  <c r="J6"/>
  <c r="K6"/>
  <c r="L6"/>
  <c r="M6"/>
  <c r="B7"/>
  <c r="C7"/>
  <c r="D7"/>
  <c r="E7"/>
  <c r="F7"/>
  <c r="G7"/>
  <c r="H7"/>
  <c r="I7"/>
  <c r="J7"/>
  <c r="K7"/>
  <c r="L7"/>
  <c r="M7"/>
  <c r="B8"/>
  <c r="C8"/>
  <c r="D8"/>
  <c r="E8"/>
  <c r="F8"/>
  <c r="G8"/>
  <c r="H8"/>
  <c r="I8"/>
  <c r="J8"/>
  <c r="K8"/>
  <c r="L8"/>
  <c r="M8"/>
  <c r="B9"/>
  <c r="C9"/>
  <c r="D9"/>
  <c r="E9"/>
  <c r="F9"/>
  <c r="G9"/>
  <c r="H9"/>
  <c r="I9"/>
  <c r="J9"/>
  <c r="K9"/>
  <c r="L9"/>
  <c r="M9"/>
  <c r="B10"/>
  <c r="C10"/>
  <c r="D10"/>
  <c r="E10"/>
  <c r="F10"/>
  <c r="G10"/>
  <c r="H10"/>
  <c r="I10"/>
  <c r="J10"/>
  <c r="K10"/>
  <c r="L10"/>
  <c r="M10"/>
  <c r="B11"/>
  <c r="C11"/>
  <c r="D11"/>
  <c r="E11"/>
  <c r="F11"/>
  <c r="G11"/>
  <c r="H11"/>
  <c r="I11"/>
  <c r="J11"/>
  <c r="K11"/>
  <c r="L11"/>
  <c r="M11"/>
  <c r="B12"/>
  <c r="C12"/>
  <c r="D12"/>
  <c r="E12"/>
  <c r="F12"/>
  <c r="G12"/>
  <c r="H12"/>
  <c r="I12"/>
  <c r="J12"/>
  <c r="K12"/>
  <c r="L12"/>
  <c r="M12"/>
  <c r="B13"/>
  <c r="C13"/>
  <c r="D13"/>
  <c r="E13"/>
  <c r="F13"/>
  <c r="G13"/>
  <c r="H13"/>
  <c r="I13"/>
  <c r="J13"/>
  <c r="K13"/>
  <c r="L13"/>
  <c r="M13"/>
  <c r="B14"/>
  <c r="C14"/>
  <c r="D14"/>
  <c r="E14"/>
  <c r="F14"/>
  <c r="G14"/>
  <c r="H14"/>
  <c r="I14"/>
  <c r="J14"/>
  <c r="K14"/>
  <c r="L14"/>
  <c r="M14"/>
  <c r="B15"/>
  <c r="C15"/>
  <c r="D15"/>
  <c r="E15"/>
  <c r="F15"/>
  <c r="G15"/>
  <c r="H15"/>
  <c r="I15"/>
  <c r="J15"/>
  <c r="K15"/>
  <c r="L15"/>
  <c r="M15"/>
  <c r="B16"/>
  <c r="C16"/>
  <c r="D16"/>
  <c r="E16"/>
  <c r="F16"/>
  <c r="G16"/>
  <c r="H16"/>
  <c r="I16"/>
  <c r="J16"/>
  <c r="K16"/>
  <c r="L16"/>
  <c r="M16"/>
  <c r="B17"/>
  <c r="C17"/>
  <c r="D17"/>
  <c r="E17"/>
  <c r="F17"/>
  <c r="G17"/>
  <c r="H17"/>
  <c r="I17"/>
  <c r="J17"/>
  <c r="K17"/>
  <c r="L17"/>
  <c r="M17"/>
  <c r="B18"/>
  <c r="C18"/>
  <c r="D18"/>
  <c r="E18"/>
  <c r="F18"/>
  <c r="G18"/>
  <c r="H18"/>
  <c r="I18"/>
  <c r="J18"/>
  <c r="K18"/>
  <c r="L18"/>
  <c r="M18"/>
  <c r="B19"/>
  <c r="C19"/>
  <c r="D19"/>
  <c r="E19"/>
  <c r="F19"/>
  <c r="G19"/>
  <c r="H19"/>
  <c r="I19"/>
  <c r="J19"/>
  <c r="K19"/>
  <c r="L19"/>
  <c r="M19"/>
  <c r="B20"/>
  <c r="C20"/>
  <c r="D20"/>
  <c r="E20"/>
  <c r="F20"/>
  <c r="G20"/>
  <c r="H20"/>
  <c r="I20"/>
  <c r="J20"/>
  <c r="K20"/>
  <c r="L20"/>
  <c r="M20"/>
  <c r="B21"/>
  <c r="C21"/>
  <c r="D21"/>
  <c r="E21"/>
  <c r="F21"/>
  <c r="G21"/>
  <c r="H21"/>
  <c r="I21"/>
  <c r="J21"/>
  <c r="K21"/>
  <c r="L21"/>
  <c r="M21"/>
  <c r="B22"/>
  <c r="C22"/>
  <c r="D22"/>
  <c r="E22"/>
  <c r="F22"/>
  <c r="G22"/>
  <c r="H22"/>
  <c r="I22"/>
  <c r="J22"/>
  <c r="K22"/>
  <c r="L22"/>
  <c r="M22"/>
  <c r="B23"/>
  <c r="C23"/>
  <c r="D23"/>
  <c r="E23"/>
  <c r="F23"/>
  <c r="G23"/>
  <c r="H23"/>
  <c r="I23"/>
  <c r="J23"/>
  <c r="K23"/>
  <c r="L23"/>
  <c r="M23"/>
  <c r="B24"/>
  <c r="C24"/>
  <c r="D24"/>
  <c r="E24"/>
  <c r="F24"/>
  <c r="G24"/>
  <c r="H24"/>
  <c r="I24"/>
  <c r="J24"/>
  <c r="K24"/>
  <c r="L24"/>
  <c r="M24"/>
  <c r="B25"/>
  <c r="C25"/>
  <c r="D25"/>
  <c r="E25"/>
  <c r="F25"/>
  <c r="G25"/>
  <c r="H25"/>
  <c r="I25"/>
  <c r="J25"/>
  <c r="K25"/>
  <c r="L25"/>
  <c r="M25"/>
  <c r="B26"/>
  <c r="C26"/>
  <c r="D26"/>
  <c r="E26"/>
  <c r="F26"/>
  <c r="G26"/>
  <c r="H26"/>
  <c r="I26"/>
  <c r="J26"/>
  <c r="K26"/>
  <c r="L26"/>
  <c r="M26"/>
  <c r="B27"/>
  <c r="C27"/>
  <c r="D27"/>
  <c r="E27"/>
  <c r="F27"/>
  <c r="G27"/>
  <c r="H27"/>
  <c r="I27"/>
  <c r="J27"/>
  <c r="K27"/>
  <c r="L27"/>
  <c r="M27"/>
  <c r="B28"/>
  <c r="C28"/>
  <c r="D28"/>
  <c r="E28"/>
  <c r="F28"/>
  <c r="G28"/>
  <c r="H28"/>
  <c r="I28"/>
  <c r="J28"/>
  <c r="K28"/>
  <c r="L28"/>
  <c r="M28"/>
  <c r="B29"/>
  <c r="C29"/>
  <c r="D29"/>
  <c r="E29"/>
  <c r="F29"/>
  <c r="G29"/>
  <c r="H29"/>
  <c r="I29"/>
  <c r="J29"/>
  <c r="K29"/>
  <c r="L29"/>
  <c r="M29"/>
  <c r="B30"/>
  <c r="C30"/>
  <c r="D30"/>
  <c r="E30"/>
  <c r="F30"/>
  <c r="G30"/>
  <c r="H30"/>
  <c r="I30"/>
  <c r="J30"/>
  <c r="K30"/>
  <c r="L30"/>
  <c r="M30"/>
  <c r="B31"/>
  <c r="C31"/>
  <c r="D31"/>
  <c r="E31"/>
  <c r="F31"/>
  <c r="G31"/>
  <c r="H31"/>
  <c r="I31"/>
  <c r="J31"/>
  <c r="K31"/>
  <c r="L31"/>
  <c r="M31"/>
  <c r="B32"/>
  <c r="C32"/>
  <c r="D32"/>
  <c r="E32"/>
  <c r="F32"/>
  <c r="G32"/>
  <c r="H32"/>
  <c r="I32"/>
  <c r="J32"/>
  <c r="K32"/>
  <c r="L32"/>
  <c r="M32"/>
  <c r="B33"/>
  <c r="C33"/>
  <c r="D33"/>
  <c r="E33"/>
  <c r="F33"/>
  <c r="G33"/>
  <c r="H33"/>
  <c r="I33"/>
  <c r="J33"/>
  <c r="K33"/>
  <c r="L33"/>
  <c r="M33"/>
  <c r="K15" i="2" l="1"/>
  <c r="K14"/>
  <c r="K12"/>
  <c r="K10"/>
  <c r="K8"/>
  <c r="K7"/>
</calcChain>
</file>

<file path=xl/sharedStrings.xml><?xml version="1.0" encoding="utf-8"?>
<sst xmlns="http://schemas.openxmlformats.org/spreadsheetml/2006/main" count="98" uniqueCount="70">
  <si>
    <t>Urlaubstage</t>
  </si>
  <si>
    <t>Feiertage</t>
  </si>
  <si>
    <t>Ostersonntag</t>
  </si>
  <si>
    <t>Ostermontag</t>
  </si>
  <si>
    <t>Neujahrstag</t>
  </si>
  <si>
    <t>Rosenmontag</t>
  </si>
  <si>
    <t>Aschermittwoch</t>
  </si>
  <si>
    <t>Karfreitag</t>
  </si>
  <si>
    <t>Maifeiertag</t>
  </si>
  <si>
    <t>Christi Himmelfahrt</t>
  </si>
  <si>
    <t>Pfingstsonntag</t>
  </si>
  <si>
    <t>Pfingstmontag</t>
  </si>
  <si>
    <t>Fronleichnam</t>
  </si>
  <si>
    <t>Tag der deutschen Einheit</t>
  </si>
  <si>
    <t>Allerheiligen</t>
  </si>
  <si>
    <t>Buß- und Bettag</t>
  </si>
  <si>
    <t>Heilig Abend</t>
  </si>
  <si>
    <t>1. Weihnachtstag</t>
  </si>
  <si>
    <t>2. Weihnachtstag</t>
  </si>
  <si>
    <t>rL1.JahrAusw</t>
  </si>
  <si>
    <t>Frank Arendt-Theilen ▪ Hameln ▪ 2008</t>
  </si>
  <si>
    <t>rL1.SaSoAusw</t>
  </si>
  <si>
    <t>rL1.Knoten</t>
  </si>
  <si>
    <t>benutzte Formeln in der bedingten Formatierung</t>
  </si>
  <si>
    <t>Sa/So</t>
  </si>
  <si>
    <t>Hl. Drei Könige</t>
  </si>
  <si>
    <t>Mariä Himmelfahrt</t>
  </si>
  <si>
    <t>Reformationstag</t>
  </si>
  <si>
    <t>(alle)</t>
  </si>
  <si>
    <t>Feiertage/Urlaubstage</t>
  </si>
  <si>
    <t>bewegliche Feiertage</t>
  </si>
  <si>
    <t>Listenfeld</t>
  </si>
  <si>
    <t>Name</t>
  </si>
  <si>
    <t>rL1.TagesAusw</t>
  </si>
  <si>
    <t>Tagesliste</t>
  </si>
  <si>
    <t>=Ostersonntag-48</t>
  </si>
  <si>
    <t>=Ostersonntag-46</t>
  </si>
  <si>
    <t>=Ostersonntag-2</t>
  </si>
  <si>
    <t>=Ostersonntag+1</t>
  </si>
  <si>
    <t>=Ostersonntag+39</t>
  </si>
  <si>
    <t>=Ostersonntag+49</t>
  </si>
  <si>
    <t>=Ostersonntag+50</t>
  </si>
  <si>
    <t>=Ostersonntag+60</t>
  </si>
  <si>
    <t>=DATUM(rL1.JahrAusw;1;1)</t>
  </si>
  <si>
    <t>=DATUM(rL1.JahrAusw;1;6)</t>
  </si>
  <si>
    <t>=DM((TAG(MINUTE(rL1.JahrAusw/38)/2+55)&amp;".4."&amp;rL1.JahrAusw)/7;)*7-6</t>
  </si>
  <si>
    <t>=DATUM(rL1.JahrAusw;5;1)</t>
  </si>
  <si>
    <t>=DATUM(rL1.JahrAusw;8;15)</t>
  </si>
  <si>
    <t>=DATUM(rL1.JahrAusw;10;3)</t>
  </si>
  <si>
    <t>=DATUM(rL1.JahrAusw;10;31)</t>
  </si>
  <si>
    <t>=DATUM(rL1.JahrAusw;11;1)</t>
  </si>
  <si>
    <t>=DATUM(rL1.JahrAusw;12;25)-WOCHENTAG(DATUM(rL1.JahrAusw;12;25);2)-4*7-4</t>
  </si>
  <si>
    <t>=DATUM(rL1.JahrAusw;12;24)</t>
  </si>
  <si>
    <t>=DATUM(rL1.JahrAusw;12;25)</t>
  </si>
  <si>
    <t>=DATUM(rL1.JahrAusw;12;26)</t>
  </si>
  <si>
    <t>die Formel erwartet in der Zelle mit dem Namen rL1.JahrAusw die Jahreszahl</t>
  </si>
  <si>
    <t>=Listen1!$K$9</t>
  </si>
  <si>
    <t>rL1.Daten</t>
  </si>
  <si>
    <t>=Listen1!$K$4:$L$53</t>
  </si>
  <si>
    <t>=Listen1!$B$3</t>
  </si>
  <si>
    <t>=Listen1!$J$3</t>
  </si>
  <si>
    <t>=Listen1!$D$3</t>
  </si>
  <si>
    <t>=Listen1!$G$3</t>
  </si>
  <si>
    <t>rL1.TagesListe</t>
  </si>
  <si>
    <t>=Listen1!$G$6:$G$8</t>
  </si>
  <si>
    <t>=UND(rL1.TagesAusw&lt;3;ISTZAHL(VERGLEICH(B3;BEREICH.VERSCHIEBEN(rL1.Knoten;1;rL1.TagesAusw;50;1);0)))</t>
  </si>
  <si>
    <t>=UND(rL1.SaSoAusw;WOCHENTAG(B3;2)&gt;5)</t>
  </si>
  <si>
    <t>=UND(rL1.TagesAusw=3;SUMMENPRODUKT((rL1.Daten=B3)*(rL1.Daten&lt;&gt;""))&gt;=1)</t>
  </si>
  <si>
    <t>Kalenderformel</t>
  </si>
  <si>
    <t>=WENN(MONAT(DATUM(rL1.JahrAusw;B$2;$A3))=B$2;DATUM(rL1.JahrAusw;B$2;$A3);"")</t>
  </si>
</sst>
</file>

<file path=xl/styles.xml><?xml version="1.0" encoding="utf-8"?>
<styleSheet xmlns="http://schemas.openxmlformats.org/spreadsheetml/2006/main">
  <numFmts count="14">
    <numFmt numFmtId="164" formatCode="&quot;Jan&quot;"/>
    <numFmt numFmtId="165" formatCode="&quot;Feb&quot;"/>
    <numFmt numFmtId="166" formatCode="&quot;Mär&quot;"/>
    <numFmt numFmtId="167" formatCode="&quot;Apr&quot;"/>
    <numFmt numFmtId="168" formatCode="&quot;Mai&quot;"/>
    <numFmt numFmtId="169" formatCode="&quot;Jun&quot;"/>
    <numFmt numFmtId="170" formatCode="&quot;Jul&quot;"/>
    <numFmt numFmtId="171" formatCode="&quot;Aug&quot;"/>
    <numFmt numFmtId="172" formatCode="&quot;Sep&quot;"/>
    <numFmt numFmtId="173" formatCode="&quot;Okt&quot;"/>
    <numFmt numFmtId="174" formatCode="&quot;Nov&quot;"/>
    <numFmt numFmtId="175" formatCode="&quot;Dez&quot;"/>
    <numFmt numFmtId="176" formatCode="ddd"/>
    <numFmt numFmtId="177" formatCode="0&quot;. &quot;"/>
  </numFmts>
  <fonts count="14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12"/>
      <color theme="7" tint="-0.249977111117893"/>
      <name val="Arial"/>
      <family val="2"/>
    </font>
    <font>
      <sz val="8"/>
      <color theme="3" tint="0.39997558519241921"/>
      <name val="Arial"/>
      <family val="2"/>
    </font>
    <font>
      <b/>
      <i/>
      <sz val="16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theme="0"/>
      <name val="Arial"/>
      <family val="2"/>
    </font>
    <font>
      <sz val="8"/>
      <name val="Tahoma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medium">
        <color theme="4" tint="-0.24994659260841701"/>
      </left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Border="1"/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NumberFormat="1"/>
    <xf numFmtId="0" fontId="4" fillId="0" borderId="0" xfId="0" applyFont="1"/>
    <xf numFmtId="0" fontId="0" fillId="0" borderId="0" xfId="0" quotePrefix="1"/>
    <xf numFmtId="0" fontId="1" fillId="0" borderId="0" xfId="0" applyFont="1"/>
    <xf numFmtId="0" fontId="0" fillId="0" borderId="0" xfId="0" applyFont="1" applyFill="1" applyBorder="1"/>
    <xf numFmtId="0" fontId="8" fillId="0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4" borderId="0" xfId="0" applyFill="1"/>
    <xf numFmtId="0" fontId="0" fillId="5" borderId="0" xfId="0" applyFill="1" applyAlignment="1">
      <alignment horizontal="center"/>
    </xf>
    <xf numFmtId="14" fontId="2" fillId="5" borderId="0" xfId="0" applyNumberFormat="1" applyFont="1" applyFill="1"/>
    <xf numFmtId="0" fontId="0" fillId="5" borderId="0" xfId="0" applyFill="1"/>
    <xf numFmtId="0" fontId="7" fillId="5" borderId="0" xfId="0" applyFont="1" applyFill="1" applyAlignment="1"/>
    <xf numFmtId="164" fontId="9" fillId="5" borderId="0" xfId="0" applyNumberFormat="1" applyFont="1" applyFill="1" applyAlignment="1">
      <alignment horizontal="center" vertical="center"/>
    </xf>
    <xf numFmtId="165" fontId="9" fillId="5" borderId="0" xfId="0" applyNumberFormat="1" applyFont="1" applyFill="1" applyAlignment="1">
      <alignment horizontal="center" vertical="center"/>
    </xf>
    <xf numFmtId="166" fontId="9" fillId="5" borderId="0" xfId="0" applyNumberFormat="1" applyFont="1" applyFill="1" applyAlignment="1">
      <alignment horizontal="center" vertical="center"/>
    </xf>
    <xf numFmtId="0" fontId="0" fillId="5" borderId="0" xfId="0" applyFill="1" applyBorder="1"/>
    <xf numFmtId="0" fontId="7" fillId="5" borderId="1" xfId="0" applyFont="1" applyFill="1" applyBorder="1" applyAlignment="1"/>
    <xf numFmtId="0" fontId="0" fillId="5" borderId="1" xfId="0" applyFill="1" applyBorder="1"/>
    <xf numFmtId="0" fontId="5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right" vertical="center"/>
    </xf>
    <xf numFmtId="0" fontId="4" fillId="5" borderId="0" xfId="0" quotePrefix="1" applyFon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0" fillId="7" borderId="5" xfId="0" applyFont="1" applyFill="1" applyBorder="1"/>
    <xf numFmtId="14" fontId="0" fillId="7" borderId="6" xfId="0" applyNumberFormat="1" applyFont="1" applyFill="1" applyBorder="1"/>
    <xf numFmtId="14" fontId="0" fillId="7" borderId="7" xfId="0" applyNumberFormat="1" applyFont="1" applyFill="1" applyBorder="1"/>
    <xf numFmtId="0" fontId="0" fillId="0" borderId="5" xfId="0" applyFont="1" applyBorder="1"/>
    <xf numFmtId="14" fontId="0" fillId="0" borderId="6" xfId="0" applyNumberFormat="1" applyFont="1" applyBorder="1"/>
    <xf numFmtId="14" fontId="0" fillId="0" borderId="7" xfId="0" applyNumberFormat="1" applyFont="1" applyBorder="1"/>
    <xf numFmtId="0" fontId="0" fillId="0" borderId="5" xfId="0" applyFont="1" applyFill="1" applyBorder="1"/>
    <xf numFmtId="0" fontId="0" fillId="7" borderId="6" xfId="0" applyFont="1" applyFill="1" applyBorder="1"/>
    <xf numFmtId="0" fontId="0" fillId="0" borderId="6" xfId="0" applyFont="1" applyBorder="1"/>
    <xf numFmtId="0" fontId="0" fillId="7" borderId="7" xfId="0" applyFont="1" applyFill="1" applyBorder="1"/>
    <xf numFmtId="0" fontId="0" fillId="0" borderId="7" xfId="0" applyFont="1" applyBorder="1"/>
    <xf numFmtId="14" fontId="0" fillId="0" borderId="0" xfId="0" quotePrefix="1" applyNumberFormat="1" applyBorder="1"/>
    <xf numFmtId="14" fontId="0" fillId="2" borderId="6" xfId="0" applyNumberFormat="1" applyFont="1" applyFill="1" applyBorder="1"/>
    <xf numFmtId="0" fontId="13" fillId="5" borderId="0" xfId="0" applyFont="1" applyFill="1" applyAlignment="1">
      <alignment horizontal="center" vertical="center"/>
    </xf>
    <xf numFmtId="167" fontId="9" fillId="5" borderId="0" xfId="0" applyNumberFormat="1" applyFont="1" applyFill="1" applyAlignment="1">
      <alignment horizontal="center" vertical="center"/>
    </xf>
    <xf numFmtId="168" fontId="9" fillId="5" borderId="0" xfId="0" applyNumberFormat="1" applyFont="1" applyFill="1" applyAlignment="1">
      <alignment horizontal="center" vertical="center"/>
    </xf>
    <xf numFmtId="169" fontId="9" fillId="5" borderId="0" xfId="0" applyNumberFormat="1" applyFont="1" applyFill="1" applyAlignment="1">
      <alignment horizontal="center" vertical="center"/>
    </xf>
    <xf numFmtId="170" fontId="9" fillId="5" borderId="0" xfId="0" applyNumberFormat="1" applyFont="1" applyFill="1" applyAlignment="1">
      <alignment horizontal="center" vertical="center"/>
    </xf>
    <xf numFmtId="171" fontId="9" fillId="5" borderId="0" xfId="0" applyNumberFormat="1" applyFont="1" applyFill="1" applyAlignment="1">
      <alignment horizontal="center" vertical="center"/>
    </xf>
    <xf numFmtId="172" fontId="9" fillId="5" borderId="0" xfId="0" applyNumberFormat="1" applyFont="1" applyFill="1" applyAlignment="1">
      <alignment horizontal="center" vertical="center"/>
    </xf>
    <xf numFmtId="173" fontId="9" fillId="5" borderId="0" xfId="0" applyNumberFormat="1" applyFont="1" applyFill="1" applyAlignment="1">
      <alignment horizontal="center" vertical="center"/>
    </xf>
    <xf numFmtId="174" fontId="9" fillId="5" borderId="0" xfId="0" applyNumberFormat="1" applyFont="1" applyFill="1" applyAlignment="1">
      <alignment horizontal="center" vertical="center"/>
    </xf>
    <xf numFmtId="175" fontId="9" fillId="5" borderId="0" xfId="0" applyNumberFormat="1" applyFont="1" applyFill="1" applyAlignment="1">
      <alignment horizontal="center" vertical="center"/>
    </xf>
    <xf numFmtId="176" fontId="3" fillId="0" borderId="0" xfId="0" applyNumberFormat="1" applyFont="1" applyBorder="1" applyAlignment="1">
      <alignment horizontal="left" vertical="center"/>
    </xf>
    <xf numFmtId="177" fontId="10" fillId="5" borderId="0" xfId="0" applyNumberFormat="1" applyFont="1" applyFill="1" applyAlignment="1">
      <alignment horizontal="right" vertical="center"/>
    </xf>
    <xf numFmtId="0" fontId="0" fillId="4" borderId="0" xfId="0" applyFill="1" applyAlignment="1">
      <alignment horizontal="center"/>
    </xf>
  </cellXfs>
  <cellStyles count="1">
    <cellStyle name="Standard" xfId="0" builtinId="0"/>
  </cellStyles>
  <dxfs count="3"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63972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alendergeschichten_Te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cus"/>
      <sheetName val="Listen1"/>
      <sheetName val="Namensliste"/>
      <sheetName val="Info"/>
    </sheetNames>
    <sheetDataSet>
      <sheetData sheetId="0"/>
      <sheetData sheetId="1">
        <row r="3">
          <cell r="B3">
            <v>2007</v>
          </cell>
          <cell r="D3" t="b">
            <v>0</v>
          </cell>
          <cell r="G3">
            <v>3</v>
          </cell>
        </row>
        <row r="6">
          <cell r="G6" t="str">
            <v>Feiertage</v>
          </cell>
        </row>
        <row r="7">
          <cell r="G7" t="str">
            <v>Urlaubstage</v>
          </cell>
        </row>
        <row r="8">
          <cell r="G8" t="str">
            <v>(alle)</v>
          </cell>
        </row>
        <row r="9">
          <cell r="K9">
            <v>39180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34"/>
  <sheetViews>
    <sheetView tabSelected="1" workbookViewId="0">
      <selection activeCell="T1" sqref="T1"/>
    </sheetView>
  </sheetViews>
  <sheetFormatPr baseColWidth="10" defaultRowHeight="12.75"/>
  <cols>
    <col min="1" max="13" width="5.7109375" customWidth="1"/>
    <col min="14" max="15" width="1.42578125" customWidth="1"/>
    <col min="16" max="16" width="9.42578125" customWidth="1"/>
    <col min="17" max="17" width="3.85546875" customWidth="1"/>
    <col min="18" max="18" width="1.42578125" customWidth="1"/>
  </cols>
  <sheetData>
    <row r="1" spans="1:18" ht="7.5" customHeight="1">
      <c r="A1" s="16"/>
      <c r="B1" s="16"/>
      <c r="C1" s="16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9"/>
      <c r="P1" s="19"/>
      <c r="Q1" s="18"/>
      <c r="R1" s="18"/>
    </row>
    <row r="2" spans="1:18" ht="17.25" customHeight="1">
      <c r="A2" s="17"/>
      <c r="B2" s="20">
        <v>1</v>
      </c>
      <c r="C2" s="21">
        <v>2</v>
      </c>
      <c r="D2" s="22">
        <v>3</v>
      </c>
      <c r="E2" s="47">
        <v>4</v>
      </c>
      <c r="F2" s="48">
        <v>5</v>
      </c>
      <c r="G2" s="49">
        <v>6</v>
      </c>
      <c r="H2" s="50">
        <v>7</v>
      </c>
      <c r="I2" s="51">
        <v>8</v>
      </c>
      <c r="J2" s="52">
        <v>9</v>
      </c>
      <c r="K2" s="53">
        <v>10</v>
      </c>
      <c r="L2" s="54">
        <v>11</v>
      </c>
      <c r="M2" s="55">
        <v>12</v>
      </c>
      <c r="N2" s="23"/>
      <c r="O2" s="24"/>
      <c r="P2" s="46">
        <f>rL1.JahrAusw</f>
        <v>2008</v>
      </c>
      <c r="Q2" s="15"/>
      <c r="R2" s="18"/>
    </row>
    <row r="3" spans="1:18" ht="11.25" customHeight="1">
      <c r="A3" s="57">
        <v>1</v>
      </c>
      <c r="B3" s="56">
        <f t="shared" ref="B3:M12" si="0">IF(MONTH(DATE(rL1.JahrAusw,B$2,$A3))=B$2,DATE(rL1.JahrAusw,B$2,$A3),"")</f>
        <v>39448</v>
      </c>
      <c r="C3" s="56">
        <f t="shared" si="0"/>
        <v>39479</v>
      </c>
      <c r="D3" s="56">
        <f t="shared" si="0"/>
        <v>39508</v>
      </c>
      <c r="E3" s="56">
        <f t="shared" si="0"/>
        <v>39539</v>
      </c>
      <c r="F3" s="56">
        <f t="shared" si="0"/>
        <v>39569</v>
      </c>
      <c r="G3" s="56">
        <f t="shared" si="0"/>
        <v>39600</v>
      </c>
      <c r="H3" s="56">
        <f t="shared" si="0"/>
        <v>39630</v>
      </c>
      <c r="I3" s="56">
        <f t="shared" si="0"/>
        <v>39661</v>
      </c>
      <c r="J3" s="56">
        <f t="shared" si="0"/>
        <v>39692</v>
      </c>
      <c r="K3" s="56">
        <f t="shared" si="0"/>
        <v>39722</v>
      </c>
      <c r="L3" s="56">
        <f t="shared" si="0"/>
        <v>39753</v>
      </c>
      <c r="M3" s="56">
        <f t="shared" si="0"/>
        <v>39783</v>
      </c>
      <c r="N3" s="18"/>
      <c r="O3" s="25"/>
      <c r="P3" s="18"/>
      <c r="Q3" s="18"/>
      <c r="R3" s="18"/>
    </row>
    <row r="4" spans="1:18" ht="11.25" customHeight="1">
      <c r="A4" s="57">
        <v>2</v>
      </c>
      <c r="B4" s="56">
        <f t="shared" si="0"/>
        <v>39449</v>
      </c>
      <c r="C4" s="56">
        <f t="shared" si="0"/>
        <v>39480</v>
      </c>
      <c r="D4" s="56">
        <f t="shared" si="0"/>
        <v>39509</v>
      </c>
      <c r="E4" s="56">
        <f t="shared" si="0"/>
        <v>39540</v>
      </c>
      <c r="F4" s="56">
        <f t="shared" si="0"/>
        <v>39570</v>
      </c>
      <c r="G4" s="56">
        <f t="shared" si="0"/>
        <v>39601</v>
      </c>
      <c r="H4" s="56">
        <f t="shared" si="0"/>
        <v>39631</v>
      </c>
      <c r="I4" s="56">
        <f t="shared" si="0"/>
        <v>39662</v>
      </c>
      <c r="J4" s="56">
        <f t="shared" si="0"/>
        <v>39693</v>
      </c>
      <c r="K4" s="56">
        <f t="shared" si="0"/>
        <v>39723</v>
      </c>
      <c r="L4" s="56">
        <f t="shared" si="0"/>
        <v>39754</v>
      </c>
      <c r="M4" s="56">
        <f t="shared" si="0"/>
        <v>39784</v>
      </c>
      <c r="N4" s="18"/>
      <c r="O4" s="25"/>
      <c r="P4" s="15"/>
      <c r="Q4" s="15"/>
      <c r="R4" s="18"/>
    </row>
    <row r="5" spans="1:18" ht="11.25" customHeight="1">
      <c r="A5" s="57">
        <v>3</v>
      </c>
      <c r="B5" s="56">
        <f t="shared" si="0"/>
        <v>39450</v>
      </c>
      <c r="C5" s="56">
        <f t="shared" si="0"/>
        <v>39481</v>
      </c>
      <c r="D5" s="56">
        <f t="shared" si="0"/>
        <v>39510</v>
      </c>
      <c r="E5" s="56">
        <f t="shared" si="0"/>
        <v>39541</v>
      </c>
      <c r="F5" s="56">
        <f t="shared" si="0"/>
        <v>39571</v>
      </c>
      <c r="G5" s="56">
        <f t="shared" si="0"/>
        <v>39602</v>
      </c>
      <c r="H5" s="56">
        <f t="shared" si="0"/>
        <v>39632</v>
      </c>
      <c r="I5" s="56">
        <f t="shared" si="0"/>
        <v>39663</v>
      </c>
      <c r="J5" s="56">
        <f t="shared" si="0"/>
        <v>39694</v>
      </c>
      <c r="K5" s="56">
        <f t="shared" si="0"/>
        <v>39724</v>
      </c>
      <c r="L5" s="56">
        <f t="shared" si="0"/>
        <v>39755</v>
      </c>
      <c r="M5" s="56">
        <f t="shared" si="0"/>
        <v>39785</v>
      </c>
      <c r="N5" s="18"/>
      <c r="O5" s="25"/>
      <c r="P5" s="58" t="s">
        <v>31</v>
      </c>
      <c r="Q5" s="58"/>
      <c r="R5" s="18"/>
    </row>
    <row r="6" spans="1:18" ht="11.25" customHeight="1">
      <c r="A6" s="57">
        <v>4</v>
      </c>
      <c r="B6" s="56">
        <f t="shared" si="0"/>
        <v>39451</v>
      </c>
      <c r="C6" s="56">
        <f t="shared" si="0"/>
        <v>39482</v>
      </c>
      <c r="D6" s="56">
        <f t="shared" si="0"/>
        <v>39511</v>
      </c>
      <c r="E6" s="56">
        <f t="shared" si="0"/>
        <v>39542</v>
      </c>
      <c r="F6" s="56">
        <f t="shared" si="0"/>
        <v>39572</v>
      </c>
      <c r="G6" s="56">
        <f t="shared" si="0"/>
        <v>39603</v>
      </c>
      <c r="H6" s="56">
        <f t="shared" si="0"/>
        <v>39633</v>
      </c>
      <c r="I6" s="56">
        <f t="shared" si="0"/>
        <v>39664</v>
      </c>
      <c r="J6" s="56">
        <f t="shared" si="0"/>
        <v>39695</v>
      </c>
      <c r="K6" s="56">
        <f t="shared" si="0"/>
        <v>39725</v>
      </c>
      <c r="L6" s="56">
        <f t="shared" si="0"/>
        <v>39756</v>
      </c>
      <c r="M6" s="56">
        <f t="shared" si="0"/>
        <v>39786</v>
      </c>
      <c r="N6" s="18"/>
      <c r="O6" s="25"/>
      <c r="P6" s="15"/>
      <c r="Q6" s="15"/>
      <c r="R6" s="18"/>
    </row>
    <row r="7" spans="1:18" ht="11.25" customHeight="1">
      <c r="A7" s="57">
        <v>5</v>
      </c>
      <c r="B7" s="56">
        <f t="shared" si="0"/>
        <v>39452</v>
      </c>
      <c r="C7" s="56">
        <f t="shared" si="0"/>
        <v>39483</v>
      </c>
      <c r="D7" s="56">
        <f t="shared" si="0"/>
        <v>39512</v>
      </c>
      <c r="E7" s="56">
        <f t="shared" si="0"/>
        <v>39543</v>
      </c>
      <c r="F7" s="56">
        <f t="shared" si="0"/>
        <v>39573</v>
      </c>
      <c r="G7" s="56">
        <f t="shared" si="0"/>
        <v>39604</v>
      </c>
      <c r="H7" s="56">
        <f t="shared" si="0"/>
        <v>39634</v>
      </c>
      <c r="I7" s="56">
        <f t="shared" si="0"/>
        <v>39665</v>
      </c>
      <c r="J7" s="56">
        <f t="shared" si="0"/>
        <v>39696</v>
      </c>
      <c r="K7" s="56">
        <f t="shared" si="0"/>
        <v>39726</v>
      </c>
      <c r="L7" s="56">
        <f t="shared" si="0"/>
        <v>39757</v>
      </c>
      <c r="M7" s="56">
        <f t="shared" si="0"/>
        <v>39787</v>
      </c>
      <c r="N7" s="18"/>
      <c r="O7" s="25"/>
      <c r="P7" s="18"/>
      <c r="Q7" s="18"/>
      <c r="R7" s="18"/>
    </row>
    <row r="8" spans="1:18" ht="11.25" customHeight="1">
      <c r="A8" s="57">
        <v>6</v>
      </c>
      <c r="B8" s="56">
        <f t="shared" si="0"/>
        <v>39453</v>
      </c>
      <c r="C8" s="56">
        <f t="shared" si="0"/>
        <v>39484</v>
      </c>
      <c r="D8" s="56">
        <f t="shared" si="0"/>
        <v>39513</v>
      </c>
      <c r="E8" s="56">
        <f t="shared" si="0"/>
        <v>39544</v>
      </c>
      <c r="F8" s="56">
        <f t="shared" si="0"/>
        <v>39574</v>
      </c>
      <c r="G8" s="56">
        <f t="shared" si="0"/>
        <v>39605</v>
      </c>
      <c r="H8" s="56">
        <f t="shared" si="0"/>
        <v>39635</v>
      </c>
      <c r="I8" s="56">
        <f t="shared" si="0"/>
        <v>39666</v>
      </c>
      <c r="J8" s="56">
        <f t="shared" si="0"/>
        <v>39697</v>
      </c>
      <c r="K8" s="56">
        <f t="shared" si="0"/>
        <v>39727</v>
      </c>
      <c r="L8" s="56">
        <f t="shared" si="0"/>
        <v>39758</v>
      </c>
      <c r="M8" s="56">
        <f t="shared" si="0"/>
        <v>39788</v>
      </c>
      <c r="N8" s="18"/>
      <c r="O8" s="25"/>
      <c r="P8" s="18"/>
      <c r="Q8" s="18"/>
      <c r="R8" s="18"/>
    </row>
    <row r="9" spans="1:18" ht="11.25" customHeight="1">
      <c r="A9" s="57">
        <v>7</v>
      </c>
      <c r="B9" s="56">
        <f t="shared" si="0"/>
        <v>39454</v>
      </c>
      <c r="C9" s="56">
        <f t="shared" si="0"/>
        <v>39485</v>
      </c>
      <c r="D9" s="56">
        <f t="shared" si="0"/>
        <v>39514</v>
      </c>
      <c r="E9" s="56">
        <f t="shared" si="0"/>
        <v>39545</v>
      </c>
      <c r="F9" s="56">
        <f t="shared" si="0"/>
        <v>39575</v>
      </c>
      <c r="G9" s="56">
        <f t="shared" si="0"/>
        <v>39606</v>
      </c>
      <c r="H9" s="56">
        <f t="shared" si="0"/>
        <v>39636</v>
      </c>
      <c r="I9" s="56">
        <f t="shared" si="0"/>
        <v>39667</v>
      </c>
      <c r="J9" s="56">
        <f t="shared" si="0"/>
        <v>39698</v>
      </c>
      <c r="K9" s="56">
        <f t="shared" si="0"/>
        <v>39728</v>
      </c>
      <c r="L9" s="56">
        <f t="shared" si="0"/>
        <v>39759</v>
      </c>
      <c r="M9" s="56">
        <f t="shared" si="0"/>
        <v>39789</v>
      </c>
      <c r="N9" s="18"/>
      <c r="O9" s="25"/>
      <c r="P9" s="26"/>
      <c r="Q9" s="18"/>
      <c r="R9" s="18"/>
    </row>
    <row r="10" spans="1:18" ht="11.25" customHeight="1">
      <c r="A10" s="57">
        <v>8</v>
      </c>
      <c r="B10" s="56">
        <f t="shared" si="0"/>
        <v>39455</v>
      </c>
      <c r="C10" s="56">
        <f t="shared" si="0"/>
        <v>39486</v>
      </c>
      <c r="D10" s="56">
        <f t="shared" si="0"/>
        <v>39515</v>
      </c>
      <c r="E10" s="56">
        <f t="shared" si="0"/>
        <v>39546</v>
      </c>
      <c r="F10" s="56">
        <f t="shared" si="0"/>
        <v>39576</v>
      </c>
      <c r="G10" s="56">
        <f t="shared" si="0"/>
        <v>39607</v>
      </c>
      <c r="H10" s="56">
        <f t="shared" si="0"/>
        <v>39637</v>
      </c>
      <c r="I10" s="56">
        <f t="shared" si="0"/>
        <v>39668</v>
      </c>
      <c r="J10" s="56">
        <f t="shared" si="0"/>
        <v>39699</v>
      </c>
      <c r="K10" s="56">
        <f t="shared" si="0"/>
        <v>39729</v>
      </c>
      <c r="L10" s="56">
        <f t="shared" si="0"/>
        <v>39760</v>
      </c>
      <c r="M10" s="56">
        <f t="shared" si="0"/>
        <v>39790</v>
      </c>
      <c r="N10" s="18"/>
      <c r="O10" s="25"/>
      <c r="P10" s="18"/>
      <c r="Q10" s="18"/>
      <c r="R10" s="18"/>
    </row>
    <row r="11" spans="1:18" ht="11.25" customHeight="1">
      <c r="A11" s="57">
        <v>9</v>
      </c>
      <c r="B11" s="56">
        <f t="shared" si="0"/>
        <v>39456</v>
      </c>
      <c r="C11" s="56">
        <f t="shared" si="0"/>
        <v>39487</v>
      </c>
      <c r="D11" s="56">
        <f t="shared" si="0"/>
        <v>39516</v>
      </c>
      <c r="E11" s="56">
        <f t="shared" si="0"/>
        <v>39547</v>
      </c>
      <c r="F11" s="56">
        <f t="shared" si="0"/>
        <v>39577</v>
      </c>
      <c r="G11" s="56">
        <f t="shared" si="0"/>
        <v>39608</v>
      </c>
      <c r="H11" s="56">
        <f t="shared" si="0"/>
        <v>39638</v>
      </c>
      <c r="I11" s="56">
        <f t="shared" si="0"/>
        <v>39669</v>
      </c>
      <c r="J11" s="56">
        <f t="shared" si="0"/>
        <v>39700</v>
      </c>
      <c r="K11" s="56">
        <f t="shared" si="0"/>
        <v>39730</v>
      </c>
      <c r="L11" s="56">
        <f t="shared" si="0"/>
        <v>39761</v>
      </c>
      <c r="M11" s="56">
        <f t="shared" si="0"/>
        <v>39791</v>
      </c>
      <c r="N11" s="18"/>
      <c r="O11" s="25"/>
      <c r="P11" s="18"/>
      <c r="Q11" s="18"/>
      <c r="R11" s="18"/>
    </row>
    <row r="12" spans="1:18" ht="11.25" customHeight="1">
      <c r="A12" s="57">
        <v>10</v>
      </c>
      <c r="B12" s="56">
        <f t="shared" si="0"/>
        <v>39457</v>
      </c>
      <c r="C12" s="56">
        <f t="shared" si="0"/>
        <v>39488</v>
      </c>
      <c r="D12" s="56">
        <f t="shared" si="0"/>
        <v>39517</v>
      </c>
      <c r="E12" s="56">
        <f t="shared" si="0"/>
        <v>39548</v>
      </c>
      <c r="F12" s="56">
        <f t="shared" si="0"/>
        <v>39578</v>
      </c>
      <c r="G12" s="56">
        <f t="shared" si="0"/>
        <v>39609</v>
      </c>
      <c r="H12" s="56">
        <f t="shared" si="0"/>
        <v>39639</v>
      </c>
      <c r="I12" s="56">
        <f t="shared" si="0"/>
        <v>39670</v>
      </c>
      <c r="J12" s="56">
        <f t="shared" si="0"/>
        <v>39701</v>
      </c>
      <c r="K12" s="56">
        <f t="shared" si="0"/>
        <v>39731</v>
      </c>
      <c r="L12" s="56">
        <f t="shared" si="0"/>
        <v>39762</v>
      </c>
      <c r="M12" s="56">
        <f t="shared" si="0"/>
        <v>39792</v>
      </c>
      <c r="N12" s="18"/>
      <c r="O12" s="25"/>
      <c r="P12" s="18"/>
      <c r="Q12" s="18"/>
      <c r="R12" s="18"/>
    </row>
    <row r="13" spans="1:18" ht="11.25" customHeight="1">
      <c r="A13" s="57">
        <v>11</v>
      </c>
      <c r="B13" s="56">
        <f t="shared" ref="B13:M22" si="1">IF(MONTH(DATE(rL1.JahrAusw,B$2,$A13))=B$2,DATE(rL1.JahrAusw,B$2,$A13),"")</f>
        <v>39458</v>
      </c>
      <c r="C13" s="56">
        <f t="shared" si="1"/>
        <v>39489</v>
      </c>
      <c r="D13" s="56">
        <f t="shared" si="1"/>
        <v>39518</v>
      </c>
      <c r="E13" s="56">
        <f t="shared" si="1"/>
        <v>39549</v>
      </c>
      <c r="F13" s="56">
        <f t="shared" si="1"/>
        <v>39579</v>
      </c>
      <c r="G13" s="56">
        <f t="shared" si="1"/>
        <v>39610</v>
      </c>
      <c r="H13" s="56">
        <f t="shared" si="1"/>
        <v>39640</v>
      </c>
      <c r="I13" s="56">
        <f t="shared" si="1"/>
        <v>39671</v>
      </c>
      <c r="J13" s="56">
        <f t="shared" si="1"/>
        <v>39702</v>
      </c>
      <c r="K13" s="56">
        <f t="shared" si="1"/>
        <v>39732</v>
      </c>
      <c r="L13" s="56">
        <f t="shared" si="1"/>
        <v>39763</v>
      </c>
      <c r="M13" s="56">
        <f t="shared" si="1"/>
        <v>39793</v>
      </c>
      <c r="N13" s="18"/>
      <c r="O13" s="25"/>
      <c r="P13" s="18"/>
      <c r="Q13" s="18"/>
      <c r="R13" s="18"/>
    </row>
    <row r="14" spans="1:18" ht="11.25" customHeight="1">
      <c r="A14" s="57">
        <v>12</v>
      </c>
      <c r="B14" s="56">
        <f t="shared" si="1"/>
        <v>39459</v>
      </c>
      <c r="C14" s="56">
        <f t="shared" si="1"/>
        <v>39490</v>
      </c>
      <c r="D14" s="56">
        <f t="shared" si="1"/>
        <v>39519</v>
      </c>
      <c r="E14" s="56">
        <f t="shared" si="1"/>
        <v>39550</v>
      </c>
      <c r="F14" s="56">
        <f t="shared" si="1"/>
        <v>39580</v>
      </c>
      <c r="G14" s="56">
        <f t="shared" si="1"/>
        <v>39611</v>
      </c>
      <c r="H14" s="56">
        <f t="shared" si="1"/>
        <v>39641</v>
      </c>
      <c r="I14" s="56">
        <f t="shared" si="1"/>
        <v>39672</v>
      </c>
      <c r="J14" s="56">
        <f t="shared" si="1"/>
        <v>39703</v>
      </c>
      <c r="K14" s="56">
        <f t="shared" si="1"/>
        <v>39733</v>
      </c>
      <c r="L14" s="56">
        <f t="shared" si="1"/>
        <v>39764</v>
      </c>
      <c r="M14" s="56">
        <f t="shared" si="1"/>
        <v>39794</v>
      </c>
      <c r="N14" s="18"/>
      <c r="O14" s="25"/>
      <c r="P14" s="18"/>
      <c r="Q14" s="18"/>
      <c r="R14" s="18"/>
    </row>
    <row r="15" spans="1:18" ht="11.25" customHeight="1">
      <c r="A15" s="57">
        <v>13</v>
      </c>
      <c r="B15" s="56">
        <f t="shared" si="1"/>
        <v>39460</v>
      </c>
      <c r="C15" s="56">
        <f t="shared" si="1"/>
        <v>39491</v>
      </c>
      <c r="D15" s="56">
        <f t="shared" si="1"/>
        <v>39520</v>
      </c>
      <c r="E15" s="56">
        <f t="shared" si="1"/>
        <v>39551</v>
      </c>
      <c r="F15" s="56">
        <f t="shared" si="1"/>
        <v>39581</v>
      </c>
      <c r="G15" s="56">
        <f t="shared" si="1"/>
        <v>39612</v>
      </c>
      <c r="H15" s="56">
        <f t="shared" si="1"/>
        <v>39642</v>
      </c>
      <c r="I15" s="56">
        <f t="shared" si="1"/>
        <v>39673</v>
      </c>
      <c r="J15" s="56">
        <f t="shared" si="1"/>
        <v>39704</v>
      </c>
      <c r="K15" s="56">
        <f t="shared" si="1"/>
        <v>39734</v>
      </c>
      <c r="L15" s="56">
        <f t="shared" si="1"/>
        <v>39765</v>
      </c>
      <c r="M15" s="56">
        <f t="shared" si="1"/>
        <v>39795</v>
      </c>
      <c r="N15" s="18"/>
      <c r="O15" s="25"/>
      <c r="P15" s="18"/>
      <c r="Q15" s="18"/>
      <c r="R15" s="18"/>
    </row>
    <row r="16" spans="1:18" ht="11.25" customHeight="1">
      <c r="A16" s="57">
        <v>14</v>
      </c>
      <c r="B16" s="56">
        <f t="shared" si="1"/>
        <v>39461</v>
      </c>
      <c r="C16" s="56">
        <f t="shared" si="1"/>
        <v>39492</v>
      </c>
      <c r="D16" s="56">
        <f t="shared" si="1"/>
        <v>39521</v>
      </c>
      <c r="E16" s="56">
        <f t="shared" si="1"/>
        <v>39552</v>
      </c>
      <c r="F16" s="56">
        <f t="shared" si="1"/>
        <v>39582</v>
      </c>
      <c r="G16" s="56">
        <f t="shared" si="1"/>
        <v>39613</v>
      </c>
      <c r="H16" s="56">
        <f t="shared" si="1"/>
        <v>39643</v>
      </c>
      <c r="I16" s="56">
        <f t="shared" si="1"/>
        <v>39674</v>
      </c>
      <c r="J16" s="56">
        <f t="shared" si="1"/>
        <v>39705</v>
      </c>
      <c r="K16" s="56">
        <f t="shared" si="1"/>
        <v>39735</v>
      </c>
      <c r="L16" s="56">
        <f t="shared" si="1"/>
        <v>39766</v>
      </c>
      <c r="M16" s="56">
        <f t="shared" si="1"/>
        <v>39796</v>
      </c>
      <c r="N16" s="18"/>
      <c r="O16" s="25"/>
      <c r="P16" s="18"/>
      <c r="Q16" s="18"/>
      <c r="R16" s="18"/>
    </row>
    <row r="17" spans="1:18" ht="11.25" customHeight="1">
      <c r="A17" s="57">
        <v>15</v>
      </c>
      <c r="B17" s="56">
        <f t="shared" si="1"/>
        <v>39462</v>
      </c>
      <c r="C17" s="56">
        <f t="shared" si="1"/>
        <v>39493</v>
      </c>
      <c r="D17" s="56">
        <f t="shared" si="1"/>
        <v>39522</v>
      </c>
      <c r="E17" s="56">
        <f t="shared" si="1"/>
        <v>39553</v>
      </c>
      <c r="F17" s="56">
        <f t="shared" si="1"/>
        <v>39583</v>
      </c>
      <c r="G17" s="56">
        <f t="shared" si="1"/>
        <v>39614</v>
      </c>
      <c r="H17" s="56">
        <f t="shared" si="1"/>
        <v>39644</v>
      </c>
      <c r="I17" s="56">
        <f t="shared" si="1"/>
        <v>39675</v>
      </c>
      <c r="J17" s="56">
        <f t="shared" si="1"/>
        <v>39706</v>
      </c>
      <c r="K17" s="56">
        <f t="shared" si="1"/>
        <v>39736</v>
      </c>
      <c r="L17" s="56">
        <f t="shared" si="1"/>
        <v>39767</v>
      </c>
      <c r="M17" s="56">
        <f t="shared" si="1"/>
        <v>39797</v>
      </c>
      <c r="N17" s="18"/>
      <c r="O17" s="25"/>
      <c r="P17" s="18"/>
      <c r="Q17" s="18"/>
      <c r="R17" s="18"/>
    </row>
    <row r="18" spans="1:18" ht="11.25" customHeight="1">
      <c r="A18" s="57">
        <v>16</v>
      </c>
      <c r="B18" s="56">
        <f t="shared" si="1"/>
        <v>39463</v>
      </c>
      <c r="C18" s="56">
        <f t="shared" si="1"/>
        <v>39494</v>
      </c>
      <c r="D18" s="56">
        <f t="shared" si="1"/>
        <v>39523</v>
      </c>
      <c r="E18" s="56">
        <f t="shared" si="1"/>
        <v>39554</v>
      </c>
      <c r="F18" s="56">
        <f t="shared" si="1"/>
        <v>39584</v>
      </c>
      <c r="G18" s="56">
        <f t="shared" si="1"/>
        <v>39615</v>
      </c>
      <c r="H18" s="56">
        <f t="shared" si="1"/>
        <v>39645</v>
      </c>
      <c r="I18" s="56">
        <f t="shared" si="1"/>
        <v>39676</v>
      </c>
      <c r="J18" s="56">
        <f t="shared" si="1"/>
        <v>39707</v>
      </c>
      <c r="K18" s="56">
        <f t="shared" si="1"/>
        <v>39737</v>
      </c>
      <c r="L18" s="56">
        <f t="shared" si="1"/>
        <v>39768</v>
      </c>
      <c r="M18" s="56">
        <f t="shared" si="1"/>
        <v>39798</v>
      </c>
      <c r="N18" s="18"/>
      <c r="O18" s="25"/>
      <c r="P18" s="18"/>
      <c r="Q18" s="18"/>
      <c r="R18" s="18"/>
    </row>
    <row r="19" spans="1:18" ht="11.25" customHeight="1">
      <c r="A19" s="57">
        <v>17</v>
      </c>
      <c r="B19" s="56">
        <f t="shared" si="1"/>
        <v>39464</v>
      </c>
      <c r="C19" s="56">
        <f t="shared" si="1"/>
        <v>39495</v>
      </c>
      <c r="D19" s="56">
        <f t="shared" si="1"/>
        <v>39524</v>
      </c>
      <c r="E19" s="56">
        <f t="shared" si="1"/>
        <v>39555</v>
      </c>
      <c r="F19" s="56">
        <f t="shared" si="1"/>
        <v>39585</v>
      </c>
      <c r="G19" s="56">
        <f t="shared" si="1"/>
        <v>39616</v>
      </c>
      <c r="H19" s="56">
        <f t="shared" si="1"/>
        <v>39646</v>
      </c>
      <c r="I19" s="56">
        <f t="shared" si="1"/>
        <v>39677</v>
      </c>
      <c r="J19" s="56">
        <f t="shared" si="1"/>
        <v>39708</v>
      </c>
      <c r="K19" s="56">
        <f t="shared" si="1"/>
        <v>39738</v>
      </c>
      <c r="L19" s="56">
        <f t="shared" si="1"/>
        <v>39769</v>
      </c>
      <c r="M19" s="56">
        <f t="shared" si="1"/>
        <v>39799</v>
      </c>
      <c r="N19" s="18"/>
      <c r="O19" s="25"/>
      <c r="P19" s="18"/>
      <c r="Q19" s="18"/>
      <c r="R19" s="18"/>
    </row>
    <row r="20" spans="1:18" ht="11.25" customHeight="1">
      <c r="A20" s="57">
        <v>18</v>
      </c>
      <c r="B20" s="56">
        <f t="shared" si="1"/>
        <v>39465</v>
      </c>
      <c r="C20" s="56">
        <f t="shared" si="1"/>
        <v>39496</v>
      </c>
      <c r="D20" s="56">
        <f t="shared" si="1"/>
        <v>39525</v>
      </c>
      <c r="E20" s="56">
        <f t="shared" si="1"/>
        <v>39556</v>
      </c>
      <c r="F20" s="56">
        <f t="shared" si="1"/>
        <v>39586</v>
      </c>
      <c r="G20" s="56">
        <f t="shared" si="1"/>
        <v>39617</v>
      </c>
      <c r="H20" s="56">
        <f t="shared" si="1"/>
        <v>39647</v>
      </c>
      <c r="I20" s="56">
        <f t="shared" si="1"/>
        <v>39678</v>
      </c>
      <c r="J20" s="56">
        <f t="shared" si="1"/>
        <v>39709</v>
      </c>
      <c r="K20" s="56">
        <f t="shared" si="1"/>
        <v>39739</v>
      </c>
      <c r="L20" s="56">
        <f t="shared" si="1"/>
        <v>39770</v>
      </c>
      <c r="M20" s="56">
        <f t="shared" si="1"/>
        <v>39800</v>
      </c>
      <c r="N20" s="18"/>
      <c r="O20" s="25"/>
      <c r="P20" s="18"/>
      <c r="Q20" s="18"/>
      <c r="R20" s="18"/>
    </row>
    <row r="21" spans="1:18" ht="11.25" customHeight="1">
      <c r="A21" s="57">
        <v>19</v>
      </c>
      <c r="B21" s="56">
        <f t="shared" si="1"/>
        <v>39466</v>
      </c>
      <c r="C21" s="56">
        <f t="shared" si="1"/>
        <v>39497</v>
      </c>
      <c r="D21" s="56">
        <f t="shared" si="1"/>
        <v>39526</v>
      </c>
      <c r="E21" s="56">
        <f t="shared" si="1"/>
        <v>39557</v>
      </c>
      <c r="F21" s="56">
        <f t="shared" si="1"/>
        <v>39587</v>
      </c>
      <c r="G21" s="56">
        <f t="shared" si="1"/>
        <v>39618</v>
      </c>
      <c r="H21" s="56">
        <f t="shared" si="1"/>
        <v>39648</v>
      </c>
      <c r="I21" s="56">
        <f t="shared" si="1"/>
        <v>39679</v>
      </c>
      <c r="J21" s="56">
        <f t="shared" si="1"/>
        <v>39710</v>
      </c>
      <c r="K21" s="56">
        <f t="shared" si="1"/>
        <v>39740</v>
      </c>
      <c r="L21" s="56">
        <f t="shared" si="1"/>
        <v>39771</v>
      </c>
      <c r="M21" s="56">
        <f t="shared" si="1"/>
        <v>39801</v>
      </c>
      <c r="N21" s="18"/>
      <c r="O21" s="25"/>
      <c r="P21" s="18"/>
      <c r="Q21" s="18"/>
      <c r="R21" s="18"/>
    </row>
    <row r="22" spans="1:18" ht="11.25" customHeight="1">
      <c r="A22" s="57">
        <v>20</v>
      </c>
      <c r="B22" s="56">
        <f t="shared" si="1"/>
        <v>39467</v>
      </c>
      <c r="C22" s="56">
        <f t="shared" si="1"/>
        <v>39498</v>
      </c>
      <c r="D22" s="56">
        <f t="shared" si="1"/>
        <v>39527</v>
      </c>
      <c r="E22" s="56">
        <f t="shared" si="1"/>
        <v>39558</v>
      </c>
      <c r="F22" s="56">
        <f t="shared" si="1"/>
        <v>39588</v>
      </c>
      <c r="G22" s="56">
        <f t="shared" si="1"/>
        <v>39619</v>
      </c>
      <c r="H22" s="56">
        <f t="shared" si="1"/>
        <v>39649</v>
      </c>
      <c r="I22" s="56">
        <f t="shared" si="1"/>
        <v>39680</v>
      </c>
      <c r="J22" s="56">
        <f t="shared" si="1"/>
        <v>39711</v>
      </c>
      <c r="K22" s="56">
        <f t="shared" si="1"/>
        <v>39741</v>
      </c>
      <c r="L22" s="56">
        <f t="shared" si="1"/>
        <v>39772</v>
      </c>
      <c r="M22" s="56">
        <f t="shared" si="1"/>
        <v>39802</v>
      </c>
      <c r="N22" s="18"/>
      <c r="O22" s="25"/>
      <c r="P22" s="18"/>
      <c r="Q22" s="18"/>
      <c r="R22" s="18"/>
    </row>
    <row r="23" spans="1:18" ht="11.25" customHeight="1">
      <c r="A23" s="57">
        <v>21</v>
      </c>
      <c r="B23" s="56">
        <f t="shared" ref="B23:M33" si="2">IF(MONTH(DATE(rL1.JahrAusw,B$2,$A23))=B$2,DATE(rL1.JahrAusw,B$2,$A23),"")</f>
        <v>39468</v>
      </c>
      <c r="C23" s="56">
        <f t="shared" si="2"/>
        <v>39499</v>
      </c>
      <c r="D23" s="56">
        <f t="shared" si="2"/>
        <v>39528</v>
      </c>
      <c r="E23" s="56">
        <f t="shared" si="2"/>
        <v>39559</v>
      </c>
      <c r="F23" s="56">
        <f t="shared" si="2"/>
        <v>39589</v>
      </c>
      <c r="G23" s="56">
        <f t="shared" si="2"/>
        <v>39620</v>
      </c>
      <c r="H23" s="56">
        <f t="shared" si="2"/>
        <v>39650</v>
      </c>
      <c r="I23" s="56">
        <f t="shared" si="2"/>
        <v>39681</v>
      </c>
      <c r="J23" s="56">
        <f t="shared" si="2"/>
        <v>39712</v>
      </c>
      <c r="K23" s="56">
        <f t="shared" si="2"/>
        <v>39742</v>
      </c>
      <c r="L23" s="56">
        <f t="shared" si="2"/>
        <v>39773</v>
      </c>
      <c r="M23" s="56">
        <f t="shared" si="2"/>
        <v>39803</v>
      </c>
      <c r="N23" s="18"/>
      <c r="O23" s="25"/>
      <c r="P23" s="18"/>
      <c r="Q23" s="18"/>
      <c r="R23" s="18"/>
    </row>
    <row r="24" spans="1:18" ht="11.25" customHeight="1">
      <c r="A24" s="57">
        <v>22</v>
      </c>
      <c r="B24" s="56">
        <f t="shared" si="2"/>
        <v>39469</v>
      </c>
      <c r="C24" s="56">
        <f t="shared" si="2"/>
        <v>39500</v>
      </c>
      <c r="D24" s="56">
        <f t="shared" si="2"/>
        <v>39529</v>
      </c>
      <c r="E24" s="56">
        <f t="shared" si="2"/>
        <v>39560</v>
      </c>
      <c r="F24" s="56">
        <f t="shared" si="2"/>
        <v>39590</v>
      </c>
      <c r="G24" s="56">
        <f t="shared" si="2"/>
        <v>39621</v>
      </c>
      <c r="H24" s="56">
        <f t="shared" si="2"/>
        <v>39651</v>
      </c>
      <c r="I24" s="56">
        <f t="shared" si="2"/>
        <v>39682</v>
      </c>
      <c r="J24" s="56">
        <f t="shared" si="2"/>
        <v>39713</v>
      </c>
      <c r="K24" s="56">
        <f t="shared" si="2"/>
        <v>39743</v>
      </c>
      <c r="L24" s="56">
        <f t="shared" si="2"/>
        <v>39774</v>
      </c>
      <c r="M24" s="56">
        <f t="shared" si="2"/>
        <v>39804</v>
      </c>
      <c r="N24" s="18"/>
      <c r="O24" s="25"/>
      <c r="P24" s="18"/>
      <c r="Q24" s="18"/>
      <c r="R24" s="18"/>
    </row>
    <row r="25" spans="1:18" ht="11.25" customHeight="1">
      <c r="A25" s="57">
        <v>23</v>
      </c>
      <c r="B25" s="56">
        <f t="shared" si="2"/>
        <v>39470</v>
      </c>
      <c r="C25" s="56">
        <f t="shared" si="2"/>
        <v>39501</v>
      </c>
      <c r="D25" s="56">
        <f t="shared" si="2"/>
        <v>39530</v>
      </c>
      <c r="E25" s="56">
        <f t="shared" si="2"/>
        <v>39561</v>
      </c>
      <c r="F25" s="56">
        <f t="shared" si="2"/>
        <v>39591</v>
      </c>
      <c r="G25" s="56">
        <f t="shared" si="2"/>
        <v>39622</v>
      </c>
      <c r="H25" s="56">
        <f t="shared" si="2"/>
        <v>39652</v>
      </c>
      <c r="I25" s="56">
        <f t="shared" si="2"/>
        <v>39683</v>
      </c>
      <c r="J25" s="56">
        <f t="shared" si="2"/>
        <v>39714</v>
      </c>
      <c r="K25" s="56">
        <f t="shared" si="2"/>
        <v>39744</v>
      </c>
      <c r="L25" s="56">
        <f t="shared" si="2"/>
        <v>39775</v>
      </c>
      <c r="M25" s="56">
        <f t="shared" si="2"/>
        <v>39805</v>
      </c>
      <c r="N25" s="18"/>
      <c r="O25" s="25"/>
      <c r="P25" s="18"/>
      <c r="Q25" s="18"/>
      <c r="R25" s="18"/>
    </row>
    <row r="26" spans="1:18" ht="11.25" customHeight="1">
      <c r="A26" s="57">
        <v>24</v>
      </c>
      <c r="B26" s="56">
        <f t="shared" si="2"/>
        <v>39471</v>
      </c>
      <c r="C26" s="56">
        <f t="shared" si="2"/>
        <v>39502</v>
      </c>
      <c r="D26" s="56">
        <f t="shared" si="2"/>
        <v>39531</v>
      </c>
      <c r="E26" s="56">
        <f t="shared" si="2"/>
        <v>39562</v>
      </c>
      <c r="F26" s="56">
        <f t="shared" si="2"/>
        <v>39592</v>
      </c>
      <c r="G26" s="56">
        <f t="shared" si="2"/>
        <v>39623</v>
      </c>
      <c r="H26" s="56">
        <f t="shared" si="2"/>
        <v>39653</v>
      </c>
      <c r="I26" s="56">
        <f t="shared" si="2"/>
        <v>39684</v>
      </c>
      <c r="J26" s="56">
        <f t="shared" si="2"/>
        <v>39715</v>
      </c>
      <c r="K26" s="56">
        <f t="shared" si="2"/>
        <v>39745</v>
      </c>
      <c r="L26" s="56">
        <f t="shared" si="2"/>
        <v>39776</v>
      </c>
      <c r="M26" s="56">
        <f t="shared" si="2"/>
        <v>39806</v>
      </c>
      <c r="N26" s="18"/>
      <c r="O26" s="25"/>
      <c r="P26" s="18"/>
      <c r="Q26" s="18"/>
      <c r="R26" s="18"/>
    </row>
    <row r="27" spans="1:18" ht="11.25" customHeight="1">
      <c r="A27" s="57">
        <v>25</v>
      </c>
      <c r="B27" s="56">
        <f t="shared" si="2"/>
        <v>39472</v>
      </c>
      <c r="C27" s="56">
        <f t="shared" si="2"/>
        <v>39503</v>
      </c>
      <c r="D27" s="56">
        <f t="shared" si="2"/>
        <v>39532</v>
      </c>
      <c r="E27" s="56">
        <f t="shared" si="2"/>
        <v>39563</v>
      </c>
      <c r="F27" s="56">
        <f t="shared" si="2"/>
        <v>39593</v>
      </c>
      <c r="G27" s="56">
        <f t="shared" si="2"/>
        <v>39624</v>
      </c>
      <c r="H27" s="56">
        <f t="shared" si="2"/>
        <v>39654</v>
      </c>
      <c r="I27" s="56">
        <f t="shared" si="2"/>
        <v>39685</v>
      </c>
      <c r="J27" s="56">
        <f t="shared" si="2"/>
        <v>39716</v>
      </c>
      <c r="K27" s="56">
        <f t="shared" si="2"/>
        <v>39746</v>
      </c>
      <c r="L27" s="56">
        <f t="shared" si="2"/>
        <v>39777</v>
      </c>
      <c r="M27" s="56">
        <f t="shared" si="2"/>
        <v>39807</v>
      </c>
      <c r="N27" s="18"/>
      <c r="O27" s="25"/>
      <c r="P27" s="18"/>
      <c r="Q27" s="18"/>
      <c r="R27" s="18"/>
    </row>
    <row r="28" spans="1:18" ht="11.25" customHeight="1">
      <c r="A28" s="57">
        <v>26</v>
      </c>
      <c r="B28" s="56">
        <f t="shared" si="2"/>
        <v>39473</v>
      </c>
      <c r="C28" s="56">
        <f t="shared" si="2"/>
        <v>39504</v>
      </c>
      <c r="D28" s="56">
        <f t="shared" si="2"/>
        <v>39533</v>
      </c>
      <c r="E28" s="56">
        <f t="shared" si="2"/>
        <v>39564</v>
      </c>
      <c r="F28" s="56">
        <f t="shared" si="2"/>
        <v>39594</v>
      </c>
      <c r="G28" s="56">
        <f t="shared" si="2"/>
        <v>39625</v>
      </c>
      <c r="H28" s="56">
        <f t="shared" si="2"/>
        <v>39655</v>
      </c>
      <c r="I28" s="56">
        <f t="shared" si="2"/>
        <v>39686</v>
      </c>
      <c r="J28" s="56">
        <f t="shared" si="2"/>
        <v>39717</v>
      </c>
      <c r="K28" s="56">
        <f t="shared" si="2"/>
        <v>39747</v>
      </c>
      <c r="L28" s="56">
        <f t="shared" si="2"/>
        <v>39778</v>
      </c>
      <c r="M28" s="56">
        <f t="shared" si="2"/>
        <v>39808</v>
      </c>
      <c r="N28" s="18"/>
      <c r="O28" s="25"/>
      <c r="P28" s="18"/>
      <c r="Q28" s="18"/>
      <c r="R28" s="18"/>
    </row>
    <row r="29" spans="1:18" ht="11.25" customHeight="1">
      <c r="A29" s="57">
        <v>27</v>
      </c>
      <c r="B29" s="56">
        <f t="shared" si="2"/>
        <v>39474</v>
      </c>
      <c r="C29" s="56">
        <f t="shared" si="2"/>
        <v>39505</v>
      </c>
      <c r="D29" s="56">
        <f t="shared" si="2"/>
        <v>39534</v>
      </c>
      <c r="E29" s="56">
        <f t="shared" si="2"/>
        <v>39565</v>
      </c>
      <c r="F29" s="56">
        <f t="shared" si="2"/>
        <v>39595</v>
      </c>
      <c r="G29" s="56">
        <f t="shared" si="2"/>
        <v>39626</v>
      </c>
      <c r="H29" s="56">
        <f t="shared" si="2"/>
        <v>39656</v>
      </c>
      <c r="I29" s="56">
        <f t="shared" si="2"/>
        <v>39687</v>
      </c>
      <c r="J29" s="56">
        <f t="shared" si="2"/>
        <v>39718</v>
      </c>
      <c r="K29" s="56">
        <f t="shared" si="2"/>
        <v>39748</v>
      </c>
      <c r="L29" s="56">
        <f t="shared" si="2"/>
        <v>39779</v>
      </c>
      <c r="M29" s="56">
        <f t="shared" si="2"/>
        <v>39809</v>
      </c>
      <c r="N29" s="18"/>
      <c r="O29" s="25"/>
      <c r="P29" s="18"/>
      <c r="Q29" s="18"/>
      <c r="R29" s="18"/>
    </row>
    <row r="30" spans="1:18" ht="11.25" customHeight="1">
      <c r="A30" s="57">
        <v>28</v>
      </c>
      <c r="B30" s="56">
        <f t="shared" si="2"/>
        <v>39475</v>
      </c>
      <c r="C30" s="56">
        <f t="shared" si="2"/>
        <v>39506</v>
      </c>
      <c r="D30" s="56">
        <f t="shared" si="2"/>
        <v>39535</v>
      </c>
      <c r="E30" s="56">
        <f t="shared" si="2"/>
        <v>39566</v>
      </c>
      <c r="F30" s="56">
        <f t="shared" si="2"/>
        <v>39596</v>
      </c>
      <c r="G30" s="56">
        <f t="shared" si="2"/>
        <v>39627</v>
      </c>
      <c r="H30" s="56">
        <f t="shared" si="2"/>
        <v>39657</v>
      </c>
      <c r="I30" s="56">
        <f t="shared" si="2"/>
        <v>39688</v>
      </c>
      <c r="J30" s="56">
        <f t="shared" si="2"/>
        <v>39719</v>
      </c>
      <c r="K30" s="56">
        <f t="shared" si="2"/>
        <v>39749</v>
      </c>
      <c r="L30" s="56">
        <f t="shared" si="2"/>
        <v>39780</v>
      </c>
      <c r="M30" s="56">
        <f t="shared" si="2"/>
        <v>39810</v>
      </c>
      <c r="N30" s="18"/>
      <c r="O30" s="25"/>
      <c r="P30" s="18"/>
      <c r="Q30" s="18"/>
      <c r="R30" s="18"/>
    </row>
    <row r="31" spans="1:18" ht="11.25" customHeight="1">
      <c r="A31" s="57">
        <v>29</v>
      </c>
      <c r="B31" s="56">
        <f t="shared" si="2"/>
        <v>39476</v>
      </c>
      <c r="C31" s="56">
        <f t="shared" si="2"/>
        <v>39507</v>
      </c>
      <c r="D31" s="56">
        <f t="shared" si="2"/>
        <v>39536</v>
      </c>
      <c r="E31" s="56">
        <f t="shared" si="2"/>
        <v>39567</v>
      </c>
      <c r="F31" s="56">
        <f t="shared" si="2"/>
        <v>39597</v>
      </c>
      <c r="G31" s="56">
        <f t="shared" si="2"/>
        <v>39628</v>
      </c>
      <c r="H31" s="56">
        <f t="shared" si="2"/>
        <v>39658</v>
      </c>
      <c r="I31" s="56">
        <f t="shared" si="2"/>
        <v>39689</v>
      </c>
      <c r="J31" s="56">
        <f t="shared" si="2"/>
        <v>39720</v>
      </c>
      <c r="K31" s="56">
        <f t="shared" si="2"/>
        <v>39750</v>
      </c>
      <c r="L31" s="56">
        <f t="shared" si="2"/>
        <v>39781</v>
      </c>
      <c r="M31" s="56">
        <f t="shared" si="2"/>
        <v>39811</v>
      </c>
      <c r="N31" s="18"/>
      <c r="O31" s="25"/>
      <c r="P31" s="18"/>
      <c r="Q31" s="18"/>
      <c r="R31" s="18"/>
    </row>
    <row r="32" spans="1:18" ht="11.25" customHeight="1">
      <c r="A32" s="57">
        <v>30</v>
      </c>
      <c r="B32" s="56">
        <f t="shared" si="2"/>
        <v>39477</v>
      </c>
      <c r="C32" s="56" t="str">
        <f t="shared" si="2"/>
        <v/>
      </c>
      <c r="D32" s="56">
        <f t="shared" si="2"/>
        <v>39537</v>
      </c>
      <c r="E32" s="56">
        <f t="shared" si="2"/>
        <v>39568</v>
      </c>
      <c r="F32" s="56">
        <f t="shared" si="2"/>
        <v>39598</v>
      </c>
      <c r="G32" s="56">
        <f t="shared" si="2"/>
        <v>39629</v>
      </c>
      <c r="H32" s="56">
        <f t="shared" si="2"/>
        <v>39659</v>
      </c>
      <c r="I32" s="56">
        <f t="shared" si="2"/>
        <v>39690</v>
      </c>
      <c r="J32" s="56">
        <f t="shared" si="2"/>
        <v>39721</v>
      </c>
      <c r="K32" s="56">
        <f t="shared" si="2"/>
        <v>39751</v>
      </c>
      <c r="L32" s="56">
        <f t="shared" si="2"/>
        <v>39782</v>
      </c>
      <c r="M32" s="56">
        <f t="shared" si="2"/>
        <v>39812</v>
      </c>
      <c r="N32" s="18"/>
      <c r="O32" s="25"/>
      <c r="P32" s="18"/>
      <c r="Q32" s="18"/>
      <c r="R32" s="18"/>
    </row>
    <row r="33" spans="1:18" ht="11.25" customHeight="1">
      <c r="A33" s="57">
        <v>31</v>
      </c>
      <c r="B33" s="56">
        <f t="shared" si="2"/>
        <v>39478</v>
      </c>
      <c r="C33" s="56" t="str">
        <f t="shared" si="2"/>
        <v/>
      </c>
      <c r="D33" s="56">
        <f t="shared" si="2"/>
        <v>39538</v>
      </c>
      <c r="E33" s="56" t="str">
        <f t="shared" si="2"/>
        <v/>
      </c>
      <c r="F33" s="56">
        <f t="shared" si="2"/>
        <v>39599</v>
      </c>
      <c r="G33" s="56" t="str">
        <f t="shared" si="2"/>
        <v/>
      </c>
      <c r="H33" s="56">
        <f t="shared" si="2"/>
        <v>39660</v>
      </c>
      <c r="I33" s="56">
        <f t="shared" si="2"/>
        <v>39691</v>
      </c>
      <c r="J33" s="56" t="str">
        <f t="shared" si="2"/>
        <v/>
      </c>
      <c r="K33" s="56">
        <f t="shared" si="2"/>
        <v>39752</v>
      </c>
      <c r="L33" s="56" t="str">
        <f t="shared" si="2"/>
        <v/>
      </c>
      <c r="M33" s="56">
        <f t="shared" si="2"/>
        <v>39813</v>
      </c>
      <c r="N33" s="18"/>
      <c r="O33" s="25"/>
      <c r="P33" s="18"/>
      <c r="Q33" s="18"/>
      <c r="R33" s="18"/>
    </row>
    <row r="34" spans="1:18" ht="20.25" customHeight="1">
      <c r="A34" s="18"/>
      <c r="B34" s="2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27" t="s">
        <v>20</v>
      </c>
      <c r="R34" s="18"/>
    </row>
  </sheetData>
  <mergeCells count="1">
    <mergeCell ref="P5:Q5"/>
  </mergeCells>
  <conditionalFormatting sqref="B3:M33">
    <cfRule type="expression" dxfId="2" priority="2">
      <formula>AND(rL1.TagesAusw&lt;3,ISNUMBER(MATCH(B3,OFFSET(rL1.Knoten,1,rL1.TagesAusw,50,1),0)))</formula>
    </cfRule>
    <cfRule type="expression" dxfId="1" priority="1">
      <formula>AND(rL1.TagesAusw=3,SUMPRODUCT((rL1.Daten=B3)*(rL1.Daten&lt;&gt;""))&gt;=1)</formula>
    </cfRule>
    <cfRule type="expression" dxfId="0" priority="3">
      <formula>AND(rL1.SaSoAusw,WEEKDAY(B3,2)&gt;5)</formula>
    </cfRule>
  </conditionalFormatting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B1:L58"/>
  <sheetViews>
    <sheetView workbookViewId="0"/>
  </sheetViews>
  <sheetFormatPr baseColWidth="10" defaultRowHeight="12.75"/>
  <cols>
    <col min="1" max="1" width="1.42578125" customWidth="1"/>
    <col min="3" max="3" width="2.85546875" customWidth="1"/>
    <col min="4" max="4" width="11.7109375" bestFit="1" customWidth="1"/>
    <col min="5" max="6" width="2.85546875" customWidth="1"/>
    <col min="7" max="7" width="13.42578125" customWidth="1"/>
    <col min="8" max="8" width="1.140625" customWidth="1"/>
    <col min="9" max="9" width="3.5703125" bestFit="1" customWidth="1"/>
    <col min="10" max="10" width="22.85546875" bestFit="1" customWidth="1"/>
    <col min="11" max="11" width="11.85546875" customWidth="1"/>
    <col min="12" max="12" width="14" customWidth="1"/>
  </cols>
  <sheetData>
    <row r="1" spans="2:12">
      <c r="J1" s="6">
        <v>0</v>
      </c>
      <c r="K1" s="6">
        <v>1</v>
      </c>
      <c r="L1" s="6">
        <v>2</v>
      </c>
    </row>
    <row r="2" spans="2:12">
      <c r="B2" s="4" t="s">
        <v>19</v>
      </c>
      <c r="C2" s="4"/>
      <c r="D2" s="8" t="s">
        <v>21</v>
      </c>
      <c r="E2" s="8"/>
      <c r="G2" s="4" t="s">
        <v>33</v>
      </c>
      <c r="J2" s="4" t="s">
        <v>22</v>
      </c>
    </row>
    <row r="3" spans="2:12">
      <c r="B3" s="2">
        <v>2008</v>
      </c>
      <c r="C3" s="3"/>
      <c r="D3" s="2" t="b">
        <v>1</v>
      </c>
      <c r="E3" s="12"/>
      <c r="G3" s="2">
        <v>1</v>
      </c>
      <c r="I3" s="5"/>
      <c r="J3" s="30" t="s">
        <v>32</v>
      </c>
      <c r="K3" s="31" t="s">
        <v>1</v>
      </c>
      <c r="L3" s="32" t="s">
        <v>0</v>
      </c>
    </row>
    <row r="4" spans="2:12">
      <c r="D4" s="5"/>
      <c r="E4" s="5"/>
      <c r="H4" s="5"/>
      <c r="I4" s="5">
        <v>1</v>
      </c>
      <c r="J4" s="33" t="s">
        <v>4</v>
      </c>
      <c r="K4" s="34">
        <f>DATE(rL1.JahrAusw,1,1)</f>
        <v>39448</v>
      </c>
      <c r="L4" s="35">
        <v>39713</v>
      </c>
    </row>
    <row r="5" spans="2:12">
      <c r="D5" s="5"/>
      <c r="E5" s="5"/>
      <c r="G5" s="13" t="s">
        <v>34</v>
      </c>
      <c r="H5" s="5"/>
      <c r="I5" s="5">
        <v>2</v>
      </c>
      <c r="J5" s="36" t="s">
        <v>25</v>
      </c>
      <c r="K5" s="37">
        <f>DATE(rL1.JahrAusw,1,6)</f>
        <v>39453</v>
      </c>
      <c r="L5" s="38">
        <v>39714</v>
      </c>
    </row>
    <row r="6" spans="2:12">
      <c r="D6" s="5"/>
      <c r="E6" s="5"/>
      <c r="F6" s="5">
        <v>1</v>
      </c>
      <c r="G6" s="11" t="s">
        <v>1</v>
      </c>
      <c r="H6" s="5"/>
      <c r="I6" s="5">
        <v>3</v>
      </c>
      <c r="J6" s="33" t="s">
        <v>5</v>
      </c>
      <c r="K6" s="34">
        <f>Ostersonntag-48</f>
        <v>39482</v>
      </c>
      <c r="L6" s="35">
        <v>39715</v>
      </c>
    </row>
    <row r="7" spans="2:12">
      <c r="D7" s="5"/>
      <c r="E7" s="5"/>
      <c r="F7" s="5">
        <v>2</v>
      </c>
      <c r="G7" s="11" t="s">
        <v>0</v>
      </c>
      <c r="H7" s="5"/>
      <c r="I7" s="5">
        <v>4</v>
      </c>
      <c r="J7" s="36" t="s">
        <v>6</v>
      </c>
      <c r="K7" s="37">
        <f>Ostersonntag-46</f>
        <v>39484</v>
      </c>
      <c r="L7" s="38">
        <v>39716</v>
      </c>
    </row>
    <row r="8" spans="2:12">
      <c r="D8" s="5"/>
      <c r="E8" s="5"/>
      <c r="F8" s="5">
        <v>3</v>
      </c>
      <c r="G8" s="11" t="s">
        <v>28</v>
      </c>
      <c r="H8" s="5"/>
      <c r="I8" s="5">
        <v>5</v>
      </c>
      <c r="J8" s="33" t="s">
        <v>7</v>
      </c>
      <c r="K8" s="34">
        <f>Ostersonntag-2</f>
        <v>39528</v>
      </c>
      <c r="L8" s="35">
        <v>39717</v>
      </c>
    </row>
    <row r="9" spans="2:12">
      <c r="D9" s="5"/>
      <c r="E9" s="5"/>
      <c r="F9" s="5"/>
      <c r="H9" s="5"/>
      <c r="I9" s="5">
        <v>6</v>
      </c>
      <c r="J9" s="39" t="s">
        <v>2</v>
      </c>
      <c r="K9" s="45">
        <f>DOLLAR((DAY(MINUTE(rL1.JahrAusw/38)/2+55)&amp;".4."&amp;rL1.JahrAusw)/7,)*7-6</f>
        <v>39530</v>
      </c>
      <c r="L9" s="38">
        <v>39718</v>
      </c>
    </row>
    <row r="10" spans="2:12">
      <c r="D10" s="5"/>
      <c r="E10" s="5"/>
      <c r="F10" s="5"/>
      <c r="H10" s="5"/>
      <c r="I10" s="5">
        <v>7</v>
      </c>
      <c r="J10" s="33" t="s">
        <v>3</v>
      </c>
      <c r="K10" s="34">
        <f>Ostersonntag+1</f>
        <v>39531</v>
      </c>
      <c r="L10" s="35">
        <v>39719</v>
      </c>
    </row>
    <row r="11" spans="2:12">
      <c r="D11" s="5"/>
      <c r="E11" s="5"/>
      <c r="H11" s="5"/>
      <c r="I11" s="5">
        <v>8</v>
      </c>
      <c r="J11" s="36" t="s">
        <v>8</v>
      </c>
      <c r="K11" s="37">
        <f>DATE(rL1.JahrAusw,5,1)</f>
        <v>39569</v>
      </c>
      <c r="L11" s="38">
        <v>39720</v>
      </c>
    </row>
    <row r="12" spans="2:12">
      <c r="D12" s="5"/>
      <c r="E12" s="5"/>
      <c r="H12" s="5"/>
      <c r="I12" s="5">
        <v>9</v>
      </c>
      <c r="J12" s="33" t="s">
        <v>9</v>
      </c>
      <c r="K12" s="34">
        <f>Ostersonntag+39</f>
        <v>39569</v>
      </c>
      <c r="L12" s="35">
        <v>39721</v>
      </c>
    </row>
    <row r="13" spans="2:12">
      <c r="D13" s="5"/>
      <c r="E13" s="5"/>
      <c r="H13" s="5"/>
      <c r="I13" s="5">
        <v>10</v>
      </c>
      <c r="J13" s="36" t="s">
        <v>10</v>
      </c>
      <c r="K13" s="37">
        <f>Ostersonntag+49</f>
        <v>39579</v>
      </c>
      <c r="L13" s="38">
        <v>39722</v>
      </c>
    </row>
    <row r="14" spans="2:12">
      <c r="D14" s="5"/>
      <c r="E14" s="5"/>
      <c r="H14" s="5"/>
      <c r="I14" s="5">
        <v>11</v>
      </c>
      <c r="J14" s="33" t="s">
        <v>11</v>
      </c>
      <c r="K14" s="34">
        <f>Ostersonntag+50</f>
        <v>39580</v>
      </c>
      <c r="L14" s="35">
        <v>39723</v>
      </c>
    </row>
    <row r="15" spans="2:12">
      <c r="D15" s="5"/>
      <c r="E15" s="5"/>
      <c r="H15" s="5"/>
      <c r="I15" s="5">
        <v>12</v>
      </c>
      <c r="J15" s="36" t="s">
        <v>12</v>
      </c>
      <c r="K15" s="37">
        <f>Ostersonntag+60</f>
        <v>39590</v>
      </c>
      <c r="L15" s="38">
        <v>39724</v>
      </c>
    </row>
    <row r="16" spans="2:12">
      <c r="D16" s="5"/>
      <c r="E16" s="5"/>
      <c r="H16" s="5"/>
      <c r="I16" s="5">
        <v>13</v>
      </c>
      <c r="J16" s="33" t="s">
        <v>26</v>
      </c>
      <c r="K16" s="34">
        <f>DATE(rL1.JahrAusw,8,15)</f>
        <v>39675</v>
      </c>
      <c r="L16" s="35">
        <v>39937</v>
      </c>
    </row>
    <row r="17" spans="4:12">
      <c r="D17" s="5"/>
      <c r="E17" s="5"/>
      <c r="H17" s="5"/>
      <c r="I17" s="5">
        <v>14</v>
      </c>
      <c r="J17" s="36" t="s">
        <v>13</v>
      </c>
      <c r="K17" s="37">
        <f>DATE(rL1.JahrAusw,10,3)</f>
        <v>39724</v>
      </c>
      <c r="L17" s="38">
        <v>39938</v>
      </c>
    </row>
    <row r="18" spans="4:12">
      <c r="D18" s="5"/>
      <c r="E18" s="5"/>
      <c r="H18" s="5"/>
      <c r="I18" s="5">
        <v>15</v>
      </c>
      <c r="J18" s="33" t="s">
        <v>27</v>
      </c>
      <c r="K18" s="34">
        <f>DATE(rL1.JahrAusw,10,31)</f>
        <v>39752</v>
      </c>
      <c r="L18" s="35">
        <v>39939</v>
      </c>
    </row>
    <row r="19" spans="4:12">
      <c r="D19" s="5"/>
      <c r="E19" s="5"/>
      <c r="H19" s="5"/>
      <c r="I19" s="5">
        <v>16</v>
      </c>
      <c r="J19" s="36" t="s">
        <v>14</v>
      </c>
      <c r="K19" s="37">
        <f>DATE(rL1.JahrAusw,11,1)</f>
        <v>39753</v>
      </c>
      <c r="L19" s="38">
        <v>39940</v>
      </c>
    </row>
    <row r="20" spans="4:12">
      <c r="D20" s="5"/>
      <c r="E20" s="5"/>
      <c r="H20" s="5"/>
      <c r="I20" s="5">
        <v>17</v>
      </c>
      <c r="J20" s="33" t="s">
        <v>15</v>
      </c>
      <c r="K20" s="34">
        <f>DATE(rL1.JahrAusw,12,25)-WEEKDAY(DATE(rL1.JahrAusw,12,25),2)-4*7-4</f>
        <v>39771</v>
      </c>
      <c r="L20" s="35">
        <v>39941</v>
      </c>
    </row>
    <row r="21" spans="4:12">
      <c r="D21" s="5"/>
      <c r="E21" s="5"/>
      <c r="H21" s="5"/>
      <c r="I21" s="5">
        <v>18</v>
      </c>
      <c r="J21" s="36" t="s">
        <v>16</v>
      </c>
      <c r="K21" s="37">
        <f>DATE(rL1.JahrAusw,12,24)</f>
        <v>39806</v>
      </c>
      <c r="L21" s="38">
        <v>39942</v>
      </c>
    </row>
    <row r="22" spans="4:12">
      <c r="I22" s="5">
        <v>19</v>
      </c>
      <c r="J22" s="33" t="s">
        <v>17</v>
      </c>
      <c r="K22" s="34">
        <f>DATE(rL1.JahrAusw,12,25)</f>
        <v>39807</v>
      </c>
      <c r="L22" s="35">
        <v>39943</v>
      </c>
    </row>
    <row r="23" spans="4:12">
      <c r="I23" s="5">
        <v>20</v>
      </c>
      <c r="J23" s="36" t="s">
        <v>18</v>
      </c>
      <c r="K23" s="37">
        <f>DATE(rL1.JahrAusw,12,26)</f>
        <v>39808</v>
      </c>
      <c r="L23" s="38">
        <v>39944</v>
      </c>
    </row>
    <row r="24" spans="4:12">
      <c r="I24" s="5">
        <v>21</v>
      </c>
      <c r="J24" s="33"/>
      <c r="K24" s="40"/>
      <c r="L24" s="35">
        <v>39945</v>
      </c>
    </row>
    <row r="25" spans="4:12">
      <c r="I25" s="5">
        <v>22</v>
      </c>
      <c r="J25" s="36"/>
      <c r="K25" s="41"/>
      <c r="L25" s="38">
        <v>39946</v>
      </c>
    </row>
    <row r="26" spans="4:12">
      <c r="I26" s="5">
        <v>23</v>
      </c>
      <c r="J26" s="33"/>
      <c r="K26" s="40"/>
      <c r="L26" s="35">
        <v>39947</v>
      </c>
    </row>
    <row r="27" spans="4:12">
      <c r="I27" s="5">
        <v>24</v>
      </c>
      <c r="J27" s="36"/>
      <c r="K27" s="41"/>
      <c r="L27" s="38">
        <v>39948</v>
      </c>
    </row>
    <row r="28" spans="4:12">
      <c r="I28" s="5">
        <v>25</v>
      </c>
      <c r="J28" s="33"/>
      <c r="K28" s="40"/>
      <c r="L28" s="42"/>
    </row>
    <row r="29" spans="4:12">
      <c r="I29" s="5">
        <v>26</v>
      </c>
      <c r="J29" s="36"/>
      <c r="K29" s="41"/>
      <c r="L29" s="43"/>
    </row>
    <row r="30" spans="4:12">
      <c r="I30" s="5">
        <v>27</v>
      </c>
      <c r="J30" s="33"/>
      <c r="K30" s="40"/>
      <c r="L30" s="42"/>
    </row>
    <row r="31" spans="4:12">
      <c r="I31" s="5">
        <v>28</v>
      </c>
      <c r="J31" s="36"/>
      <c r="K31" s="41"/>
      <c r="L31" s="43"/>
    </row>
    <row r="32" spans="4:12">
      <c r="I32" s="5">
        <v>29</v>
      </c>
      <c r="J32" s="33"/>
      <c r="K32" s="40"/>
      <c r="L32" s="42"/>
    </row>
    <row r="33" spans="9:12">
      <c r="I33" s="5">
        <v>30</v>
      </c>
      <c r="J33" s="36"/>
      <c r="K33" s="41"/>
      <c r="L33" s="43"/>
    </row>
    <row r="34" spans="9:12">
      <c r="I34" s="5">
        <v>31</v>
      </c>
      <c r="J34" s="33"/>
      <c r="K34" s="40"/>
      <c r="L34" s="42"/>
    </row>
    <row r="35" spans="9:12">
      <c r="I35" s="5">
        <v>32</v>
      </c>
      <c r="J35" s="36"/>
      <c r="K35" s="41"/>
      <c r="L35" s="43"/>
    </row>
    <row r="36" spans="9:12">
      <c r="I36" s="5">
        <v>33</v>
      </c>
      <c r="J36" s="33"/>
      <c r="K36" s="40"/>
      <c r="L36" s="42"/>
    </row>
    <row r="37" spans="9:12">
      <c r="I37" s="5">
        <v>34</v>
      </c>
      <c r="J37" s="36"/>
      <c r="K37" s="41"/>
      <c r="L37" s="43"/>
    </row>
    <row r="38" spans="9:12">
      <c r="I38" s="5">
        <v>35</v>
      </c>
      <c r="J38" s="33"/>
      <c r="K38" s="40"/>
      <c r="L38" s="42"/>
    </row>
    <row r="39" spans="9:12">
      <c r="I39" s="5">
        <v>36</v>
      </c>
      <c r="J39" s="36"/>
      <c r="K39" s="41"/>
      <c r="L39" s="43"/>
    </row>
    <row r="40" spans="9:12">
      <c r="I40" s="5">
        <v>37</v>
      </c>
      <c r="J40" s="33"/>
      <c r="K40" s="40"/>
      <c r="L40" s="42"/>
    </row>
    <row r="41" spans="9:12">
      <c r="I41" s="5">
        <v>38</v>
      </c>
      <c r="J41" s="36"/>
      <c r="K41" s="41"/>
      <c r="L41" s="43"/>
    </row>
    <row r="42" spans="9:12">
      <c r="I42" s="5">
        <v>39</v>
      </c>
      <c r="J42" s="33"/>
      <c r="K42" s="40"/>
      <c r="L42" s="42"/>
    </row>
    <row r="43" spans="9:12">
      <c r="I43" s="5">
        <v>40</v>
      </c>
      <c r="J43" s="36"/>
      <c r="K43" s="41"/>
      <c r="L43" s="43"/>
    </row>
    <row r="44" spans="9:12">
      <c r="I44" s="5">
        <v>41</v>
      </c>
      <c r="J44" s="33"/>
      <c r="K44" s="40"/>
      <c r="L44" s="42"/>
    </row>
    <row r="45" spans="9:12">
      <c r="I45" s="5">
        <v>42</v>
      </c>
      <c r="J45" s="36"/>
      <c r="K45" s="41"/>
      <c r="L45" s="43"/>
    </row>
    <row r="46" spans="9:12">
      <c r="I46" s="5">
        <v>43</v>
      </c>
      <c r="J46" s="33"/>
      <c r="K46" s="40"/>
      <c r="L46" s="42"/>
    </row>
    <row r="47" spans="9:12">
      <c r="I47" s="5">
        <v>44</v>
      </c>
      <c r="J47" s="36"/>
      <c r="K47" s="41"/>
      <c r="L47" s="43"/>
    </row>
    <row r="48" spans="9:12">
      <c r="I48" s="5">
        <v>45</v>
      </c>
      <c r="J48" s="33"/>
      <c r="K48" s="40"/>
      <c r="L48" s="42"/>
    </row>
    <row r="49" spans="9:12">
      <c r="I49" s="5">
        <v>46</v>
      </c>
      <c r="J49" s="36"/>
      <c r="K49" s="41"/>
      <c r="L49" s="43"/>
    </row>
    <row r="50" spans="9:12">
      <c r="I50" s="5">
        <v>47</v>
      </c>
      <c r="J50" s="33"/>
      <c r="K50" s="40"/>
      <c r="L50" s="42"/>
    </row>
    <row r="51" spans="9:12">
      <c r="I51" s="5">
        <v>48</v>
      </c>
      <c r="J51" s="36"/>
      <c r="K51" s="41"/>
      <c r="L51" s="43"/>
    </row>
    <row r="52" spans="9:12">
      <c r="I52" s="5">
        <v>49</v>
      </c>
      <c r="J52" s="33"/>
      <c r="K52" s="40"/>
      <c r="L52" s="42"/>
    </row>
    <row r="53" spans="9:12">
      <c r="I53" s="5">
        <v>50</v>
      </c>
      <c r="J53" s="36"/>
      <c r="K53" s="41"/>
      <c r="L53" s="43"/>
    </row>
    <row r="58" spans="9:12">
      <c r="J58" s="1"/>
      <c r="K58" s="1"/>
      <c r="L58" s="1"/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B3:C9"/>
  <sheetViews>
    <sheetView workbookViewId="0">
      <selection activeCell="B3" sqref="B3"/>
    </sheetView>
  </sheetViews>
  <sheetFormatPr baseColWidth="10" defaultRowHeight="12.75"/>
  <cols>
    <col min="2" max="2" width="16.42578125" customWidth="1"/>
    <col min="3" max="3" width="18.85546875" bestFit="1" customWidth="1"/>
  </cols>
  <sheetData>
    <row r="3" spans="2:3">
      <c r="B3" s="7" t="s">
        <v>2</v>
      </c>
      <c r="C3" s="7" t="s">
        <v>56</v>
      </c>
    </row>
    <row r="4" spans="2:3">
      <c r="B4" s="7" t="s">
        <v>57</v>
      </c>
      <c r="C4" s="7" t="s">
        <v>58</v>
      </c>
    </row>
    <row r="5" spans="2:3">
      <c r="B5" s="7" t="s">
        <v>19</v>
      </c>
      <c r="C5" s="7" t="s">
        <v>59</v>
      </c>
    </row>
    <row r="6" spans="2:3">
      <c r="B6" s="7" t="s">
        <v>22</v>
      </c>
      <c r="C6" s="7" t="s">
        <v>60</v>
      </c>
    </row>
    <row r="7" spans="2:3">
      <c r="B7" s="7" t="s">
        <v>21</v>
      </c>
      <c r="C7" s="7" t="s">
        <v>61</v>
      </c>
    </row>
    <row r="8" spans="2:3">
      <c r="B8" s="7" t="s">
        <v>33</v>
      </c>
      <c r="C8" s="7" t="s">
        <v>62</v>
      </c>
    </row>
    <row r="9" spans="2:3">
      <c r="B9" s="7" t="s">
        <v>63</v>
      </c>
      <c r="C9" s="7" t="s">
        <v>64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B2:C31"/>
  <sheetViews>
    <sheetView workbookViewId="0"/>
  </sheetViews>
  <sheetFormatPr baseColWidth="10" defaultRowHeight="12.75"/>
  <cols>
    <col min="1" max="1" width="3.42578125" customWidth="1"/>
    <col min="2" max="2" width="23.5703125" customWidth="1"/>
  </cols>
  <sheetData>
    <row r="2" spans="2:3">
      <c r="B2" s="10" t="s">
        <v>68</v>
      </c>
    </row>
    <row r="3" spans="2:3">
      <c r="B3" s="9" t="s">
        <v>69</v>
      </c>
    </row>
    <row r="5" spans="2:3">
      <c r="B5" s="10" t="s">
        <v>23</v>
      </c>
    </row>
    <row r="6" spans="2:3">
      <c r="B6" t="s">
        <v>29</v>
      </c>
      <c r="C6" s="9" t="s">
        <v>65</v>
      </c>
    </row>
    <row r="7" spans="2:3">
      <c r="B7" t="s">
        <v>28</v>
      </c>
      <c r="C7" s="9" t="s">
        <v>67</v>
      </c>
    </row>
    <row r="8" spans="2:3">
      <c r="B8" t="s">
        <v>24</v>
      </c>
      <c r="C8" s="9" t="s">
        <v>66</v>
      </c>
    </row>
    <row r="11" spans="2:3">
      <c r="B11" s="29" t="s">
        <v>30</v>
      </c>
      <c r="C11" s="29" t="s">
        <v>55</v>
      </c>
    </row>
    <row r="12" spans="2:3">
      <c r="B12" s="1" t="s">
        <v>4</v>
      </c>
      <c r="C12" s="44" t="s">
        <v>43</v>
      </c>
    </row>
    <row r="13" spans="2:3">
      <c r="B13" s="1" t="s">
        <v>25</v>
      </c>
      <c r="C13" s="44" t="s">
        <v>44</v>
      </c>
    </row>
    <row r="14" spans="2:3">
      <c r="B14" s="1" t="s">
        <v>5</v>
      </c>
      <c r="C14" s="44" t="s">
        <v>35</v>
      </c>
    </row>
    <row r="15" spans="2:3">
      <c r="B15" s="1" t="s">
        <v>6</v>
      </c>
      <c r="C15" s="44" t="s">
        <v>36</v>
      </c>
    </row>
    <row r="16" spans="2:3">
      <c r="B16" s="1" t="s">
        <v>7</v>
      </c>
      <c r="C16" s="44" t="s">
        <v>37</v>
      </c>
    </row>
    <row r="17" spans="2:3">
      <c r="B17" s="11" t="s">
        <v>2</v>
      </c>
      <c r="C17" s="44" t="s">
        <v>45</v>
      </c>
    </row>
    <row r="18" spans="2:3">
      <c r="B18" s="1" t="s">
        <v>3</v>
      </c>
      <c r="C18" s="44" t="s">
        <v>38</v>
      </c>
    </row>
    <row r="19" spans="2:3">
      <c r="B19" s="1" t="s">
        <v>8</v>
      </c>
      <c r="C19" s="44" t="s">
        <v>46</v>
      </c>
    </row>
    <row r="20" spans="2:3">
      <c r="B20" s="1" t="s">
        <v>9</v>
      </c>
      <c r="C20" s="44" t="s">
        <v>39</v>
      </c>
    </row>
    <row r="21" spans="2:3">
      <c r="B21" s="1" t="s">
        <v>10</v>
      </c>
      <c r="C21" s="44" t="s">
        <v>40</v>
      </c>
    </row>
    <row r="22" spans="2:3">
      <c r="B22" s="1" t="s">
        <v>11</v>
      </c>
      <c r="C22" s="44" t="s">
        <v>41</v>
      </c>
    </row>
    <row r="23" spans="2:3">
      <c r="B23" s="1" t="s">
        <v>12</v>
      </c>
      <c r="C23" s="44" t="s">
        <v>42</v>
      </c>
    </row>
    <row r="24" spans="2:3">
      <c r="B24" s="1" t="s">
        <v>26</v>
      </c>
      <c r="C24" s="44" t="s">
        <v>47</v>
      </c>
    </row>
    <row r="25" spans="2:3">
      <c r="B25" s="1" t="s">
        <v>13</v>
      </c>
      <c r="C25" s="44" t="s">
        <v>48</v>
      </c>
    </row>
    <row r="26" spans="2:3">
      <c r="B26" s="14" t="s">
        <v>27</v>
      </c>
      <c r="C26" s="44" t="s">
        <v>49</v>
      </c>
    </row>
    <row r="27" spans="2:3">
      <c r="B27" s="1" t="s">
        <v>14</v>
      </c>
      <c r="C27" s="44" t="s">
        <v>50</v>
      </c>
    </row>
    <row r="28" spans="2:3">
      <c r="B28" s="1" t="s">
        <v>15</v>
      </c>
      <c r="C28" s="44" t="s">
        <v>51</v>
      </c>
    </row>
    <row r="29" spans="2:3">
      <c r="B29" s="1" t="s">
        <v>16</v>
      </c>
      <c r="C29" s="44" t="s">
        <v>52</v>
      </c>
    </row>
    <row r="30" spans="2:3">
      <c r="B30" s="1" t="s">
        <v>17</v>
      </c>
      <c r="C30" s="44" t="s">
        <v>53</v>
      </c>
    </row>
    <row r="31" spans="2:3">
      <c r="B31" s="1" t="s">
        <v>18</v>
      </c>
      <c r="C31" s="44" t="s">
        <v>54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Focus</vt:lpstr>
      <vt:lpstr>Listen1</vt:lpstr>
      <vt:lpstr>Namensliste</vt:lpstr>
      <vt:lpstr>Info</vt:lpstr>
      <vt:lpstr>Ostersonntag</vt:lpstr>
      <vt:lpstr>rL1.Daten</vt:lpstr>
      <vt:lpstr>rL1.JahrAusw</vt:lpstr>
      <vt:lpstr>rL1.Knoten</vt:lpstr>
      <vt:lpstr>rL1.SaSoAusw</vt:lpstr>
      <vt:lpstr>rL1.TagesAusw</vt:lpstr>
      <vt:lpstr>rL1.TagesListe</vt:lpstr>
    </vt:vector>
  </TitlesOfParts>
  <Company>Computersysteme und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Frank Arendt-Theilen</cp:lastModifiedBy>
  <dcterms:created xsi:type="dcterms:W3CDTF">2008-09-18T08:10:13Z</dcterms:created>
  <dcterms:modified xsi:type="dcterms:W3CDTF">2008-09-29T07:15:40Z</dcterms:modified>
</cp:coreProperties>
</file>