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20" yWindow="585" windowWidth="18375" windowHeight="11445"/>
  </bookViews>
  <sheets>
    <sheet name="Umsatz " sheetId="6" r:id="rId1"/>
    <sheet name="Tabelle1" sheetId="7" r:id="rId2"/>
    <sheet name="Rohdaten" sheetId="3" r:id="rId3"/>
  </sheets>
  <externalReferences>
    <externalReference r:id="rId4"/>
  </externalReferences>
  <definedNames>
    <definedName name="_07_01" localSheetId="2">Rohdaten!$A$1:$J$88</definedName>
  </definedNames>
  <calcPr calcId="125725"/>
</workbook>
</file>

<file path=xl/calcChain.xml><?xml version="1.0" encoding="utf-8"?>
<calcChain xmlns="http://schemas.openxmlformats.org/spreadsheetml/2006/main">
  <c r="G3" i="6"/>
  <c r="E4"/>
  <c r="E3"/>
  <c r="E53" s="1"/>
  <c r="G53" s="1"/>
  <c r="D2" i="3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F3" i="6"/>
  <c r="F53" s="1"/>
  <c r="F4"/>
  <c r="G4"/>
  <c r="E5"/>
  <c r="F5"/>
  <c r="G5"/>
  <c r="E6"/>
  <c r="F6"/>
  <c r="G6"/>
  <c r="E7"/>
  <c r="F7"/>
  <c r="G7"/>
  <c r="E8"/>
  <c r="F8"/>
  <c r="G8"/>
  <c r="E9"/>
  <c r="F9"/>
  <c r="G9"/>
  <c r="E10"/>
  <c r="F10"/>
  <c r="G10"/>
  <c r="E11"/>
  <c r="F11"/>
  <c r="G11"/>
  <c r="E12"/>
  <c r="F12"/>
  <c r="G12"/>
  <c r="E13"/>
  <c r="F13"/>
  <c r="G13"/>
  <c r="E14"/>
  <c r="F14"/>
  <c r="G14"/>
  <c r="E15"/>
  <c r="F15"/>
  <c r="G15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E22"/>
  <c r="F22"/>
  <c r="G22"/>
  <c r="E23"/>
  <c r="F23"/>
  <c r="G23"/>
  <c r="E24"/>
  <c r="F24"/>
  <c r="G24"/>
  <c r="E25"/>
  <c r="F25"/>
  <c r="G25"/>
  <c r="E26"/>
  <c r="F26"/>
  <c r="G26"/>
  <c r="E27"/>
  <c r="F27"/>
  <c r="G27"/>
  <c r="E28"/>
  <c r="F28"/>
  <c r="G28"/>
  <c r="E29"/>
  <c r="F29"/>
  <c r="G29"/>
  <c r="E30"/>
  <c r="F30"/>
  <c r="G30"/>
  <c r="E31"/>
  <c r="F31"/>
  <c r="G31"/>
  <c r="E32"/>
  <c r="F32"/>
  <c r="G32"/>
  <c r="E33"/>
  <c r="F33"/>
  <c r="G33"/>
  <c r="E34"/>
  <c r="F34"/>
  <c r="G34"/>
  <c r="E35"/>
  <c r="F35"/>
  <c r="G35"/>
  <c r="E36"/>
  <c r="F36"/>
  <c r="G36"/>
  <c r="E37"/>
  <c r="F37"/>
  <c r="G37"/>
  <c r="E38"/>
  <c r="F38"/>
  <c r="G38"/>
  <c r="E39"/>
  <c r="F39"/>
  <c r="G39"/>
  <c r="E40"/>
  <c r="F40"/>
  <c r="G40"/>
  <c r="E41"/>
  <c r="F41"/>
  <c r="G41"/>
  <c r="E42"/>
  <c r="F42"/>
  <c r="G42"/>
  <c r="E43"/>
  <c r="F43"/>
  <c r="G43"/>
  <c r="E44"/>
  <c r="F44"/>
  <c r="G44"/>
  <c r="E45"/>
  <c r="F45"/>
  <c r="G45"/>
  <c r="E46"/>
  <c r="F46"/>
  <c r="G46"/>
  <c r="E47"/>
  <c r="F47"/>
  <c r="G47"/>
  <c r="E48"/>
  <c r="F48"/>
  <c r="G48"/>
  <c r="E49"/>
  <c r="F49"/>
  <c r="G49"/>
  <c r="E50"/>
  <c r="F50"/>
  <c r="G50"/>
  <c r="E51"/>
  <c r="F51"/>
  <c r="G51"/>
</calcChain>
</file>

<file path=xl/connections.xml><?xml version="1.0" encoding="utf-8"?>
<connections xmlns="http://schemas.openxmlformats.org/spreadsheetml/2006/main">
  <connection id="1" name="07_01" type="6" refreshedVersion="3" background="1" saveData="1">
    <textPr sourceFile="D:\Teamwork der Office Anwendungen\Übungsmaterialien\excel\07_01.txt" decimal="," thousands=".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<sst xmlns="http://schemas.openxmlformats.org/spreadsheetml/2006/main" count="291" uniqueCount="149">
  <si>
    <t>Artikelnummer</t>
  </si>
  <si>
    <t>Artikelbezeichnung</t>
  </si>
  <si>
    <t>Preis</t>
  </si>
  <si>
    <t>Bild</t>
  </si>
  <si>
    <t>Bemerkung</t>
  </si>
  <si>
    <t>Verkauft</t>
  </si>
  <si>
    <t>B0000C0XN3</t>
  </si>
  <si>
    <t>Microsoft Office 2003 SSL - Schüler, Studenten und Lehrer</t>
  </si>
  <si>
    <t>Nicht mehr lieferbar</t>
  </si>
  <si>
    <t>B000IHYVDM</t>
  </si>
  <si>
    <t>Corel Paint Shop Pro Photo XI deutsch Upgrade</t>
  </si>
  <si>
    <t>B000K0ZTC4</t>
  </si>
  <si>
    <t>Office Professional 2007 Upgrade deutsch</t>
  </si>
  <si>
    <t>B000K0ZTCE</t>
  </si>
  <si>
    <t>Office Home and Student 2007 deutsch</t>
  </si>
  <si>
    <t>B000KF0OEW</t>
  </si>
  <si>
    <t>Outlook 2007 deutsch</t>
  </si>
  <si>
    <t>ISBN</t>
  </si>
  <si>
    <t>Kursthemen Erziehungswissenschaft. Ergänzungsband Zentralabitur. NRW. Ergänzungsband (Lernmaterialien)</t>
  </si>
  <si>
    <t>Im Schatten des Wolfes.</t>
  </si>
  <si>
    <t>Die Klingen des Lichts.</t>
  </si>
  <si>
    <t>Umsatzsteuerrecht</t>
  </si>
  <si>
    <t>Eine neue Erde. Bewusstseinssprung anstelle von Selbstzerstörung (Arkana)</t>
  </si>
  <si>
    <t>Der Todesschrein.</t>
  </si>
  <si>
    <t>Die Troja-Mission.</t>
  </si>
  <si>
    <t>Packeis.</t>
  </si>
  <si>
    <t>Operation Sahara.</t>
  </si>
  <si>
    <t>Erste Hilfe. Glücklich ohne Trauschein</t>
  </si>
  <si>
    <t>Jeder Tag hat seinen Segen</t>
  </si>
  <si>
    <t>Münchener Neues Testament. Studienübersetzung</t>
  </si>
  <si>
    <t>Wie ich die Dinge geregelt kriege. Selbstmanagement für den Alltag.</t>
  </si>
  <si>
    <t>Geschichts-Didaktik. Praxishandbuch für die Sekundarstufe 1 und 2</t>
  </si>
  <si>
    <t>Technik und Sicherheit von Passagierflugzeugen</t>
  </si>
  <si>
    <t>Tod im Skriptorium.</t>
  </si>
  <si>
    <t>Der Tote am Steinkreuz.</t>
  </si>
  <si>
    <t>Tod in der Königsburg.</t>
  </si>
  <si>
    <t>Tod auf dem Pilgerschiff.</t>
  </si>
  <si>
    <t>Ein Totenhemd für den Erzbischof.</t>
  </si>
  <si>
    <t>Verneig dich vor dem Tod.</t>
  </si>
  <si>
    <t>Tod im Tal der Heiden</t>
  </si>
  <si>
    <t>Nur der Tod bringt Vergebung.</t>
  </si>
  <si>
    <t>Ein Gebet für die Verdammten. Historischer Kriminalroman</t>
  </si>
  <si>
    <t>Handbuch für Office 2007. Excel, Word &amp; PowerPoint</t>
  </si>
  <si>
    <t>Kurzgeschichten: Kurzgeschichten, Bd.3, 244 Kurzgeschichten für Gottesdienst, Schule und Gruppe: 3</t>
  </si>
  <si>
    <t>Kurzgeschichten: Kurzgeschichten, Bd.4, 233 Kurzgeschichten für Gottesdienst, Schule und Gruppe: 4</t>
  </si>
  <si>
    <t>Tabellenbuch Elektrotechnik. Tabellen, Formeln, Normenanwendung (Lernmaterialien) (Europa-Fachbuchreihe für elektrotechnische und elektronische Berufe</t>
  </si>
  <si>
    <t>Das große Buch zu Outlook 2007</t>
  </si>
  <si>
    <t>Schönen Abend! Geben Sie richtig Gast: Kochen, Spielen, Zaubern mit Freunden</t>
  </si>
  <si>
    <t>Wissenschaftliche Arbeiten mit Word 2007. Alles im Griff, die äußeren Werte, die Form wahren (bhv praxis)</t>
  </si>
  <si>
    <t>Microsoft Windows Vista - Die Neuerungen im Überblick (Inkl. dtsch. Beta 2 v. Windows Vista)</t>
  </si>
  <si>
    <t>Microsoft Office Excel 2007 - Das offizielle Trainingsbuch</t>
  </si>
  <si>
    <t>Microsoft Office PowerPoint 2007 - Das offizielle Trainingsbuch.</t>
  </si>
  <si>
    <t>Microsoft Office Standard 2007 - Das Handbuch. Word, Excel, PowerPoint, Outlook. Das ganze Softwarewissen</t>
  </si>
  <si>
    <t>Microsoft Office Excel 2007 - Das Handbuch. Das ganze Softwarewissen</t>
  </si>
  <si>
    <t>Microsoft Office Access 2007 - Das Handbuch</t>
  </si>
  <si>
    <t>Microsoft Office Visio 2007 - Das Handbuch</t>
  </si>
  <si>
    <t>Microsoft Office 2007 - Die Neuerungen im Überblick</t>
  </si>
  <si>
    <t>Microsoft Office Excel 2007</t>
  </si>
  <si>
    <t>Microsoft Office Excel 2007 - Das Taschenhandbuch</t>
  </si>
  <si>
    <t>Microsoft Office Outlook 2007 - Das Taschenhandbuch. Anwenderwissen schnell und kompakt</t>
  </si>
  <si>
    <t>Hesse Projekt. "Die Welt unser Traum"</t>
  </si>
  <si>
    <t>382732159X</t>
  </si>
  <si>
    <t>Wissenschaftliche Arbeiten schreiben mit Word</t>
  </si>
  <si>
    <t>386645080X</t>
  </si>
  <si>
    <t>Microsoft Office Word 2007. Das offizielle Trainingsbuch</t>
  </si>
  <si>
    <t xml:space="preserve">Wissenschaftliche Arbeiten mit Word 2007. Alles im Griff, die äußeren Werte, die Form wahren </t>
  </si>
  <si>
    <t xml:space="preserve">Microsoft Windows Vista - Die Neuerungen im Überblick </t>
  </si>
  <si>
    <t>Umsatz</t>
  </si>
  <si>
    <t>Verkaufte Bücher und Software</t>
  </si>
  <si>
    <t>Im Schatten des Wolfes</t>
  </si>
  <si>
    <t>Titel</t>
  </si>
  <si>
    <t>Versanddatum</t>
  </si>
  <si>
    <t>Brutto</t>
  </si>
  <si>
    <t>Netto</t>
  </si>
  <si>
    <t>Provision</t>
  </si>
  <si>
    <t>Anzahl</t>
  </si>
  <si>
    <t>Summe</t>
  </si>
  <si>
    <t>Auszahlung</t>
  </si>
  <si>
    <t>B000F7CBAK</t>
  </si>
  <si>
    <t>G DATA Pocket PC Collection 7</t>
  </si>
  <si>
    <t>386645810X</t>
  </si>
  <si>
    <t>Microsoft Office Word 2007 - Das Taschenhandbuch</t>
  </si>
  <si>
    <t>Gesamtumsatz</t>
  </si>
  <si>
    <t>erst. Provision</t>
  </si>
  <si>
    <t>December 28, 2006</t>
  </si>
  <si>
    <t>March 01, 2007</t>
  </si>
  <si>
    <t>February 27, 2007</t>
  </si>
  <si>
    <t>January 02, 2007</t>
  </si>
  <si>
    <t>January 08, 2007</t>
  </si>
  <si>
    <t>January 10, 2007</t>
  </si>
  <si>
    <t>January 26, 2007</t>
  </si>
  <si>
    <t>February 02, 2007</t>
  </si>
  <si>
    <t>February 05, 2007</t>
  </si>
  <si>
    <t>February 08, 2007</t>
  </si>
  <si>
    <t>February 19, 2007</t>
  </si>
  <si>
    <t>February 20, 2007</t>
  </si>
  <si>
    <t>February 23, 2007</t>
  </si>
  <si>
    <t>February 24, 2007</t>
  </si>
  <si>
    <t>February 25, 2007</t>
  </si>
  <si>
    <t>February 28, 2007</t>
  </si>
  <si>
    <t>February 07, 2007</t>
  </si>
  <si>
    <t>May 05, 2007</t>
  </si>
  <si>
    <t>June 27, 2007</t>
  </si>
  <si>
    <t>October 13, 2006</t>
  </si>
  <si>
    <t>March 07, 2007</t>
  </si>
  <si>
    <t>March 23, 2007</t>
  </si>
  <si>
    <t>March 12, 2007</t>
  </si>
  <si>
    <t>March 13, 2007</t>
  </si>
  <si>
    <t>February 14, 2007</t>
  </si>
  <si>
    <t>April 20, 2007</t>
  </si>
  <si>
    <t>June 18, 2007</t>
  </si>
  <si>
    <t>June 08, 2007</t>
  </si>
  <si>
    <t>May 01, 2007</t>
  </si>
  <si>
    <t>April 28, 2007</t>
  </si>
  <si>
    <t>April 03, 2007</t>
  </si>
  <si>
    <t>June 23, 2007</t>
  </si>
  <si>
    <t>April 12, 2007</t>
  </si>
  <si>
    <t>April 27, 2007</t>
  </si>
  <si>
    <t>June 13, 2007</t>
  </si>
  <si>
    <t>June 20, 2007</t>
  </si>
  <si>
    <t>May 16, 2007</t>
  </si>
  <si>
    <t>June 12, 2007</t>
  </si>
  <si>
    <t>June 19, 2007</t>
  </si>
  <si>
    <t>June 21, 2007</t>
  </si>
  <si>
    <t>June 16, 2007</t>
  </si>
  <si>
    <t>May 03, 2007</t>
  </si>
  <si>
    <t>June 28, 2007</t>
  </si>
  <si>
    <t>July 23, 2007</t>
  </si>
  <si>
    <t>July 10, 2007</t>
  </si>
  <si>
    <t>July 12, 2007</t>
  </si>
  <si>
    <t>July 16, 2007</t>
  </si>
  <si>
    <t>July 19, 2007</t>
  </si>
  <si>
    <t>July 24, 2007</t>
  </si>
  <si>
    <t>July 11, 2007</t>
  </si>
  <si>
    <t>July 02, 2007</t>
  </si>
  <si>
    <t>July 05, 2007</t>
  </si>
  <si>
    <t>Versandatum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</si>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</sst>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\I\S\B\N\ #\-###\-#####\-#"/>
  </numFmts>
  <fonts count="13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8"/>
      <color theme="3"/>
      <name val="Lucida Calligraphy"/>
      <family val="2"/>
      <scheme val="major"/>
    </font>
    <font>
      <b/>
      <sz val="15"/>
      <color theme="3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8"/>
      <color rgb="FF0000FF"/>
      <name val="Arial"/>
      <family val="2"/>
    </font>
    <font>
      <u/>
      <sz val="11"/>
      <color theme="10"/>
      <name val="Calibri"/>
      <family val="2"/>
    </font>
    <font>
      <sz val="8"/>
      <color rgb="FF0000FF"/>
      <name val="Arial"/>
      <family val="2"/>
      <scheme val="minor"/>
    </font>
    <font>
      <b/>
      <sz val="12"/>
      <color theme="3"/>
      <name val="Lucida Calligraphy"/>
      <family val="2"/>
      <scheme val="major"/>
    </font>
    <font>
      <b/>
      <sz val="14"/>
      <color theme="3"/>
      <name val="Lucida Calligraphy"/>
      <family val="2"/>
      <scheme val="major"/>
    </font>
    <font>
      <b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theme="4"/>
      </left>
      <right style="thin">
        <color theme="3"/>
      </right>
      <top style="thick">
        <color theme="4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ck">
        <color theme="4"/>
      </top>
      <bottom style="thin">
        <color theme="3"/>
      </bottom>
      <diagonal/>
    </border>
    <border>
      <left style="thin">
        <color theme="3"/>
      </left>
      <right style="thick">
        <color theme="4"/>
      </right>
      <top style="thick">
        <color theme="4"/>
      </top>
      <bottom style="thin">
        <color theme="3"/>
      </bottom>
      <diagonal/>
    </border>
    <border>
      <left style="thick">
        <color theme="4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ck">
        <color theme="4"/>
      </right>
      <top style="thin">
        <color theme="3"/>
      </top>
      <bottom style="thin">
        <color theme="3"/>
      </bottom>
      <diagonal/>
    </border>
    <border>
      <left style="thick">
        <color theme="4"/>
      </left>
      <right style="thin">
        <color theme="3"/>
      </right>
      <top style="thin">
        <color theme="3"/>
      </top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ck">
        <color theme="4"/>
      </bottom>
      <diagonal/>
    </border>
    <border>
      <left style="thin">
        <color theme="3"/>
      </left>
      <right style="thick">
        <color theme="4"/>
      </right>
      <top style="thin">
        <color theme="3"/>
      </top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ck">
        <color theme="4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ck">
        <color theme="4"/>
      </right>
      <top style="thin">
        <color theme="3"/>
      </top>
      <bottom/>
      <diagonal/>
    </border>
    <border>
      <left/>
      <right style="thick">
        <color theme="4"/>
      </right>
      <top/>
      <bottom/>
      <diagonal/>
    </border>
    <border>
      <left/>
      <right style="thick">
        <color theme="4"/>
      </right>
      <top/>
      <bottom style="thin">
        <color theme="3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44" fontId="0" fillId="0" borderId="0" xfId="1" applyFont="1"/>
    <xf numFmtId="0" fontId="0" fillId="0" borderId="0" xfId="0" applyAlignment="1">
      <alignment wrapText="1"/>
    </xf>
    <xf numFmtId="0" fontId="0" fillId="0" borderId="0" xfId="0" applyFill="1"/>
    <xf numFmtId="44" fontId="0" fillId="0" borderId="0" xfId="0" applyNumberFormat="1"/>
    <xf numFmtId="164" fontId="5" fillId="3" borderId="3" xfId="0" applyNumberFormat="1" applyFont="1" applyFill="1" applyBorder="1" applyAlignment="1">
      <alignment vertical="center"/>
    </xf>
    <xf numFmtId="0" fontId="9" fillId="3" borderId="4" xfId="2" applyFont="1" applyFill="1" applyBorder="1" applyAlignment="1">
      <alignment vertical="center" wrapText="1"/>
    </xf>
    <xf numFmtId="44" fontId="0" fillId="3" borderId="4" xfId="1" applyFont="1" applyFill="1" applyBorder="1" applyAlignment="1">
      <alignment vertical="center"/>
    </xf>
    <xf numFmtId="0" fontId="0" fillId="3" borderId="4" xfId="0" applyFill="1" applyBorder="1"/>
    <xf numFmtId="0" fontId="0" fillId="3" borderId="5" xfId="0" applyFill="1" applyBorder="1"/>
    <xf numFmtId="164" fontId="5" fillId="2" borderId="6" xfId="0" applyNumberFormat="1" applyFont="1" applyFill="1" applyBorder="1" applyAlignment="1">
      <alignment vertical="center"/>
    </xf>
    <xf numFmtId="0" fontId="10" fillId="2" borderId="7" xfId="2" applyFont="1" applyFill="1" applyBorder="1" applyAlignment="1">
      <alignment vertical="center" wrapText="1"/>
    </xf>
    <xf numFmtId="44" fontId="0" fillId="2" borderId="7" xfId="1" applyFont="1" applyFill="1" applyBorder="1" applyAlignment="1">
      <alignment vertical="center"/>
    </xf>
    <xf numFmtId="0" fontId="0" fillId="2" borderId="7" xfId="0" applyFill="1" applyBorder="1"/>
    <xf numFmtId="0" fontId="6" fillId="2" borderId="8" xfId="0" applyFont="1" applyFill="1" applyBorder="1" applyAlignment="1">
      <alignment vertical="center"/>
    </xf>
    <xf numFmtId="164" fontId="5" fillId="3" borderId="6" xfId="0" applyNumberFormat="1" applyFont="1" applyFill="1" applyBorder="1" applyAlignment="1">
      <alignment vertical="center"/>
    </xf>
    <xf numFmtId="0" fontId="10" fillId="3" borderId="7" xfId="2" applyFont="1" applyFill="1" applyBorder="1" applyAlignment="1">
      <alignment vertical="center" wrapText="1"/>
    </xf>
    <xf numFmtId="44" fontId="0" fillId="3" borderId="7" xfId="1" applyFont="1" applyFill="1" applyBorder="1" applyAlignment="1">
      <alignment vertical="center"/>
    </xf>
    <xf numFmtId="0" fontId="0" fillId="3" borderId="7" xfId="0" applyFill="1" applyBorder="1"/>
    <xf numFmtId="0" fontId="6" fillId="3" borderId="8" xfId="0" applyFont="1" applyFill="1" applyBorder="1" applyAlignment="1">
      <alignment vertical="center"/>
    </xf>
    <xf numFmtId="0" fontId="7" fillId="2" borderId="8" xfId="6" applyFill="1" applyBorder="1" applyAlignment="1" applyProtection="1">
      <alignment vertical="center"/>
    </xf>
    <xf numFmtId="0" fontId="6" fillId="3" borderId="8" xfId="0" applyFont="1" applyFill="1" applyBorder="1"/>
    <xf numFmtId="0" fontId="6" fillId="2" borderId="8" xfId="0" applyFont="1" applyFill="1" applyBorder="1"/>
    <xf numFmtId="0" fontId="4" fillId="2" borderId="7" xfId="4" applyFill="1" applyBorder="1" applyAlignment="1">
      <alignment vertical="center" wrapText="1"/>
    </xf>
    <xf numFmtId="0" fontId="6" fillId="3" borderId="8" xfId="0" applyFont="1" applyFill="1" applyBorder="1" applyAlignment="1">
      <alignment horizontal="left"/>
    </xf>
    <xf numFmtId="0" fontId="8" fillId="3" borderId="8" xfId="0" applyFont="1" applyFill="1" applyBorder="1"/>
    <xf numFmtId="0" fontId="8" fillId="0" borderId="8" xfId="0" applyFont="1" applyBorder="1"/>
    <xf numFmtId="0" fontId="8" fillId="2" borderId="8" xfId="0" applyFont="1" applyFill="1" applyBorder="1"/>
    <xf numFmtId="164" fontId="5" fillId="0" borderId="6" xfId="0" applyNumberFormat="1" applyFont="1" applyBorder="1" applyAlignment="1">
      <alignment vertical="center"/>
    </xf>
    <xf numFmtId="0" fontId="10" fillId="0" borderId="7" xfId="2" applyFont="1" applyBorder="1" applyAlignment="1">
      <alignment vertical="center" wrapText="1"/>
    </xf>
    <xf numFmtId="44" fontId="0" fillId="0" borderId="7" xfId="1" applyFont="1" applyBorder="1" applyAlignment="1">
      <alignment vertical="center"/>
    </xf>
    <xf numFmtId="0" fontId="0" fillId="0" borderId="7" xfId="0" applyBorder="1"/>
    <xf numFmtId="0" fontId="0" fillId="2" borderId="8" xfId="0" applyFill="1" applyBorder="1" applyAlignment="1">
      <alignment vertical="center"/>
    </xf>
    <xf numFmtId="8" fontId="0" fillId="0" borderId="0" xfId="0" applyNumberFormat="1"/>
    <xf numFmtId="10" fontId="0" fillId="0" borderId="0" xfId="0" applyNumberFormat="1"/>
    <xf numFmtId="164" fontId="0" fillId="0" borderId="0" xfId="0" applyNumberFormat="1"/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vertical="center"/>
    </xf>
    <xf numFmtId="0" fontId="0" fillId="3" borderId="15" xfId="0" applyFill="1" applyBorder="1"/>
    <xf numFmtId="0" fontId="0" fillId="2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vertical="center"/>
    </xf>
    <xf numFmtId="0" fontId="10" fillId="2" borderId="15" xfId="2" applyFont="1" applyFill="1" applyBorder="1" applyAlignment="1">
      <alignment vertical="center" wrapText="1"/>
    </xf>
    <xf numFmtId="44" fontId="0" fillId="2" borderId="15" xfId="1" applyFont="1" applyFill="1" applyBorder="1" applyAlignment="1">
      <alignment vertical="center"/>
    </xf>
    <xf numFmtId="0" fontId="0" fillId="2" borderId="15" xfId="0" applyFill="1" applyBorder="1" applyAlignment="1">
      <alignment horizontal="center" vertical="center"/>
    </xf>
    <xf numFmtId="44" fontId="0" fillId="0" borderId="15" xfId="0" applyNumberFormat="1" applyBorder="1" applyAlignment="1">
      <alignment vertical="center"/>
    </xf>
    <xf numFmtId="0" fontId="3" fillId="0" borderId="15" xfId="3" applyBorder="1" applyAlignment="1">
      <alignment horizontal="center"/>
    </xf>
    <xf numFmtId="0" fontId="8" fillId="2" borderId="17" xfId="0" applyFont="1" applyFill="1" applyBorder="1"/>
    <xf numFmtId="164" fontId="5" fillId="3" borderId="9" xfId="0" applyNumberFormat="1" applyFont="1" applyFill="1" applyBorder="1" applyAlignment="1">
      <alignment vertical="center"/>
    </xf>
    <xf numFmtId="0" fontId="10" fillId="3" borderId="10" xfId="2" applyFont="1" applyFill="1" applyBorder="1" applyAlignment="1">
      <alignment vertical="center" wrapText="1"/>
    </xf>
    <xf numFmtId="44" fontId="0" fillId="3" borderId="10" xfId="1" applyFont="1" applyFill="1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0" fillId="3" borderId="10" xfId="0" applyFill="1" applyBorder="1"/>
    <xf numFmtId="0" fontId="0" fillId="3" borderId="11" xfId="0" applyFill="1" applyBorder="1"/>
    <xf numFmtId="0" fontId="0" fillId="3" borderId="18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4" fillId="3" borderId="7" xfId="4" applyFill="1" applyBorder="1" applyAlignment="1">
      <alignment vertical="center" wrapText="1"/>
    </xf>
    <xf numFmtId="0" fontId="6" fillId="3" borderId="19" xfId="0" applyFont="1" applyFill="1" applyBorder="1"/>
    <xf numFmtId="0" fontId="12" fillId="0" borderId="0" xfId="0" applyFont="1"/>
    <xf numFmtId="0" fontId="11" fillId="2" borderId="2" xfId="5" applyFont="1" applyFill="1"/>
    <xf numFmtId="0" fontId="11" fillId="2" borderId="2" xfId="5" applyFont="1" applyFill="1" applyAlignment="1">
      <alignment wrapText="1"/>
    </xf>
    <xf numFmtId="44" fontId="11" fillId="2" borderId="2" xfId="5" applyNumberFormat="1" applyFont="1" applyFill="1"/>
    <xf numFmtId="44" fontId="0" fillId="3" borderId="15" xfId="1" applyFont="1" applyFill="1" applyBorder="1" applyAlignment="1">
      <alignment vertical="center"/>
    </xf>
    <xf numFmtId="14" fontId="0" fillId="0" borderId="0" xfId="0" applyNumberFormat="1"/>
    <xf numFmtId="0" fontId="3" fillId="2" borderId="12" xfId="3" applyFill="1" applyBorder="1" applyAlignment="1">
      <alignment horizontal="center"/>
    </xf>
    <xf numFmtId="0" fontId="3" fillId="2" borderId="13" xfId="3" applyFill="1" applyBorder="1" applyAlignment="1">
      <alignment horizontal="center"/>
    </xf>
    <xf numFmtId="0" fontId="3" fillId="2" borderId="14" xfId="3" applyFill="1" applyBorder="1" applyAlignment="1">
      <alignment horizontal="center"/>
    </xf>
    <xf numFmtId="44" fontId="0" fillId="3" borderId="7" xfId="1" applyFont="1" applyFill="1" applyBorder="1" applyAlignment="1">
      <alignment horizontal="center" vertical="center"/>
    </xf>
    <xf numFmtId="44" fontId="11" fillId="2" borderId="2" xfId="1" applyFont="1" applyFill="1" applyBorder="1"/>
    <xf numFmtId="0" fontId="11" fillId="2" borderId="2" xfId="5" applyNumberFormat="1" applyFont="1" applyFill="1" applyAlignment="1">
      <alignment horizontal="center"/>
    </xf>
    <xf numFmtId="0" fontId="2" fillId="3" borderId="12" xfId="2" applyFill="1" applyBorder="1" applyAlignment="1">
      <alignment horizontal="center"/>
    </xf>
    <xf numFmtId="0" fontId="2" fillId="3" borderId="13" xfId="2" applyFill="1" applyBorder="1" applyAlignment="1">
      <alignment horizontal="center"/>
    </xf>
    <xf numFmtId="0" fontId="2" fillId="3" borderId="14" xfId="2" applyFill="1" applyBorder="1" applyAlignment="1">
      <alignment horizontal="center"/>
    </xf>
  </cellXfs>
  <cellStyles count="7">
    <cellStyle name="Ergebnis" xfId="5" builtinId="25"/>
    <cellStyle name="Hyperlink" xfId="6" builtinId="8"/>
    <cellStyle name="Standard" xfId="0" builtinId="0"/>
    <cellStyle name="Überschrift" xfId="2" builtinId="15"/>
    <cellStyle name="Überschrift 1" xfId="3" builtinId="16"/>
    <cellStyle name="Währung" xfId="1" builtinId="4"/>
    <cellStyle name="Warnender Text" xfId="4" builtin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7.jpeg"/><Relationship Id="rId18" Type="http://schemas.openxmlformats.org/officeDocument/2006/relationships/hyperlink" Target="http://www.amazon.de/dp/3451285231?tag=bu01-21&amp;camp=1410&amp;creative=6378&amp;linkCode=as1&amp;creativeASIN=3451285231&amp;adid=01BBXGMQ06YQ156KFBWJ&amp;" TargetMode="External"/><Relationship Id="rId26" Type="http://schemas.openxmlformats.org/officeDocument/2006/relationships/hyperlink" Target="http://www.amazon.de/dp/3613022826?tag=bu01-21&amp;camp=1410&amp;creative=6378&amp;linkCode=as1&amp;creativeASIN=3613022826&amp;adid=1EDNF9819HD5VJ7WPGPK&amp;" TargetMode="External"/><Relationship Id="rId39" Type="http://schemas.openxmlformats.org/officeDocument/2006/relationships/image" Target="../media/image20.jpeg"/><Relationship Id="rId21" Type="http://schemas.openxmlformats.org/officeDocument/2006/relationships/image" Target="../media/image11.jpeg"/><Relationship Id="rId34" Type="http://schemas.openxmlformats.org/officeDocument/2006/relationships/hyperlink" Target="http://www.amazon.de/dp/3746615291?tag=msoffi2007for-21&amp;camp=1410&amp;creative=6378&amp;linkCode=as1&amp;creativeASIN=3746615291&amp;adid=0D5XAEE5DFX6XPBA40XV&amp;" TargetMode="External"/><Relationship Id="rId42" Type="http://schemas.openxmlformats.org/officeDocument/2006/relationships/hyperlink" Target="http://www.amazon.de/dp/3746622115?tag=msoffi2007for-21&amp;camp=1410&amp;creative=6378&amp;linkCode=as1&amp;creativeASIN=3746622115&amp;adid=033KPSEXNFYMMPRQZ7DB&amp;" TargetMode="External"/><Relationship Id="rId47" Type="http://schemas.openxmlformats.org/officeDocument/2006/relationships/image" Target="../media/image24.jpeg"/><Relationship Id="rId50" Type="http://schemas.openxmlformats.org/officeDocument/2006/relationships/hyperlink" Target="http://www.amazon.de/dp/3786712980?tag=msoffi2007for-21&amp;camp=1410&amp;creative=6378&amp;linkCode=as1&amp;creativeASIN=3786712980&amp;adid=0YC75EPM2473FT0GPPY7&amp;" TargetMode="External"/><Relationship Id="rId55" Type="http://schemas.openxmlformats.org/officeDocument/2006/relationships/image" Target="../media/image28.jpeg"/><Relationship Id="rId63" Type="http://schemas.openxmlformats.org/officeDocument/2006/relationships/image" Target="../media/image32.jpeg"/><Relationship Id="rId68" Type="http://schemas.openxmlformats.org/officeDocument/2006/relationships/hyperlink" Target="http://www.amazon.de/dp/3866451008?tag=msoffi2007for-21&amp;camp=1410&amp;creative=6378&amp;linkCode=as1&amp;creativeASIN=3866451008&amp;adid=19KD35DHTJWT899QN3XS&amp;" TargetMode="External"/><Relationship Id="rId76" Type="http://schemas.openxmlformats.org/officeDocument/2006/relationships/hyperlink" Target="http://www.amazon.de/dp/3866458002?tag=msoffi2007for-21&amp;camp=1410&amp;creative=6378&amp;linkCode=as1&amp;creativeASIN=3866458002&amp;adid=1TQPR4Q0A7F8J55Y0VQE&amp;" TargetMode="External"/><Relationship Id="rId84" Type="http://schemas.openxmlformats.org/officeDocument/2006/relationships/hyperlink" Target="http://www.amazon.de/dp/382732159X?tag=msoffi2007for-21&amp;camp=1410&amp;creative=6378&amp;linkCode=as1&amp;creativeASIN=382732159X&amp;adid=04NKPZ3XE9HP4N92G560&amp;" TargetMode="External"/><Relationship Id="rId89" Type="http://schemas.openxmlformats.org/officeDocument/2006/relationships/hyperlink" Target="http://www.amazon.de/dp/B000IHYVDM?tag=bu01-21&amp;camp=1410&amp;creative=6378&amp;linkCode=as1&amp;creativeASIN=B000IHYVDM&amp;adid=03MB24NMMABJCY1ZSR7E&amp;" TargetMode="External"/><Relationship Id="rId7" Type="http://schemas.openxmlformats.org/officeDocument/2006/relationships/image" Target="../media/image4.jpeg"/><Relationship Id="rId71" Type="http://schemas.openxmlformats.org/officeDocument/2006/relationships/image" Target="../media/image36.jpeg"/><Relationship Id="rId92" Type="http://schemas.openxmlformats.org/officeDocument/2006/relationships/image" Target="../media/image47.jpeg"/><Relationship Id="rId2" Type="http://schemas.openxmlformats.org/officeDocument/2006/relationships/image" Target="../media/image2.jpeg"/><Relationship Id="rId16" Type="http://schemas.openxmlformats.org/officeDocument/2006/relationships/hyperlink" Target="http://www.amazon.de/dp/3448043885?tag=bu01-21&amp;camp=1410&amp;creative=6378&amp;linkCode=as1&amp;creativeASIN=3448043885&amp;adid=1H0WJ4M5M5003S99H2X5&amp;" TargetMode="External"/><Relationship Id="rId29" Type="http://schemas.openxmlformats.org/officeDocument/2006/relationships/image" Target="../media/image15.jpeg"/><Relationship Id="rId11" Type="http://schemas.openxmlformats.org/officeDocument/2006/relationships/image" Target="../media/image6.jpeg"/><Relationship Id="rId24" Type="http://schemas.openxmlformats.org/officeDocument/2006/relationships/hyperlink" Target="http://www.amazon.de/dp/3589218584?tag=bu01-21&amp;camp=1410&amp;creative=6378&amp;linkCode=as1&amp;creativeASIN=3589218584&amp;adid=15GY5GF6YW9Z1BN32ZF5&amp;" TargetMode="External"/><Relationship Id="rId32" Type="http://schemas.openxmlformats.org/officeDocument/2006/relationships/hyperlink" Target="http://www.amazon.de/dp/3746615283?tag=msoffi2007for-21&amp;camp=1410&amp;creative=6378&amp;linkCode=as1&amp;creativeASIN=3746615283&amp;adid=1PHFTEDQBAG1AZ7FB94F&amp;" TargetMode="External"/><Relationship Id="rId37" Type="http://schemas.openxmlformats.org/officeDocument/2006/relationships/image" Target="../media/image19.jpeg"/><Relationship Id="rId40" Type="http://schemas.openxmlformats.org/officeDocument/2006/relationships/hyperlink" Target="http://www.amazon.de/dp/3746621054?tag=msoffi2007for-21&amp;camp=1410&amp;creative=6378&amp;linkCode=as1&amp;creativeASIN=3746621054&amp;adid=19CBCQZBNXKG2QAP2HF4&amp;" TargetMode="External"/><Relationship Id="rId45" Type="http://schemas.openxmlformats.org/officeDocument/2006/relationships/image" Target="../media/image23.jpeg"/><Relationship Id="rId53" Type="http://schemas.openxmlformats.org/officeDocument/2006/relationships/image" Target="../media/image27.jpeg"/><Relationship Id="rId58" Type="http://schemas.openxmlformats.org/officeDocument/2006/relationships/hyperlink" Target="http://www.amazon.de/dp/3821860308?tag=msoffi2007for-21&amp;camp=1410&amp;creative=6378&amp;linkCode=as1&amp;creativeASIN=3821860308&amp;adid=16YDM4MCFZ5KZJRHA750&amp;" TargetMode="External"/><Relationship Id="rId66" Type="http://schemas.openxmlformats.org/officeDocument/2006/relationships/hyperlink" Target="http://www.amazon.de/dp/3866450834?tag=msoffi2007for-21&amp;camp=1410&amp;creative=6378&amp;linkCode=as1&amp;creativeASIN=3866450834&amp;adid=1EVDT09F93ANQSKEXBQ1&amp;" TargetMode="External"/><Relationship Id="rId74" Type="http://schemas.openxmlformats.org/officeDocument/2006/relationships/hyperlink" Target="http://www.amazon.de/dp/3866451156?tag=msoffi2007for-21&amp;camp=1410&amp;creative=6378&amp;linkCode=as1&amp;creativeASIN=3866451156&amp;adid=1HYEPMY4F3VWFFDMPYQ4&amp;" TargetMode="External"/><Relationship Id="rId79" Type="http://schemas.openxmlformats.org/officeDocument/2006/relationships/image" Target="../media/image40.jpeg"/><Relationship Id="rId87" Type="http://schemas.openxmlformats.org/officeDocument/2006/relationships/image" Target="../media/image44.jpeg"/><Relationship Id="rId5" Type="http://schemas.openxmlformats.org/officeDocument/2006/relationships/hyperlink" Target="http://www.amazon.de/dp/3423055464?tag=bu01-21&amp;camp=1410&amp;creative=6378&amp;linkCode=as1&amp;creativeASIN=3423055464&amp;adid=10Y5ETCXD7QNQBWDFGXC&amp;" TargetMode="External"/><Relationship Id="rId61" Type="http://schemas.openxmlformats.org/officeDocument/2006/relationships/image" Target="../media/image31.jpeg"/><Relationship Id="rId82" Type="http://schemas.openxmlformats.org/officeDocument/2006/relationships/hyperlink" Target="http://www.amazon.de/dp/3899408802?tag=msoffi2007for-21&amp;camp=1410&amp;creative=6378&amp;linkCode=as1&amp;creativeASIN=3899408802&amp;adid=12CGFY06JTB90S875TM8&amp;" TargetMode="External"/><Relationship Id="rId90" Type="http://schemas.openxmlformats.org/officeDocument/2006/relationships/image" Target="../media/image46.jpeg"/><Relationship Id="rId95" Type="http://schemas.openxmlformats.org/officeDocument/2006/relationships/hyperlink" Target="http://www.amazon.de/gp/product/B000KF0OEW/028-2628658-6119726?ie=UTF8&amp;tag=bu01-21&amp;linkCode=xm2&amp;camp=1638&amp;creativeASIN=B000KF0OEW" TargetMode="External"/><Relationship Id="rId19" Type="http://schemas.openxmlformats.org/officeDocument/2006/relationships/image" Target="../media/image10.jpeg"/><Relationship Id="rId14" Type="http://schemas.openxmlformats.org/officeDocument/2006/relationships/hyperlink" Target="http://www.amazon.de/dp/3442428025?tag=msoffi2007for-21&amp;camp=1410&amp;creative=6378&amp;linkCode=as1&amp;creativeASIN=3442428025&amp;adid=0334P6V6JYP359P2EKNH&amp;" TargetMode="External"/><Relationship Id="rId22" Type="http://schemas.openxmlformats.org/officeDocument/2006/relationships/hyperlink" Target="http://www.amazon.de/dp/3492240607?tag=bu01-21&amp;camp=1410&amp;creative=6378&amp;linkCode=as1&amp;creativeASIN=3492240607&amp;adid=11NF7Q13ACNAM42HHK49&amp;" TargetMode="External"/><Relationship Id="rId27" Type="http://schemas.openxmlformats.org/officeDocument/2006/relationships/image" Target="../media/image14.jpeg"/><Relationship Id="rId30" Type="http://schemas.openxmlformats.org/officeDocument/2006/relationships/hyperlink" Target="http://www.amazon.de/dp/3746615275?tag=bu01-21&amp;camp=1410&amp;creative=6378&amp;linkCode=as1&amp;creativeASIN=3746615275&amp;adid=0GS7CZV9FQJYW48NJMWB&amp;" TargetMode="External"/><Relationship Id="rId35" Type="http://schemas.openxmlformats.org/officeDocument/2006/relationships/image" Target="../media/image18.jpeg"/><Relationship Id="rId43" Type="http://schemas.openxmlformats.org/officeDocument/2006/relationships/image" Target="../media/image22.jpeg"/><Relationship Id="rId48" Type="http://schemas.openxmlformats.org/officeDocument/2006/relationships/hyperlink" Target="http://www.amazon.de/dp/3772373283?tag=msoffi2007for-21&amp;camp=1410&amp;creative=6378&amp;linkCode=as1&amp;creativeASIN=3772373283&amp;adid=1J1SFJ19MBNFSKA76H7G&amp;" TargetMode="External"/><Relationship Id="rId56" Type="http://schemas.openxmlformats.org/officeDocument/2006/relationships/hyperlink" Target="http://www.amazon.de/dp/3815825822?tag=msoffi2007for-21&amp;camp=1410&amp;creative=6378&amp;linkCode=as1&amp;creativeASIN=3815825822&amp;adid=1AJ0WQ31XQXP2BQB5JM8&amp;" TargetMode="External"/><Relationship Id="rId64" Type="http://schemas.openxmlformats.org/officeDocument/2006/relationships/hyperlink" Target="http://www.amazon.de/dp/3866450818?tag=msoffi2007for-21&amp;camp=1410&amp;creative=6378&amp;linkCode=as1&amp;creativeASIN=3866450818&amp;adid=1A4T81ACHDDQBJG6M25T&amp;" TargetMode="External"/><Relationship Id="rId69" Type="http://schemas.openxmlformats.org/officeDocument/2006/relationships/image" Target="../media/image35.jpeg"/><Relationship Id="rId77" Type="http://schemas.openxmlformats.org/officeDocument/2006/relationships/image" Target="../media/image39.jpeg"/><Relationship Id="rId8" Type="http://schemas.openxmlformats.org/officeDocument/2006/relationships/hyperlink" Target="http://www.amazon.de/dp/3442364469?tag=bu-21&amp;camp=1410&amp;creative=6378&amp;linkCode=as1&amp;creativeASIN=3442364469&amp;adid=0ZBV7ERVX8SYNG0D76XV&amp;" TargetMode="External"/><Relationship Id="rId51" Type="http://schemas.openxmlformats.org/officeDocument/2006/relationships/image" Target="../media/image26.jpeg"/><Relationship Id="rId72" Type="http://schemas.openxmlformats.org/officeDocument/2006/relationships/hyperlink" Target="http://www.amazon.de/dp/3866451040?tag=msoffi2007for-21&amp;camp=1410&amp;creative=6378&amp;linkCode=as1&amp;creativeASIN=3866451040&amp;adid=0ZSF25E97MSJD7J3N4YZ&amp;" TargetMode="External"/><Relationship Id="rId80" Type="http://schemas.openxmlformats.org/officeDocument/2006/relationships/hyperlink" Target="http://www.amazon.de/dp/3866458126?tag=msoffi2007for-21&amp;camp=1410&amp;creative=6378&amp;linkCode=as1&amp;creativeASIN=3866458126&amp;adid=04NVQWNMRFTSK0Z8M7P4&amp;" TargetMode="External"/><Relationship Id="rId85" Type="http://schemas.openxmlformats.org/officeDocument/2006/relationships/image" Target="../media/image43.jpeg"/><Relationship Id="rId93" Type="http://schemas.openxmlformats.org/officeDocument/2006/relationships/hyperlink" Target="http://www.amazon.de/gp/product/B000K0ZTCE/302-0010393-5493614?ie=UTF8&amp;tag=bu01-21&amp;linkCode=xm2&amp;camp=1638&amp;creativeASIN=B000K0ZTCE" TargetMode="External"/><Relationship Id="rId3" Type="http://schemas.openxmlformats.org/officeDocument/2006/relationships/hyperlink" Target="http://www.amazon.de/dp/3404205715?tag=bu01-21&amp;camp=1410&amp;creative=6378&amp;linkCode=as1&amp;creativeASIN=3404205715&amp;adid=169T0K4NF8VXTBFA09EH&amp;" TargetMode="External"/><Relationship Id="rId12" Type="http://schemas.openxmlformats.org/officeDocument/2006/relationships/hyperlink" Target="http://www.amazon.de/dp/3442366178?tag=bu01-21&amp;camp=1410&amp;creative=6378&amp;linkCode=as1&amp;creativeASIN=3442366178&amp;adid=01QDSWATPJ28GHQQTXZ4&amp;" TargetMode="External"/><Relationship Id="rId17" Type="http://schemas.openxmlformats.org/officeDocument/2006/relationships/image" Target="../media/image9.jpeg"/><Relationship Id="rId25" Type="http://schemas.openxmlformats.org/officeDocument/2006/relationships/image" Target="../media/image13.jpeg"/><Relationship Id="rId33" Type="http://schemas.openxmlformats.org/officeDocument/2006/relationships/image" Target="../media/image17.jpeg"/><Relationship Id="rId38" Type="http://schemas.openxmlformats.org/officeDocument/2006/relationships/hyperlink" Target="http://www.amazon.de/dp/3746619629?tag=msoffi2007for-21&amp;camp=1410&amp;creative=6378&amp;linkCode=as1&amp;creativeASIN=3746619629&amp;adid=1837V2VS824TFT5W5MDT&amp;" TargetMode="External"/><Relationship Id="rId46" Type="http://schemas.openxmlformats.org/officeDocument/2006/relationships/hyperlink" Target="http://www.amazon.de/dp/3746623324?tag=msoffi2007for-21&amp;camp=1410&amp;creative=6378&amp;linkCode=as1&amp;creativeASIN=3746623324&amp;adid=1QC5VTV5A5714HMT0GDE&amp;" TargetMode="External"/><Relationship Id="rId59" Type="http://schemas.openxmlformats.org/officeDocument/2006/relationships/image" Target="../media/image30.jpeg"/><Relationship Id="rId67" Type="http://schemas.openxmlformats.org/officeDocument/2006/relationships/image" Target="../media/image34.jpeg"/><Relationship Id="rId20" Type="http://schemas.openxmlformats.org/officeDocument/2006/relationships/hyperlink" Target="http://www.amazon.de/dp/3491710839?tag=bu01-21&amp;camp=1410&amp;creative=6378&amp;linkCode=as1&amp;creativeASIN=3491710839&amp;adid=030Z1T9NGS5GKJJCDR62&amp;" TargetMode="External"/><Relationship Id="rId41" Type="http://schemas.openxmlformats.org/officeDocument/2006/relationships/image" Target="../media/image21.jpeg"/><Relationship Id="rId54" Type="http://schemas.openxmlformats.org/officeDocument/2006/relationships/hyperlink" Target="http://www.amazon.de/dp/3808532173?tag=msoffi2007for-21&amp;camp=1410&amp;creative=6378&amp;linkCode=as1&amp;creativeASIN=3808532173&amp;adid=06G0XKCMAS629PBDFTDF&amp;" TargetMode="External"/><Relationship Id="rId62" Type="http://schemas.openxmlformats.org/officeDocument/2006/relationships/hyperlink" Target="http://www.amazon.de/dp/3860635492?tag=msoffi2007for-21&amp;camp=1410&amp;creative=6378&amp;linkCode=as1&amp;creativeASIN=3860635492&amp;adid=0YHP32FYX3AW5NSY7X6M&amp;" TargetMode="External"/><Relationship Id="rId70" Type="http://schemas.openxmlformats.org/officeDocument/2006/relationships/hyperlink" Target="http://www.amazon.de/dp/3866451032?tag=msoffi2007for-21&amp;camp=1410&amp;creative=6378&amp;linkCode=as1&amp;creativeASIN=3866451032&amp;adid=0TYQ3RGEQD4SGMTSCDZ2&amp;" TargetMode="External"/><Relationship Id="rId75" Type="http://schemas.openxmlformats.org/officeDocument/2006/relationships/image" Target="../media/image38.jpeg"/><Relationship Id="rId83" Type="http://schemas.openxmlformats.org/officeDocument/2006/relationships/image" Target="../media/image42.jpeg"/><Relationship Id="rId88" Type="http://schemas.openxmlformats.org/officeDocument/2006/relationships/image" Target="../media/image45.jpeg"/><Relationship Id="rId91" Type="http://schemas.openxmlformats.org/officeDocument/2006/relationships/hyperlink" Target="http://www.amazon.de/gp/product/B000K0ZTC4/028-4705676-6700505?ie=UTF8&amp;tag=bu01-21&amp;linkCode=xm2&amp;camp=1638&amp;creativeASIN=B000K0ZTC4" TargetMode="External"/><Relationship Id="rId96" Type="http://schemas.openxmlformats.org/officeDocument/2006/relationships/image" Target="../media/image49.jpeg"/><Relationship Id="rId1" Type="http://schemas.openxmlformats.org/officeDocument/2006/relationships/hyperlink" Target="http://www.amazon.de/dp/3404205472?tag=bu01-21&amp;camp=1410&amp;creative=6378&amp;linkCode=as1&amp;creativeASIN=3404205472&amp;adid=111TQ5HM85M86B1KYTXA&amp;" TargetMode="External"/><Relationship Id="rId6" Type="http://schemas.openxmlformats.org/officeDocument/2006/relationships/hyperlink" Target="http://www.amazon.de/dp/3442337062?tag=bu01-21&amp;camp=1410&amp;creative=6378&amp;linkCode=as1&amp;creativeASIN=3442337062&amp;adid=1V6TRQHWRGWRTYXNQ0C1&amp;" TargetMode="External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28" Type="http://schemas.openxmlformats.org/officeDocument/2006/relationships/hyperlink" Target="http://www.amazon.de/dp/3746615267?tag=bu01-21&amp;camp=1410&amp;creative=6378&amp;linkCode=as1&amp;creativeASIN=3746615267&amp;adid=16F027MA76CSCEV8ZH5K&amp;" TargetMode="External"/><Relationship Id="rId36" Type="http://schemas.openxmlformats.org/officeDocument/2006/relationships/hyperlink" Target="http://www.amazon.de/dp/3061200738?tag=bu01-21&amp;camp=1410&amp;creative=6378&amp;linkCode=as1&amp;creativeASIN=3061200738&amp;adid=11HDQ6TZFNR3TAPVXCQB&amp;" TargetMode="External"/><Relationship Id="rId49" Type="http://schemas.openxmlformats.org/officeDocument/2006/relationships/image" Target="../media/image25.jpeg"/><Relationship Id="rId57" Type="http://schemas.openxmlformats.org/officeDocument/2006/relationships/image" Target="../media/image29.jpeg"/><Relationship Id="rId10" Type="http://schemas.openxmlformats.org/officeDocument/2006/relationships/hyperlink" Target="http://www.amazon.de/dp/3442364736?tag=msoffi2007for-21&amp;camp=1410&amp;creative=6378&amp;linkCode=as1&amp;creativeASIN=3442364736&amp;adid=1AF54P0X8CAWPXVT22P8&amp;" TargetMode="External"/><Relationship Id="rId31" Type="http://schemas.openxmlformats.org/officeDocument/2006/relationships/image" Target="../media/image16.jpeg"/><Relationship Id="rId44" Type="http://schemas.openxmlformats.org/officeDocument/2006/relationships/hyperlink" Target="http://www.amazon.de/dp/3746622158?tag=msoffi2007for-21&amp;camp=1410&amp;creative=6378&amp;linkCode=as1&amp;creativeASIN=3746622158&amp;adid=1NN99B078EXWFVPCJAQ2&amp;" TargetMode="External"/><Relationship Id="rId52" Type="http://schemas.openxmlformats.org/officeDocument/2006/relationships/hyperlink" Target="http://www.amazon.de/dp/3786715661?tag=msoffi2007for-21&amp;camp=1410&amp;creative=6378&amp;linkCode=as1&amp;creativeASIN=3786715661&amp;adid=11N3T2NBRXQP74HA43D5&amp;" TargetMode="External"/><Relationship Id="rId60" Type="http://schemas.openxmlformats.org/officeDocument/2006/relationships/hyperlink" Target="http://www.amazon.de/dp/3826674286?tag=msoffi2007for-21&amp;camp=1410&amp;creative=6378&amp;linkCode=as1&amp;creativeASIN=3826674286&amp;adid=0YW2RZ0G1MPQQF2FDSZT&amp;" TargetMode="External"/><Relationship Id="rId65" Type="http://schemas.openxmlformats.org/officeDocument/2006/relationships/image" Target="../media/image33.jpeg"/><Relationship Id="rId73" Type="http://schemas.openxmlformats.org/officeDocument/2006/relationships/image" Target="../media/image37.jpeg"/><Relationship Id="rId78" Type="http://schemas.openxmlformats.org/officeDocument/2006/relationships/hyperlink" Target="http://www.amazon.de/dp/3866458118?tag=msoffi2007for-21&amp;camp=1410&amp;creative=6378&amp;linkCode=as1&amp;creativeASIN=3866458118&amp;adid=1MM96FQ5TYH08APFWAZ8&amp;" TargetMode="External"/><Relationship Id="rId81" Type="http://schemas.openxmlformats.org/officeDocument/2006/relationships/image" Target="../media/image41.jpeg"/><Relationship Id="rId86" Type="http://schemas.openxmlformats.org/officeDocument/2006/relationships/hyperlink" Target="http://www.amazon.de/dp/386645080X?tag=msoffi2007for-21&amp;camp=1410&amp;creative=6378&amp;linkCode=as1&amp;creativeASIN=386645080X&amp;adid=0FT1M1YX7WDTDA1BH3PX&amp;" TargetMode="External"/><Relationship Id="rId94" Type="http://schemas.openxmlformats.org/officeDocument/2006/relationships/image" Target="../media/image48.jpeg"/><Relationship Id="rId4" Type="http://schemas.openxmlformats.org/officeDocument/2006/relationships/image" Target="../media/image3.jpeg"/><Relationship Id="rId9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7</xdr:col>
      <xdr:colOff>720000</xdr:colOff>
      <xdr:row>3</xdr:row>
      <xdr:rowOff>1070270</xdr:rowOff>
    </xdr:to>
    <xdr:pic>
      <xdr:nvPicPr>
        <xdr:cNvPr id="2" name="Picture 2" descr="http://rcm-images.amazon.com/images/I/21EKS0KF62L._SL110_.jp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801475" y="1704975"/>
          <a:ext cx="720000" cy="107027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720000</xdr:colOff>
      <xdr:row>4</xdr:row>
      <xdr:rowOff>1070270</xdr:rowOff>
    </xdr:to>
    <xdr:pic>
      <xdr:nvPicPr>
        <xdr:cNvPr id="3" name="Picture 3" descr="http://rcm-images.amazon.com/images/I/11HIKOw+AhL._SL110_.jp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801475" y="2819400"/>
          <a:ext cx="720000" cy="1070270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</xdr:colOff>
      <xdr:row>5</xdr:row>
      <xdr:rowOff>28575</xdr:rowOff>
    </xdr:from>
    <xdr:to>
      <xdr:col>7</xdr:col>
      <xdr:colOff>847725</xdr:colOff>
      <xdr:row>5</xdr:row>
      <xdr:rowOff>152400</xdr:rowOff>
    </xdr:to>
    <xdr:sp macro="" textlink="">
      <xdr:nvSpPr>
        <xdr:cNvPr id="4" name="Rechteck 3">
          <a:hlinkClick xmlns:r="http://schemas.openxmlformats.org/officeDocument/2006/relationships" r:id="rId5"/>
        </xdr:cNvPr>
        <xdr:cNvSpPr/>
      </xdr:nvSpPr>
      <xdr:spPr>
        <a:xfrm>
          <a:off x="11811000" y="3962400"/>
          <a:ext cx="723900" cy="12382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7</xdr:col>
      <xdr:colOff>38099</xdr:colOff>
      <xdr:row>5</xdr:row>
      <xdr:rowOff>238125</xdr:rowOff>
    </xdr:from>
    <xdr:to>
      <xdr:col>7</xdr:col>
      <xdr:colOff>758099</xdr:colOff>
      <xdr:row>6</xdr:row>
      <xdr:rowOff>1138301</xdr:rowOff>
    </xdr:to>
    <xdr:pic>
      <xdr:nvPicPr>
        <xdr:cNvPr id="5" name="Picture 4" descr="http://rcm-images.amazon.com/images/I/110ETRQ238L._SL110_.jpg">
          <a:hlinkClick xmlns:r="http://schemas.openxmlformats.org/officeDocument/2006/relationships" r:id="rId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1839574" y="4171950"/>
          <a:ext cx="720000" cy="1147826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7</xdr:row>
      <xdr:rowOff>0</xdr:rowOff>
    </xdr:from>
    <xdr:to>
      <xdr:col>7</xdr:col>
      <xdr:colOff>720000</xdr:colOff>
      <xdr:row>7</xdr:row>
      <xdr:rowOff>1147826</xdr:rowOff>
    </xdr:to>
    <xdr:pic>
      <xdr:nvPicPr>
        <xdr:cNvPr id="6" name="Picture 5" descr="http://rcm-images.amazon.com/images/I/110J92989PL._SL110_.jpg">
          <a:hlinkClick xmlns:r="http://schemas.openxmlformats.org/officeDocument/2006/relationships" r:id="rId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11801475" y="5362575"/>
          <a:ext cx="720000" cy="1147826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714375</xdr:colOff>
      <xdr:row>8</xdr:row>
      <xdr:rowOff>1047750</xdr:rowOff>
    </xdr:to>
    <xdr:pic>
      <xdr:nvPicPr>
        <xdr:cNvPr id="7" name="Picture 6" descr="http://rcm-images.amazon.com/images/I/21H72KFS74L._SL110_.jpg">
          <a:hlinkClick xmlns:r="http://schemas.openxmlformats.org/officeDocument/2006/relationships" r:id="rId1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11801475" y="6572250"/>
          <a:ext cx="714375" cy="10477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19049</xdr:colOff>
      <xdr:row>9</xdr:row>
      <xdr:rowOff>28575</xdr:rowOff>
    </xdr:from>
    <xdr:to>
      <xdr:col>7</xdr:col>
      <xdr:colOff>739049</xdr:colOff>
      <xdr:row>9</xdr:row>
      <xdr:rowOff>1176401</xdr:rowOff>
    </xdr:to>
    <xdr:pic>
      <xdr:nvPicPr>
        <xdr:cNvPr id="8" name="Picture 7" descr="http://rcm-images.amazon.com/images/I/21HY288HZYL._SL110_.jpg">
          <a:hlinkClick xmlns:r="http://schemas.openxmlformats.org/officeDocument/2006/relationships" r:id="rId1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11820524" y="7724775"/>
          <a:ext cx="720000" cy="1147826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720000</xdr:colOff>
      <xdr:row>10</xdr:row>
      <xdr:rowOff>1080000</xdr:rowOff>
    </xdr:to>
    <xdr:pic>
      <xdr:nvPicPr>
        <xdr:cNvPr id="9" name="Picture 8" descr="http://rcm-images.amazon.com/images/I/11YRZ5988PL._SL110_.jpg">
          <a:hlinkClick xmlns:r="http://schemas.openxmlformats.org/officeDocument/2006/relationships" r:id="rId1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11801475" y="8905875"/>
          <a:ext cx="720000" cy="108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11</xdr:row>
      <xdr:rowOff>0</xdr:rowOff>
    </xdr:from>
    <xdr:to>
      <xdr:col>7</xdr:col>
      <xdr:colOff>720000</xdr:colOff>
      <xdr:row>11</xdr:row>
      <xdr:rowOff>860870</xdr:rowOff>
    </xdr:to>
    <xdr:pic>
      <xdr:nvPicPr>
        <xdr:cNvPr id="10" name="Picture 9" descr="http://rcm-images.amazon.com/images/I/2176CWNC9CL._SL110_.jpg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11801475" y="10096500"/>
          <a:ext cx="720000" cy="86087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9524</xdr:colOff>
      <xdr:row>12</xdr:row>
      <xdr:rowOff>9525</xdr:rowOff>
    </xdr:from>
    <xdr:to>
      <xdr:col>7</xdr:col>
      <xdr:colOff>729524</xdr:colOff>
      <xdr:row>12</xdr:row>
      <xdr:rowOff>1227987</xdr:rowOff>
    </xdr:to>
    <xdr:pic>
      <xdr:nvPicPr>
        <xdr:cNvPr id="11" name="Picture 10" descr="http://rcm-images.amazon.com/images/I/11S1TP87MXL._SL110_.jpg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11810999" y="11010900"/>
          <a:ext cx="720000" cy="1218462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9524</xdr:colOff>
      <xdr:row>13</xdr:row>
      <xdr:rowOff>0</xdr:rowOff>
    </xdr:from>
    <xdr:to>
      <xdr:col>7</xdr:col>
      <xdr:colOff>729524</xdr:colOff>
      <xdr:row>13</xdr:row>
      <xdr:rowOff>1222642</xdr:rowOff>
    </xdr:to>
    <xdr:pic>
      <xdr:nvPicPr>
        <xdr:cNvPr id="12" name="Picture 11" descr="http://rcm-images.amazon.com/images/I/01T2YVGTD4L._SL110_.jpg">
          <a:hlinkClick xmlns:r="http://schemas.openxmlformats.org/officeDocument/2006/relationships" r:id="rId2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11810999" y="12315825"/>
          <a:ext cx="720000" cy="1222642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38099</xdr:colOff>
      <xdr:row>14</xdr:row>
      <xdr:rowOff>19050</xdr:rowOff>
    </xdr:from>
    <xdr:to>
      <xdr:col>7</xdr:col>
      <xdr:colOff>758099</xdr:colOff>
      <xdr:row>14</xdr:row>
      <xdr:rowOff>1155892</xdr:rowOff>
    </xdr:to>
    <xdr:pic>
      <xdr:nvPicPr>
        <xdr:cNvPr id="13" name="Picture 12" descr="http://rcm-images.amazon.com/images/I/11V3QYEQJXL._SL110_.jpg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11839574" y="13601700"/>
          <a:ext cx="720000" cy="1136842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15</xdr:row>
      <xdr:rowOff>1</xdr:rowOff>
    </xdr:from>
    <xdr:to>
      <xdr:col>7</xdr:col>
      <xdr:colOff>720000</xdr:colOff>
      <xdr:row>15</xdr:row>
      <xdr:rowOff>1015386</xdr:rowOff>
    </xdr:to>
    <xdr:pic>
      <xdr:nvPicPr>
        <xdr:cNvPr id="14" name="Picture 13" descr="http://rcm-images.amazon.com/images/I/11A98GTWB4L._SL110_.jpg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11801475" y="14782801"/>
          <a:ext cx="720000" cy="101538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16</xdr:row>
      <xdr:rowOff>1</xdr:rowOff>
    </xdr:from>
    <xdr:to>
      <xdr:col>7</xdr:col>
      <xdr:colOff>720000</xdr:colOff>
      <xdr:row>16</xdr:row>
      <xdr:rowOff>830770</xdr:rowOff>
    </xdr:to>
    <xdr:pic>
      <xdr:nvPicPr>
        <xdr:cNvPr id="15" name="Picture 14" descr="http://rcm-images.amazon.com/images/I/1169QB1K36L._SL110_.jpg">
          <a:hlinkClick xmlns:r="http://schemas.openxmlformats.org/officeDocument/2006/relationships" r:id="rId2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11801475" y="15916276"/>
          <a:ext cx="720000" cy="830769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19049</xdr:colOff>
      <xdr:row>17</xdr:row>
      <xdr:rowOff>9525</xdr:rowOff>
    </xdr:from>
    <xdr:to>
      <xdr:col>7</xdr:col>
      <xdr:colOff>739049</xdr:colOff>
      <xdr:row>17</xdr:row>
      <xdr:rowOff>1280113</xdr:rowOff>
    </xdr:to>
    <xdr:pic>
      <xdr:nvPicPr>
        <xdr:cNvPr id="16" name="Picture 15" descr="http://rcm-images.amazon.com/images/I/11TDHYWFXFL._SL110_.jpg">
          <a:hlinkClick xmlns:r="http://schemas.openxmlformats.org/officeDocument/2006/relationships" r:id="rId2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11820524" y="16887825"/>
          <a:ext cx="720000" cy="1270588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18</xdr:row>
      <xdr:rowOff>0</xdr:rowOff>
    </xdr:from>
    <xdr:to>
      <xdr:col>7</xdr:col>
      <xdr:colOff>720000</xdr:colOff>
      <xdr:row>18</xdr:row>
      <xdr:rowOff>1200000</xdr:rowOff>
    </xdr:to>
    <xdr:pic>
      <xdr:nvPicPr>
        <xdr:cNvPr id="17" name="Picture 16" descr="http://rcm-images.amazon.com/images/I/117RXMRAFCL._SL110_.jpg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11801475" y="18221325"/>
          <a:ext cx="720000" cy="120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9524</xdr:colOff>
      <xdr:row>19</xdr:row>
      <xdr:rowOff>9525</xdr:rowOff>
    </xdr:from>
    <xdr:to>
      <xdr:col>7</xdr:col>
      <xdr:colOff>729524</xdr:colOff>
      <xdr:row>19</xdr:row>
      <xdr:rowOff>1191615</xdr:rowOff>
    </xdr:to>
    <xdr:pic>
      <xdr:nvPicPr>
        <xdr:cNvPr id="18" name="Picture 17" descr="http://rcm-images.amazon.com/images/I/11J4RMR1VFL._SL110_.jpg">
          <a:hlinkClick xmlns:r="http://schemas.openxmlformats.org/officeDocument/2006/relationships" r:id="rId3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11810999" y="19478625"/>
          <a:ext cx="720000" cy="118209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20</xdr:row>
      <xdr:rowOff>0</xdr:rowOff>
    </xdr:from>
    <xdr:to>
      <xdr:col>7</xdr:col>
      <xdr:colOff>720000</xdr:colOff>
      <xdr:row>20</xdr:row>
      <xdr:rowOff>1200000</xdr:rowOff>
    </xdr:to>
    <xdr:pic>
      <xdr:nvPicPr>
        <xdr:cNvPr id="19" name="Picture 18" descr="http://rcm-images.amazon.com/images/I/11MECVSSFNL._SL110_.jpg">
          <a:hlinkClick xmlns:r="http://schemas.openxmlformats.org/officeDocument/2006/relationships" r:id="rId3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11801475" y="20735925"/>
          <a:ext cx="720000" cy="120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9525</xdr:colOff>
      <xdr:row>2</xdr:row>
      <xdr:rowOff>19051</xdr:rowOff>
    </xdr:from>
    <xdr:to>
      <xdr:col>7</xdr:col>
      <xdr:colOff>729525</xdr:colOff>
      <xdr:row>2</xdr:row>
      <xdr:rowOff>1034436</xdr:rowOff>
    </xdr:to>
    <xdr:pic>
      <xdr:nvPicPr>
        <xdr:cNvPr id="20" name="Picture 38" descr="http://rcm-images.amazon.com/images/I/115HBHY5YNL._SL110_.jpg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 bwMode="auto">
        <a:xfrm>
          <a:off x="11811000" y="638176"/>
          <a:ext cx="720000" cy="1015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19049</xdr:colOff>
      <xdr:row>21</xdr:row>
      <xdr:rowOff>28575</xdr:rowOff>
    </xdr:from>
    <xdr:to>
      <xdr:col>7</xdr:col>
      <xdr:colOff>739049</xdr:colOff>
      <xdr:row>21</xdr:row>
      <xdr:rowOff>1206757</xdr:rowOff>
    </xdr:to>
    <xdr:pic>
      <xdr:nvPicPr>
        <xdr:cNvPr id="21" name="Picture 39" descr="http://rcm-images.amazon.com/images/I/11ZG0KST8DL._SL110_.jpg">
          <a:hlinkClick xmlns:r="http://schemas.openxmlformats.org/officeDocument/2006/relationships" r:id="rId3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 bwMode="auto">
        <a:xfrm>
          <a:off x="11820524" y="22050375"/>
          <a:ext cx="720000" cy="1178182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9524</xdr:colOff>
      <xdr:row>22</xdr:row>
      <xdr:rowOff>19050</xdr:rowOff>
    </xdr:from>
    <xdr:to>
      <xdr:col>7</xdr:col>
      <xdr:colOff>729524</xdr:colOff>
      <xdr:row>22</xdr:row>
      <xdr:rowOff>1197232</xdr:rowOff>
    </xdr:to>
    <xdr:pic>
      <xdr:nvPicPr>
        <xdr:cNvPr id="22" name="Picture 40" descr="http://rcm-images.amazon.com/images/I/11Y0462C63L._SL110_.jpg">
          <a:hlinkClick xmlns:r="http://schemas.openxmlformats.org/officeDocument/2006/relationships" r:id="rId4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 bwMode="auto">
        <a:xfrm>
          <a:off x="11810999" y="23279100"/>
          <a:ext cx="720000" cy="1178182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19049</xdr:colOff>
      <xdr:row>23</xdr:row>
      <xdr:rowOff>28575</xdr:rowOff>
    </xdr:from>
    <xdr:to>
      <xdr:col>7</xdr:col>
      <xdr:colOff>739049</xdr:colOff>
      <xdr:row>23</xdr:row>
      <xdr:rowOff>1210665</xdr:rowOff>
    </xdr:to>
    <xdr:pic>
      <xdr:nvPicPr>
        <xdr:cNvPr id="23" name="Picture 41" descr="http://rcm-images.amazon.com/images/I/11FHMVBFV7L._SL110_.jpg">
          <a:hlinkClick xmlns:r="http://schemas.openxmlformats.org/officeDocument/2006/relationships" r:id="rId4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 bwMode="auto">
        <a:xfrm>
          <a:off x="11820524" y="24536400"/>
          <a:ext cx="720000" cy="118209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24</xdr:row>
      <xdr:rowOff>0</xdr:rowOff>
    </xdr:from>
    <xdr:to>
      <xdr:col>7</xdr:col>
      <xdr:colOff>720000</xdr:colOff>
      <xdr:row>24</xdr:row>
      <xdr:rowOff>1200000</xdr:rowOff>
    </xdr:to>
    <xdr:pic>
      <xdr:nvPicPr>
        <xdr:cNvPr id="24" name="Picture 42" descr="http://rcm-images.amazon.com/images/I/11541BZNFXL._SL110_.jpg">
          <a:hlinkClick xmlns:r="http://schemas.openxmlformats.org/officeDocument/2006/relationships" r:id="rId4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 bwMode="auto">
        <a:xfrm>
          <a:off x="11801475" y="25765125"/>
          <a:ext cx="720000" cy="120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28574</xdr:colOff>
      <xdr:row>25</xdr:row>
      <xdr:rowOff>19050</xdr:rowOff>
    </xdr:from>
    <xdr:to>
      <xdr:col>7</xdr:col>
      <xdr:colOff>748574</xdr:colOff>
      <xdr:row>25</xdr:row>
      <xdr:rowOff>1201140</xdr:rowOff>
    </xdr:to>
    <xdr:pic>
      <xdr:nvPicPr>
        <xdr:cNvPr id="25" name="Picture 66" descr="http://rcm-images.amazon.com/images/I/11vSlJxzKjL._SL110_.jpg">
          <a:hlinkClick xmlns:r="http://schemas.openxmlformats.org/officeDocument/2006/relationships" r:id="rId4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 bwMode="auto">
        <a:xfrm>
          <a:off x="11830049" y="27051000"/>
          <a:ext cx="720000" cy="118209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26</xdr:row>
      <xdr:rowOff>0</xdr:rowOff>
    </xdr:from>
    <xdr:to>
      <xdr:col>7</xdr:col>
      <xdr:colOff>720000</xdr:colOff>
      <xdr:row>26</xdr:row>
      <xdr:rowOff>1002532</xdr:rowOff>
    </xdr:to>
    <xdr:pic>
      <xdr:nvPicPr>
        <xdr:cNvPr id="26" name="Picture 67" descr="http://rcm-images.amazon.com/images/I/11dUxrTKccL._SL110_.jpg">
          <a:hlinkClick xmlns:r="http://schemas.openxmlformats.org/officeDocument/2006/relationships" r:id="rId4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 bwMode="auto">
        <a:xfrm>
          <a:off x="11801475" y="28270200"/>
          <a:ext cx="720000" cy="1002532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19049</xdr:colOff>
      <xdr:row>27</xdr:row>
      <xdr:rowOff>19050</xdr:rowOff>
    </xdr:from>
    <xdr:to>
      <xdr:col>7</xdr:col>
      <xdr:colOff>739049</xdr:colOff>
      <xdr:row>27</xdr:row>
      <xdr:rowOff>1047621</xdr:rowOff>
    </xdr:to>
    <xdr:pic>
      <xdr:nvPicPr>
        <xdr:cNvPr id="27" name="Picture 68" descr="http://rcm-images.amazon.com/images/I/017ZDQNJ58L._SL110_.jpg">
          <a:hlinkClick xmlns:r="http://schemas.openxmlformats.org/officeDocument/2006/relationships" r:id="rId5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/>
        <a:srcRect/>
        <a:stretch>
          <a:fillRect/>
        </a:stretch>
      </xdr:blipFill>
      <xdr:spPr bwMode="auto">
        <a:xfrm>
          <a:off x="11820524" y="29375100"/>
          <a:ext cx="720000" cy="1028571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9524</xdr:colOff>
      <xdr:row>28</xdr:row>
      <xdr:rowOff>19050</xdr:rowOff>
    </xdr:from>
    <xdr:to>
      <xdr:col>7</xdr:col>
      <xdr:colOff>729524</xdr:colOff>
      <xdr:row>28</xdr:row>
      <xdr:rowOff>1047621</xdr:rowOff>
    </xdr:to>
    <xdr:pic>
      <xdr:nvPicPr>
        <xdr:cNvPr id="28" name="Picture 69" descr="http://rcm-images.amazon.com/images/I/111RP16HEBL._SL110_.jpg">
          <a:hlinkClick xmlns:r="http://schemas.openxmlformats.org/officeDocument/2006/relationships" r:id="rId5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/>
        <a:srcRect/>
        <a:stretch>
          <a:fillRect/>
        </a:stretch>
      </xdr:blipFill>
      <xdr:spPr bwMode="auto">
        <a:xfrm>
          <a:off x="11810999" y="30460950"/>
          <a:ext cx="720000" cy="1028571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29</xdr:row>
      <xdr:rowOff>0</xdr:rowOff>
    </xdr:from>
    <xdr:to>
      <xdr:col>7</xdr:col>
      <xdr:colOff>720000</xdr:colOff>
      <xdr:row>29</xdr:row>
      <xdr:rowOff>1070270</xdr:rowOff>
    </xdr:to>
    <xdr:pic>
      <xdr:nvPicPr>
        <xdr:cNvPr id="29" name="Picture 97" descr="http://rcm-images.amazon.com/images/I/11QWNK6PJYL._SL110_.jpg">
          <a:hlinkClick xmlns:r="http://schemas.openxmlformats.org/officeDocument/2006/relationships" r:id="rId5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/>
        <a:srcRect/>
        <a:stretch>
          <a:fillRect/>
        </a:stretch>
      </xdr:blipFill>
      <xdr:spPr bwMode="auto">
        <a:xfrm>
          <a:off x="11801475" y="31537275"/>
          <a:ext cx="720000" cy="107027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30</xdr:row>
      <xdr:rowOff>1</xdr:rowOff>
    </xdr:from>
    <xdr:to>
      <xdr:col>7</xdr:col>
      <xdr:colOff>720000</xdr:colOff>
      <xdr:row>30</xdr:row>
      <xdr:rowOff>942858</xdr:rowOff>
    </xdr:to>
    <xdr:pic>
      <xdr:nvPicPr>
        <xdr:cNvPr id="30" name="Picture 126" descr="http://rcm-images.amazon.com/images/I/21xgLad1rGL._SL110_.jpg">
          <a:hlinkClick xmlns:r="http://schemas.openxmlformats.org/officeDocument/2006/relationships" r:id="rId5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/>
        <a:srcRect/>
        <a:stretch>
          <a:fillRect/>
        </a:stretch>
      </xdr:blipFill>
      <xdr:spPr bwMode="auto">
        <a:xfrm>
          <a:off x="11801475" y="32680276"/>
          <a:ext cx="720000" cy="942857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720000</xdr:colOff>
      <xdr:row>31</xdr:row>
      <xdr:rowOff>726606</xdr:rowOff>
    </xdr:to>
    <xdr:pic>
      <xdr:nvPicPr>
        <xdr:cNvPr id="31" name="Picture 156" descr="http://rcm-images.amazon.com/images/I/21pMZvZL0YL._SL110_.jpg">
          <a:hlinkClick xmlns:r="http://schemas.openxmlformats.org/officeDocument/2006/relationships" r:id="rId5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/>
        <a:srcRect/>
        <a:stretch>
          <a:fillRect/>
        </a:stretch>
      </xdr:blipFill>
      <xdr:spPr bwMode="auto">
        <a:xfrm>
          <a:off x="11801475" y="33708975"/>
          <a:ext cx="720000" cy="726606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32</xdr:row>
      <xdr:rowOff>1</xdr:rowOff>
    </xdr:from>
    <xdr:to>
      <xdr:col>7</xdr:col>
      <xdr:colOff>720000</xdr:colOff>
      <xdr:row>32</xdr:row>
      <xdr:rowOff>1015386</xdr:rowOff>
    </xdr:to>
    <xdr:pic>
      <xdr:nvPicPr>
        <xdr:cNvPr id="32" name="Picture 187" descr="http://rcm-images.amazon.com/images/I/21KApi7LVCL._SL110_.jpg">
          <a:hlinkClick xmlns:r="http://schemas.openxmlformats.org/officeDocument/2006/relationships" r:id="rId6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/>
        <a:srcRect/>
        <a:stretch>
          <a:fillRect/>
        </a:stretch>
      </xdr:blipFill>
      <xdr:spPr bwMode="auto">
        <a:xfrm>
          <a:off x="11801475" y="34509076"/>
          <a:ext cx="720000" cy="101538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33</xdr:row>
      <xdr:rowOff>1</xdr:rowOff>
    </xdr:from>
    <xdr:to>
      <xdr:col>7</xdr:col>
      <xdr:colOff>720000</xdr:colOff>
      <xdr:row>33</xdr:row>
      <xdr:rowOff>931766</xdr:rowOff>
    </xdr:to>
    <xdr:pic>
      <xdr:nvPicPr>
        <xdr:cNvPr id="33" name="Picture 219" descr="http://rcm-images.amazon.com/images/I/110E4K8AZFL._SL110_.jpg">
          <a:hlinkClick xmlns:r="http://schemas.openxmlformats.org/officeDocument/2006/relationships" r:id="rId6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/>
        <a:srcRect/>
        <a:stretch>
          <a:fillRect/>
        </a:stretch>
      </xdr:blipFill>
      <xdr:spPr bwMode="auto">
        <a:xfrm>
          <a:off x="11801475" y="35566351"/>
          <a:ext cx="720000" cy="93176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34</xdr:row>
      <xdr:rowOff>1</xdr:rowOff>
    </xdr:from>
    <xdr:to>
      <xdr:col>7</xdr:col>
      <xdr:colOff>720000</xdr:colOff>
      <xdr:row>34</xdr:row>
      <xdr:rowOff>942858</xdr:rowOff>
    </xdr:to>
    <xdr:pic>
      <xdr:nvPicPr>
        <xdr:cNvPr id="34" name="Picture 252" descr="http://rcm-images.amazon.com/images/I/116R3H0BA4L._SL110_.jpg">
          <a:hlinkClick xmlns:r="http://schemas.openxmlformats.org/officeDocument/2006/relationships" r:id="rId6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/>
        <a:srcRect/>
        <a:stretch>
          <a:fillRect/>
        </a:stretch>
      </xdr:blipFill>
      <xdr:spPr bwMode="auto">
        <a:xfrm>
          <a:off x="11801475" y="36576001"/>
          <a:ext cx="720000" cy="942857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35</xdr:row>
      <xdr:rowOff>1</xdr:rowOff>
    </xdr:from>
    <xdr:to>
      <xdr:col>7</xdr:col>
      <xdr:colOff>720000</xdr:colOff>
      <xdr:row>35</xdr:row>
      <xdr:rowOff>942858</xdr:rowOff>
    </xdr:to>
    <xdr:pic>
      <xdr:nvPicPr>
        <xdr:cNvPr id="35" name="Picture 286" descr="http://rcm-images.amazon.com/images/I/11310PCS7EL._SL110_.jpg">
          <a:hlinkClick xmlns:r="http://schemas.openxmlformats.org/officeDocument/2006/relationships" r:id="rId6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/>
        <a:srcRect/>
        <a:stretch>
          <a:fillRect/>
        </a:stretch>
      </xdr:blipFill>
      <xdr:spPr bwMode="auto">
        <a:xfrm>
          <a:off x="11801475" y="37566601"/>
          <a:ext cx="720000" cy="942857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720000</xdr:colOff>
      <xdr:row>36</xdr:row>
      <xdr:rowOff>800000</xdr:rowOff>
    </xdr:to>
    <xdr:pic>
      <xdr:nvPicPr>
        <xdr:cNvPr id="36" name="Picture 321" descr="http://rcm-images.amazon.com/images/I/11WnuzCu-fL._SL110_.jpg">
          <a:hlinkClick xmlns:r="http://schemas.openxmlformats.org/officeDocument/2006/relationships" r:id="rId6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 bwMode="auto">
        <a:xfrm>
          <a:off x="11801475" y="38595300"/>
          <a:ext cx="720000" cy="80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37</xdr:row>
      <xdr:rowOff>0</xdr:rowOff>
    </xdr:from>
    <xdr:to>
      <xdr:col>7</xdr:col>
      <xdr:colOff>720000</xdr:colOff>
      <xdr:row>37</xdr:row>
      <xdr:rowOff>800000</xdr:rowOff>
    </xdr:to>
    <xdr:pic>
      <xdr:nvPicPr>
        <xdr:cNvPr id="37" name="Picture 357" descr="http://rcm-images.amazon.com/images/I/11lRUYSd4tL._SL110_.jpg">
          <a:hlinkClick xmlns:r="http://schemas.openxmlformats.org/officeDocument/2006/relationships" r:id="rId7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/>
        <a:srcRect/>
        <a:stretch>
          <a:fillRect/>
        </a:stretch>
      </xdr:blipFill>
      <xdr:spPr bwMode="auto">
        <a:xfrm>
          <a:off x="11801475" y="39414450"/>
          <a:ext cx="720000" cy="80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38</xdr:row>
      <xdr:rowOff>0</xdr:rowOff>
    </xdr:from>
    <xdr:to>
      <xdr:col>7</xdr:col>
      <xdr:colOff>720000</xdr:colOff>
      <xdr:row>38</xdr:row>
      <xdr:rowOff>800000</xdr:rowOff>
    </xdr:to>
    <xdr:pic>
      <xdr:nvPicPr>
        <xdr:cNvPr id="38" name="Picture 394" descr="http://rcm-images.amazon.com/images/I/11iRVl1x4aL._SL110_.jpg">
          <a:hlinkClick xmlns:r="http://schemas.openxmlformats.org/officeDocument/2006/relationships" r:id="rId7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/>
        <a:srcRect/>
        <a:stretch>
          <a:fillRect/>
        </a:stretch>
      </xdr:blipFill>
      <xdr:spPr bwMode="auto">
        <a:xfrm>
          <a:off x="11801475" y="40271700"/>
          <a:ext cx="720000" cy="80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39</xdr:row>
      <xdr:rowOff>0</xdr:rowOff>
    </xdr:from>
    <xdr:to>
      <xdr:col>7</xdr:col>
      <xdr:colOff>720000</xdr:colOff>
      <xdr:row>39</xdr:row>
      <xdr:rowOff>800000</xdr:rowOff>
    </xdr:to>
    <xdr:pic>
      <xdr:nvPicPr>
        <xdr:cNvPr id="39" name="Picture 432" descr="http://rcm-images.amazon.com/images/I/11PGrDcop6L._SL110_.jpg">
          <a:hlinkClick xmlns:r="http://schemas.openxmlformats.org/officeDocument/2006/relationships" r:id="rId7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/>
        <a:srcRect/>
        <a:stretch>
          <a:fillRect/>
        </a:stretch>
      </xdr:blipFill>
      <xdr:spPr bwMode="auto">
        <a:xfrm>
          <a:off x="11801475" y="41109900"/>
          <a:ext cx="720000" cy="80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40</xdr:row>
      <xdr:rowOff>1</xdr:rowOff>
    </xdr:from>
    <xdr:to>
      <xdr:col>7</xdr:col>
      <xdr:colOff>720000</xdr:colOff>
      <xdr:row>40</xdr:row>
      <xdr:rowOff>942858</xdr:rowOff>
    </xdr:to>
    <xdr:pic>
      <xdr:nvPicPr>
        <xdr:cNvPr id="40" name="Picture 471" descr="http://rcm-images.amazon.com/images/I/11ACAV9066L._SL110_.jpg">
          <a:hlinkClick xmlns:r="http://schemas.openxmlformats.org/officeDocument/2006/relationships" r:id="rId7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/>
        <a:srcRect/>
        <a:stretch>
          <a:fillRect/>
        </a:stretch>
      </xdr:blipFill>
      <xdr:spPr bwMode="auto">
        <a:xfrm>
          <a:off x="11801475" y="41967151"/>
          <a:ext cx="720000" cy="942857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19050</xdr:colOff>
      <xdr:row>41</xdr:row>
      <xdr:rowOff>1</xdr:rowOff>
    </xdr:from>
    <xdr:to>
      <xdr:col>7</xdr:col>
      <xdr:colOff>739050</xdr:colOff>
      <xdr:row>41</xdr:row>
      <xdr:rowOff>1015386</xdr:rowOff>
    </xdr:to>
    <xdr:pic>
      <xdr:nvPicPr>
        <xdr:cNvPr id="41" name="Picture 511" descr="http://rcm-images.amazon.com/images/I/11WGSF13B2L._SL110_.jpg">
          <a:hlinkClick xmlns:r="http://schemas.openxmlformats.org/officeDocument/2006/relationships" r:id="rId78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/>
        <a:srcRect/>
        <a:stretch>
          <a:fillRect/>
        </a:stretch>
      </xdr:blipFill>
      <xdr:spPr bwMode="auto">
        <a:xfrm>
          <a:off x="11820525" y="42957751"/>
          <a:ext cx="720000" cy="101538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42</xdr:row>
      <xdr:rowOff>1</xdr:rowOff>
    </xdr:from>
    <xdr:to>
      <xdr:col>7</xdr:col>
      <xdr:colOff>720000</xdr:colOff>
      <xdr:row>42</xdr:row>
      <xdr:rowOff>1015386</xdr:rowOff>
    </xdr:to>
    <xdr:pic>
      <xdr:nvPicPr>
        <xdr:cNvPr id="42" name="Picture 632" descr="http://rcm-images.amazon.com/images/I/11H74RYJZJL._SL110_.jpg">
          <a:hlinkClick xmlns:r="http://schemas.openxmlformats.org/officeDocument/2006/relationships" r:id="rId80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/>
        <a:srcRect/>
        <a:stretch>
          <a:fillRect/>
        </a:stretch>
      </xdr:blipFill>
      <xdr:spPr bwMode="auto">
        <a:xfrm>
          <a:off x="11801475" y="44043601"/>
          <a:ext cx="720000" cy="101538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43</xdr:row>
      <xdr:rowOff>0</xdr:rowOff>
    </xdr:from>
    <xdr:to>
      <xdr:col>7</xdr:col>
      <xdr:colOff>720000</xdr:colOff>
      <xdr:row>43</xdr:row>
      <xdr:rowOff>648000</xdr:rowOff>
    </xdr:to>
    <xdr:pic>
      <xdr:nvPicPr>
        <xdr:cNvPr id="43" name="Picture 674" descr="http://rcm-images.amazon.com/images/I/11x3boSUvlL._SL110_.jpg">
          <a:hlinkClick xmlns:r="http://schemas.openxmlformats.org/officeDocument/2006/relationships" r:id="rId82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/>
        <a:srcRect/>
        <a:stretch>
          <a:fillRect/>
        </a:stretch>
      </xdr:blipFill>
      <xdr:spPr bwMode="auto">
        <a:xfrm>
          <a:off x="11801475" y="45119925"/>
          <a:ext cx="720000" cy="648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44</xdr:row>
      <xdr:rowOff>0</xdr:rowOff>
    </xdr:from>
    <xdr:to>
      <xdr:col>7</xdr:col>
      <xdr:colOff>720000</xdr:colOff>
      <xdr:row>44</xdr:row>
      <xdr:rowOff>1070270</xdr:rowOff>
    </xdr:to>
    <xdr:pic>
      <xdr:nvPicPr>
        <xdr:cNvPr id="44" name="Picture 717" descr="http://rcm-images.amazon.com/images/I/11ZWGNYYCWL._SL110_.jpg">
          <a:hlinkClick xmlns:r="http://schemas.openxmlformats.org/officeDocument/2006/relationships" r:id="rId84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/>
        <a:srcRect/>
        <a:stretch>
          <a:fillRect/>
        </a:stretch>
      </xdr:blipFill>
      <xdr:spPr bwMode="auto">
        <a:xfrm>
          <a:off x="11801475" y="45815250"/>
          <a:ext cx="720000" cy="107027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45</xdr:row>
      <xdr:rowOff>1</xdr:rowOff>
    </xdr:from>
    <xdr:to>
      <xdr:col>7</xdr:col>
      <xdr:colOff>720000</xdr:colOff>
      <xdr:row>45</xdr:row>
      <xdr:rowOff>942858</xdr:rowOff>
    </xdr:to>
    <xdr:pic>
      <xdr:nvPicPr>
        <xdr:cNvPr id="45" name="Picture 761" descr="http://rcm-images.amazon.com/images/I/1149DPS0WSL._SL110_.jpg">
          <a:hlinkClick xmlns:r="http://schemas.openxmlformats.org/officeDocument/2006/relationships" r:id="rId86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/>
        <a:srcRect/>
        <a:stretch>
          <a:fillRect/>
        </a:stretch>
      </xdr:blipFill>
      <xdr:spPr bwMode="auto">
        <a:xfrm>
          <a:off x="11801475" y="46958251"/>
          <a:ext cx="720000" cy="942857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9524</xdr:colOff>
      <xdr:row>46</xdr:row>
      <xdr:rowOff>19050</xdr:rowOff>
    </xdr:from>
    <xdr:to>
      <xdr:col>7</xdr:col>
      <xdr:colOff>729524</xdr:colOff>
      <xdr:row>46</xdr:row>
      <xdr:rowOff>906721</xdr:rowOff>
    </xdr:to>
    <xdr:pic>
      <xdr:nvPicPr>
        <xdr:cNvPr id="46" name="Picture 2" descr="http://rcm-images.amazon.com/images/I/110MJ3HC8QL._SL110_.jpg"/>
        <xdr:cNvPicPr>
          <a:picLocks noChangeAspect="1" noChangeArrowheads="1"/>
        </xdr:cNvPicPr>
      </xdr:nvPicPr>
      <xdr:blipFill>
        <a:blip xmlns:r="http://schemas.openxmlformats.org/officeDocument/2006/relationships" r:embed="rId88"/>
        <a:srcRect/>
        <a:stretch>
          <a:fillRect/>
        </a:stretch>
      </xdr:blipFill>
      <xdr:spPr bwMode="auto">
        <a:xfrm>
          <a:off x="11810999" y="47967900"/>
          <a:ext cx="720000" cy="887671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9525</xdr:colOff>
      <xdr:row>47</xdr:row>
      <xdr:rowOff>38100</xdr:rowOff>
    </xdr:from>
    <xdr:to>
      <xdr:col>7</xdr:col>
      <xdr:colOff>729525</xdr:colOff>
      <xdr:row>47</xdr:row>
      <xdr:rowOff>938100</xdr:rowOff>
    </xdr:to>
    <xdr:pic>
      <xdr:nvPicPr>
        <xdr:cNvPr id="47" name="Picture 3" descr="http://rcm-images.amazon.com/images/I/210hQhGWDrL._SL110_.jpg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/>
        <a:srcRect/>
        <a:stretch>
          <a:fillRect/>
        </a:stretch>
      </xdr:blipFill>
      <xdr:spPr bwMode="auto">
        <a:xfrm>
          <a:off x="11811000" y="48920400"/>
          <a:ext cx="720000" cy="900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47</xdr:row>
      <xdr:rowOff>1142999</xdr:rowOff>
    </xdr:from>
    <xdr:to>
      <xdr:col>7</xdr:col>
      <xdr:colOff>720000</xdr:colOff>
      <xdr:row>48</xdr:row>
      <xdr:rowOff>931033</xdr:rowOff>
    </xdr:to>
    <xdr:pic>
      <xdr:nvPicPr>
        <xdr:cNvPr id="48" name="Picture 4" descr="B000K0ZTC4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/>
        <a:srcRect/>
        <a:stretch>
          <a:fillRect/>
        </a:stretch>
      </xdr:blipFill>
      <xdr:spPr bwMode="auto">
        <a:xfrm>
          <a:off x="11801475" y="50025299"/>
          <a:ext cx="720000" cy="931034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48</xdr:row>
      <xdr:rowOff>1028699</xdr:rowOff>
    </xdr:from>
    <xdr:to>
      <xdr:col>7</xdr:col>
      <xdr:colOff>720000</xdr:colOff>
      <xdr:row>49</xdr:row>
      <xdr:rowOff>931033</xdr:rowOff>
    </xdr:to>
    <xdr:pic>
      <xdr:nvPicPr>
        <xdr:cNvPr id="49" name="Picture 5" descr="B000K0ZTCE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/>
        <a:srcRect/>
        <a:stretch>
          <a:fillRect/>
        </a:stretch>
      </xdr:blipFill>
      <xdr:spPr bwMode="auto">
        <a:xfrm>
          <a:off x="11801475" y="51053999"/>
          <a:ext cx="720000" cy="931034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9524</xdr:colOff>
      <xdr:row>50</xdr:row>
      <xdr:rowOff>47624</xdr:rowOff>
    </xdr:from>
    <xdr:to>
      <xdr:col>7</xdr:col>
      <xdr:colOff>729524</xdr:colOff>
      <xdr:row>50</xdr:row>
      <xdr:rowOff>932870</xdr:rowOff>
    </xdr:to>
    <xdr:pic>
      <xdr:nvPicPr>
        <xdr:cNvPr id="50" name="Picture 6" descr="B000KF0OEW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/>
        <a:srcRect/>
        <a:stretch>
          <a:fillRect/>
        </a:stretch>
      </xdr:blipFill>
      <xdr:spPr bwMode="auto">
        <a:xfrm>
          <a:off x="11810999" y="52111274"/>
          <a:ext cx="720000" cy="88524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7_09_&#252;b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msatz "/>
      <sheetName val="Tabelle2"/>
      <sheetName val="Rohdaten"/>
    </sheetNames>
    <sheetDataSet>
      <sheetData sheetId="0"/>
      <sheetData sheetId="1">
        <row r="1">
          <cell r="A1" t="str">
            <v>January</v>
          </cell>
        </row>
        <row r="2">
          <cell r="A2" t="str">
            <v>February</v>
          </cell>
        </row>
        <row r="3">
          <cell r="A3" t="str">
            <v>March</v>
          </cell>
        </row>
        <row r="4">
          <cell r="A4" t="str">
            <v>April</v>
          </cell>
        </row>
        <row r="5">
          <cell r="A5" t="str">
            <v>May</v>
          </cell>
        </row>
        <row r="6">
          <cell r="A6" t="str">
            <v>June</v>
          </cell>
        </row>
        <row r="7">
          <cell r="A7" t="str">
            <v>July</v>
          </cell>
        </row>
        <row r="8">
          <cell r="A8" t="str">
            <v>August</v>
          </cell>
        </row>
        <row r="9">
          <cell r="A9" t="str">
            <v>September</v>
          </cell>
        </row>
        <row r="10">
          <cell r="A10" t="str">
            <v>October</v>
          </cell>
        </row>
        <row r="11">
          <cell r="A11" t="str">
            <v>November</v>
          </cell>
        </row>
        <row r="12">
          <cell r="A12" t="str">
            <v>December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07_01" connectionId="1" autoFormatId="16" applyNumberFormats="0" applyBorderFormats="0" applyFontFormats="1" applyPatternFormats="1" applyAlignmentFormats="0" applyWidthHeightFormats="0"/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afé">
  <a:themeElements>
    <a:clrScheme name="café">
      <a:dk1>
        <a:srgbClr val="494429"/>
      </a:dk1>
      <a:lt1>
        <a:sysClr val="window" lastClr="FFFFFF"/>
      </a:lt1>
      <a:dk2>
        <a:srgbClr val="44874B"/>
      </a:dk2>
      <a:lt2>
        <a:srgbClr val="EEECE1"/>
      </a:lt2>
      <a:accent1>
        <a:srgbClr val="EC4220"/>
      </a:accent1>
      <a:accent2>
        <a:srgbClr val="B92C0F"/>
      </a:accent2>
      <a:accent3>
        <a:srgbClr val="9BBB59"/>
      </a:accent3>
      <a:accent4>
        <a:srgbClr val="1A2F49"/>
      </a:accent4>
      <a:accent5>
        <a:srgbClr val="00B0F0"/>
      </a:accent5>
      <a:accent6>
        <a:srgbClr val="4AE23E"/>
      </a:accent6>
      <a:hlink>
        <a:srgbClr val="336738"/>
      </a:hlink>
      <a:folHlink>
        <a:srgbClr val="7F7F7F"/>
      </a:folHlink>
    </a:clrScheme>
    <a:fontScheme name="café">
      <a:majorFont>
        <a:latin typeface="Lucida Calligraphy"/>
        <a:ea typeface=""/>
        <a:cs typeface=""/>
      </a:majorFont>
      <a:minorFont>
        <a:latin typeface="Arial"/>
        <a:ea typeface=""/>
        <a:cs typeface=""/>
      </a:minorFont>
    </a:fontScheme>
    <a:fmtScheme name="Deimos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tabSelected="1" topLeftCell="B47" workbookViewId="0">
      <selection activeCell="G4" sqref="G4"/>
    </sheetView>
  </sheetViews>
  <sheetFormatPr baseColWidth="10" defaultColWidth="19.5" defaultRowHeight="14.25"/>
  <cols>
    <col min="1" max="1" width="17.5" bestFit="1" customWidth="1"/>
    <col min="2" max="2" width="62.375" style="4" customWidth="1"/>
    <col min="3" max="3" width="9.25" customWidth="1"/>
    <col min="4" max="4" width="14.625" bestFit="1" customWidth="1"/>
    <col min="5" max="5" width="14.125" bestFit="1" customWidth="1"/>
    <col min="6" max="6" width="18.5" bestFit="1" customWidth="1"/>
    <col min="7" max="7" width="20.75" customWidth="1"/>
    <col min="8" max="8" width="12" customWidth="1"/>
  </cols>
  <sheetData>
    <row r="1" spans="1:9" ht="27.75" thickTop="1" thickBot="1">
      <c r="A1" s="73" t="s">
        <v>68</v>
      </c>
      <c r="B1" s="74"/>
      <c r="C1" s="74"/>
      <c r="D1" s="74"/>
      <c r="E1" s="74"/>
      <c r="F1" s="74"/>
      <c r="G1" s="74"/>
      <c r="H1" s="75"/>
    </row>
    <row r="2" spans="1:9" ht="21" thickTop="1" thickBot="1">
      <c r="A2" s="67" t="s">
        <v>17</v>
      </c>
      <c r="B2" s="68" t="s">
        <v>1</v>
      </c>
      <c r="C2" s="68" t="s">
        <v>2</v>
      </c>
      <c r="D2" s="68" t="s">
        <v>4</v>
      </c>
      <c r="E2" s="68" t="s">
        <v>5</v>
      </c>
      <c r="F2" s="68" t="s">
        <v>67</v>
      </c>
      <c r="G2" s="68" t="s">
        <v>83</v>
      </c>
      <c r="H2" s="69" t="s">
        <v>3</v>
      </c>
    </row>
    <row r="3" spans="1:9" ht="85.5" customHeight="1" thickTop="1">
      <c r="A3" s="7">
        <v>3061200738</v>
      </c>
      <c r="B3" s="8" t="s">
        <v>18</v>
      </c>
      <c r="C3" s="9">
        <v>9.9499999999999993</v>
      </c>
      <c r="D3" s="10"/>
      <c r="E3" s="38">
        <f>SUMIF(Rohdaten!A:A,'Umsatz '!A3,Rohdaten!H:H)</f>
        <v>1</v>
      </c>
      <c r="F3" s="9">
        <f t="shared" ref="F3:F34" si="0">E3*C3</f>
        <v>9.9499999999999993</v>
      </c>
      <c r="G3" s="9">
        <f>SUMIF(Rohdaten!A:A,'Umsatz '!A3,Rohdaten!J:J)</f>
        <v>0.96</v>
      </c>
      <c r="H3" s="11"/>
    </row>
    <row r="4" spans="1:9" ht="87.75" customHeight="1">
      <c r="A4" s="12">
        <v>3404205472</v>
      </c>
      <c r="B4" s="13" t="s">
        <v>69</v>
      </c>
      <c r="C4" s="14">
        <v>8.9499999999999993</v>
      </c>
      <c r="D4" s="15"/>
      <c r="E4" s="42">
        <f>SUMIF(Rohdaten!A:A,'Umsatz '!A4,Rohdaten!H:H)</f>
        <v>1</v>
      </c>
      <c r="F4" s="14">
        <f t="shared" si="0"/>
        <v>8.9499999999999993</v>
      </c>
      <c r="G4" s="14">
        <f>SUMIF(Rohdaten!A:A,'Umsatz '!A4,Rohdaten!J:J)</f>
        <v>0.84</v>
      </c>
      <c r="H4" s="16"/>
    </row>
    <row r="5" spans="1:9" ht="87.75" customHeight="1">
      <c r="A5" s="17">
        <v>3404205715</v>
      </c>
      <c r="B5" s="18" t="s">
        <v>20</v>
      </c>
      <c r="C5" s="19">
        <v>8.9499999999999993</v>
      </c>
      <c r="D5" s="20"/>
      <c r="E5" s="43">
        <f>SUMIF(Rohdaten!A:A,'Umsatz '!A5,Rohdaten!H:H)</f>
        <v>1</v>
      </c>
      <c r="F5" s="19">
        <f t="shared" si="0"/>
        <v>8.9499999999999993</v>
      </c>
      <c r="G5" s="19">
        <f>SUMIF(Rohdaten!A:A,'Umsatz '!A5,Rohdaten!J:J)</f>
        <v>0.88</v>
      </c>
      <c r="H5" s="21"/>
      <c r="I5" s="5"/>
    </row>
    <row r="6" spans="1:9" ht="19.5">
      <c r="A6" s="12">
        <v>3423055464</v>
      </c>
      <c r="B6" s="13" t="s">
        <v>21</v>
      </c>
      <c r="C6" s="14">
        <v>9.5</v>
      </c>
      <c r="D6" s="15"/>
      <c r="E6" s="42">
        <f>SUMIF(Rohdaten!A:A,'Umsatz '!A6,Rohdaten!H:H)</f>
        <v>1</v>
      </c>
      <c r="F6" s="14">
        <f t="shared" si="0"/>
        <v>9.5</v>
      </c>
      <c r="G6" s="14">
        <f>SUMIF(Rohdaten!A:A,'Umsatz '!A6,Rohdaten!J:J)</f>
        <v>0.88</v>
      </c>
      <c r="H6" s="22"/>
    </row>
    <row r="7" spans="1:9" ht="93" customHeight="1">
      <c r="A7" s="17">
        <v>3442337062</v>
      </c>
      <c r="B7" s="18" t="s">
        <v>22</v>
      </c>
      <c r="C7" s="19">
        <v>19</v>
      </c>
      <c r="D7" s="20"/>
      <c r="E7" s="43">
        <f>SUMIF(Rohdaten!A:A,'Umsatz '!A7,Rohdaten!H:H)</f>
        <v>1</v>
      </c>
      <c r="F7" s="19">
        <f t="shared" si="0"/>
        <v>19</v>
      </c>
      <c r="G7" s="19">
        <f>SUMIF(Rohdaten!A:A,'Umsatz '!A7,Rohdaten!J:J)</f>
        <v>1.82</v>
      </c>
      <c r="H7" s="23"/>
    </row>
    <row r="8" spans="1:9" ht="95.25" customHeight="1">
      <c r="A8" s="12">
        <v>3442364469</v>
      </c>
      <c r="B8" s="13" t="s">
        <v>23</v>
      </c>
      <c r="C8" s="14">
        <v>8.9499999999999993</v>
      </c>
      <c r="D8" s="15"/>
      <c r="E8" s="42">
        <f>SUMIF(Rohdaten!A:A,'Umsatz '!A8,Rohdaten!H:H)</f>
        <v>1</v>
      </c>
      <c r="F8" s="14">
        <f t="shared" si="0"/>
        <v>8.9499999999999993</v>
      </c>
      <c r="G8" s="14">
        <f>SUMIF(Rohdaten!A:A,'Umsatz '!A8,Rohdaten!J:J)</f>
        <v>0.86</v>
      </c>
      <c r="H8" s="24"/>
    </row>
    <row r="9" spans="1:9" ht="88.5" customHeight="1">
      <c r="A9" s="17">
        <v>3442364736</v>
      </c>
      <c r="B9" s="18" t="s">
        <v>24</v>
      </c>
      <c r="C9" s="19">
        <v>10</v>
      </c>
      <c r="D9" s="20"/>
      <c r="E9" s="43">
        <f>SUMIF(Rohdaten!A:A,'Umsatz '!A9,Rohdaten!H:H)</f>
        <v>1</v>
      </c>
      <c r="F9" s="19">
        <f t="shared" si="0"/>
        <v>10</v>
      </c>
      <c r="G9" s="19">
        <f>SUMIF(Rohdaten!A:A,'Umsatz '!A9,Rohdaten!J:J)</f>
        <v>0.96</v>
      </c>
      <c r="H9" s="23"/>
    </row>
    <row r="10" spans="1:9" ht="95.25" customHeight="1">
      <c r="A10" s="12">
        <v>3442366178</v>
      </c>
      <c r="B10" s="13" t="s">
        <v>25</v>
      </c>
      <c r="C10" s="14">
        <v>8.9499999999999993</v>
      </c>
      <c r="D10" s="15"/>
      <c r="E10" s="42">
        <f>SUMIF(Rohdaten!A:A,'Umsatz '!A10,Rohdaten!H:H)</f>
        <v>1</v>
      </c>
      <c r="F10" s="14">
        <f t="shared" si="0"/>
        <v>8.9499999999999993</v>
      </c>
      <c r="G10" s="14">
        <f>SUMIF(Rohdaten!A:A,'Umsatz '!A10,Rohdaten!J:J)</f>
        <v>0.86</v>
      </c>
      <c r="H10" s="24"/>
    </row>
    <row r="11" spans="1:9" ht="93.75" customHeight="1">
      <c r="A11" s="17">
        <v>3442428025</v>
      </c>
      <c r="B11" s="18" t="s">
        <v>26</v>
      </c>
      <c r="C11" s="19">
        <v>8.5</v>
      </c>
      <c r="D11" s="20"/>
      <c r="E11" s="42">
        <f>SUMIF(Rohdaten!A:A,'Umsatz '!A11,Rohdaten!H:H)</f>
        <v>1</v>
      </c>
      <c r="F11" s="19">
        <f t="shared" si="0"/>
        <v>8.5</v>
      </c>
      <c r="G11" s="19">
        <f>SUMIF(Rohdaten!A:A,'Umsatz '!A11,Rohdaten!J:J)</f>
        <v>0.82</v>
      </c>
      <c r="H11" s="23"/>
    </row>
    <row r="12" spans="1:9" ht="71.25" customHeight="1">
      <c r="A12" s="12">
        <v>3448043885</v>
      </c>
      <c r="B12" s="13" t="s">
        <v>27</v>
      </c>
      <c r="C12" s="14">
        <v>29.8</v>
      </c>
      <c r="D12" s="25" t="s">
        <v>8</v>
      </c>
      <c r="E12" s="42">
        <f>SUMIF(Rohdaten!A:A,'Umsatz '!A12,Rohdaten!H:H)</f>
        <v>1</v>
      </c>
      <c r="F12" s="40">
        <f t="shared" si="0"/>
        <v>29.8</v>
      </c>
      <c r="G12" s="40">
        <f>SUMIF(Rohdaten!A:A,'Umsatz '!A12,Rohdaten!J:J)</f>
        <v>0.26</v>
      </c>
      <c r="H12" s="24"/>
    </row>
    <row r="13" spans="1:9" ht="103.5" customHeight="1">
      <c r="A13" s="17">
        <v>3451285231</v>
      </c>
      <c r="B13" s="18" t="s">
        <v>28</v>
      </c>
      <c r="C13" s="19">
        <v>9.9</v>
      </c>
      <c r="D13" s="20"/>
      <c r="E13" s="43">
        <f>SUMIF(Rohdaten!A:A,'Umsatz '!A13,Rohdaten!H:H)</f>
        <v>1</v>
      </c>
      <c r="F13" s="19">
        <f t="shared" si="0"/>
        <v>9.9</v>
      </c>
      <c r="G13" s="19">
        <f>SUMIF(Rohdaten!A:A,'Umsatz '!A13,Rohdaten!J:J)</f>
        <v>0.51</v>
      </c>
      <c r="H13" s="26"/>
    </row>
    <row r="14" spans="1:9" ht="99.75" customHeight="1">
      <c r="A14" s="12">
        <v>3491710839</v>
      </c>
      <c r="B14" s="13" t="s">
        <v>29</v>
      </c>
      <c r="C14" s="14">
        <v>16.899999999999999</v>
      </c>
      <c r="D14" s="15"/>
      <c r="E14" s="42">
        <f>SUMIF(Rohdaten!A:A,'Umsatz '!A14,Rohdaten!H:H)</f>
        <v>1</v>
      </c>
      <c r="F14" s="40">
        <f t="shared" si="0"/>
        <v>16.899999999999999</v>
      </c>
      <c r="G14" s="40">
        <f>SUMIF(Rohdaten!A:A,'Umsatz '!A14,Rohdaten!J:J)</f>
        <v>1.53</v>
      </c>
      <c r="H14" s="24"/>
    </row>
    <row r="15" spans="1:9" ht="94.5" customHeight="1">
      <c r="A15" s="17">
        <v>3492240607</v>
      </c>
      <c r="B15" s="18" t="s">
        <v>30</v>
      </c>
      <c r="C15" s="19">
        <v>9.9499999999999993</v>
      </c>
      <c r="D15" s="20"/>
      <c r="E15" s="43">
        <f>SUMIF(Rohdaten!A:A,'Umsatz '!A15,Rohdaten!H:H)</f>
        <v>1</v>
      </c>
      <c r="F15" s="19">
        <f t="shared" si="0"/>
        <v>9.9499999999999993</v>
      </c>
      <c r="G15" s="19">
        <f>SUMIF(Rohdaten!A:A,'Umsatz '!A15,Rohdaten!J:J)</f>
        <v>0.97</v>
      </c>
      <c r="H15" s="23"/>
    </row>
    <row r="16" spans="1:9" ht="89.25" customHeight="1">
      <c r="A16" s="12">
        <v>3589218584</v>
      </c>
      <c r="B16" s="13" t="s">
        <v>31</v>
      </c>
      <c r="C16" s="14">
        <v>19.95</v>
      </c>
      <c r="D16" s="15"/>
      <c r="E16" s="42">
        <f>SUMIF(Rohdaten!A:A,'Umsatz '!A16,Rohdaten!H:H)</f>
        <v>1</v>
      </c>
      <c r="F16" s="14">
        <f t="shared" si="0"/>
        <v>19.95</v>
      </c>
      <c r="G16" s="14">
        <f>SUMIF(Rohdaten!A:A,'Umsatz '!A16,Rohdaten!J:J)</f>
        <v>1.91</v>
      </c>
      <c r="H16" s="24"/>
    </row>
    <row r="17" spans="1:8" ht="75.75" customHeight="1">
      <c r="A17" s="17">
        <v>3613022826</v>
      </c>
      <c r="B17" s="18" t="s">
        <v>32</v>
      </c>
      <c r="C17" s="19">
        <v>4.4000000000000004</v>
      </c>
      <c r="D17" s="20"/>
      <c r="E17" s="43">
        <f>SUMIF(Rohdaten!A:A,'Umsatz '!A17,Rohdaten!H:H)</f>
        <v>1</v>
      </c>
      <c r="F17" s="19">
        <f t="shared" si="0"/>
        <v>4.4000000000000004</v>
      </c>
      <c r="G17" s="19">
        <f>SUMIF(Rohdaten!A:A,'Umsatz '!A17,Rohdaten!J:J)</f>
        <v>0.47</v>
      </c>
      <c r="H17" s="27"/>
    </row>
    <row r="18" spans="1:8" ht="105.75" customHeight="1">
      <c r="A18" s="12">
        <v>3746615267</v>
      </c>
      <c r="B18" s="13" t="s">
        <v>33</v>
      </c>
      <c r="C18" s="14">
        <v>8.5</v>
      </c>
      <c r="D18" s="15"/>
      <c r="E18" s="42">
        <f>SUMIF(Rohdaten!A:A,'Umsatz '!A18,Rohdaten!H:H)</f>
        <v>1</v>
      </c>
      <c r="F18" s="14">
        <f t="shared" si="0"/>
        <v>8.5</v>
      </c>
      <c r="G18" s="14">
        <f>SUMIF(Rohdaten!A:A,'Umsatz '!A18,Rohdaten!J:J)</f>
        <v>0.31</v>
      </c>
      <c r="H18" s="28"/>
    </row>
    <row r="19" spans="1:8" ht="98.25" customHeight="1">
      <c r="A19" s="17">
        <v>3746615275</v>
      </c>
      <c r="B19" s="18" t="s">
        <v>34</v>
      </c>
      <c r="C19" s="19">
        <v>8.9499999999999993</v>
      </c>
      <c r="D19" s="20"/>
      <c r="E19" s="43">
        <f>SUMIF(Rohdaten!A:A,'Umsatz '!A19,Rohdaten!H:H)</f>
        <v>1</v>
      </c>
      <c r="F19" s="19">
        <f t="shared" si="0"/>
        <v>8.9499999999999993</v>
      </c>
      <c r="G19" s="19">
        <f>SUMIF(Rohdaten!A:A,'Umsatz '!A19,Rohdaten!J:J)</f>
        <v>0.88</v>
      </c>
      <c r="H19" s="27"/>
    </row>
    <row r="20" spans="1:8" ht="99.75" customHeight="1">
      <c r="A20" s="12">
        <v>3746615283</v>
      </c>
      <c r="B20" s="13" t="s">
        <v>35</v>
      </c>
      <c r="C20" s="14">
        <v>8.9499999999999993</v>
      </c>
      <c r="D20" s="15"/>
      <c r="E20" s="42">
        <f>SUMIF(Rohdaten!A:A,'Umsatz '!A20,Rohdaten!H:H)</f>
        <v>1</v>
      </c>
      <c r="F20" s="14">
        <f t="shared" si="0"/>
        <v>8.9499999999999993</v>
      </c>
      <c r="G20" s="14">
        <f>SUMIF(Rohdaten!A:A,'Umsatz '!A20,Rohdaten!J:J)</f>
        <v>0.65</v>
      </c>
      <c r="H20" s="29"/>
    </row>
    <row r="21" spans="1:8" ht="101.25" customHeight="1">
      <c r="A21" s="17">
        <v>3746615291</v>
      </c>
      <c r="B21" s="18" t="s">
        <v>36</v>
      </c>
      <c r="C21" s="19">
        <v>8.9499999999999993</v>
      </c>
      <c r="D21" s="20"/>
      <c r="E21" s="43">
        <f>SUMIF(Rohdaten!A:A,'Umsatz '!A21,Rohdaten!H:H)</f>
        <v>1</v>
      </c>
      <c r="F21" s="19">
        <f t="shared" si="0"/>
        <v>8.9499999999999993</v>
      </c>
      <c r="G21" s="19">
        <f>SUMIF(Rohdaten!A:A,'Umsatz '!A21,Rohdaten!J:J)</f>
        <v>0.45</v>
      </c>
      <c r="H21" s="27"/>
    </row>
    <row r="22" spans="1:8" ht="97.5" customHeight="1">
      <c r="A22" s="12">
        <v>3746619629</v>
      </c>
      <c r="B22" s="13" t="s">
        <v>37</v>
      </c>
      <c r="C22" s="14">
        <v>8.9499999999999993</v>
      </c>
      <c r="D22" s="15"/>
      <c r="E22" s="42">
        <f>SUMIF(Rohdaten!A:A,'Umsatz '!A22,Rohdaten!H:H)</f>
        <v>1</v>
      </c>
      <c r="F22" s="14">
        <f t="shared" si="0"/>
        <v>8.9499999999999993</v>
      </c>
      <c r="G22" s="14">
        <f>SUMIF(Rohdaten!A:A,'Umsatz '!A22,Rohdaten!J:J)</f>
        <v>0.88</v>
      </c>
      <c r="H22" s="29"/>
    </row>
    <row r="23" spans="1:8" ht="98.25" customHeight="1">
      <c r="A23" s="17">
        <v>3746621054</v>
      </c>
      <c r="B23" s="18" t="s">
        <v>38</v>
      </c>
      <c r="C23" s="19">
        <v>8.9499999999999993</v>
      </c>
      <c r="D23" s="20"/>
      <c r="E23" s="43">
        <f>SUMIF(Rohdaten!A:A,'Umsatz '!A23,Rohdaten!H:H)</f>
        <v>1</v>
      </c>
      <c r="F23" s="19">
        <f t="shared" si="0"/>
        <v>8.9499999999999993</v>
      </c>
      <c r="G23" s="19">
        <f>SUMIF(Rohdaten!A:A,'Umsatz '!A23,Rohdaten!J:J)</f>
        <v>0.88</v>
      </c>
      <c r="H23" s="27"/>
    </row>
    <row r="24" spans="1:8" ht="99" customHeight="1">
      <c r="A24" s="12">
        <v>3746622115</v>
      </c>
      <c r="B24" s="13" t="s">
        <v>39</v>
      </c>
      <c r="C24" s="14">
        <v>8.9499999999999993</v>
      </c>
      <c r="D24" s="15"/>
      <c r="E24" s="42">
        <f>SUMIF(Rohdaten!A:A,'Umsatz '!A24,Rohdaten!H:H)</f>
        <v>1</v>
      </c>
      <c r="F24" s="14">
        <f t="shared" si="0"/>
        <v>8.9499999999999993</v>
      </c>
      <c r="G24" s="14">
        <f>SUMIF(Rohdaten!A:A,'Umsatz '!A24,Rohdaten!J:J)</f>
        <v>0.88</v>
      </c>
      <c r="H24" s="29"/>
    </row>
    <row r="25" spans="1:8" ht="99.75" customHeight="1">
      <c r="A25" s="17">
        <v>3746622158</v>
      </c>
      <c r="B25" s="18" t="s">
        <v>40</v>
      </c>
      <c r="C25" s="19">
        <v>5.95</v>
      </c>
      <c r="D25" s="20"/>
      <c r="E25" s="43">
        <f>SUMIF(Rohdaten!A:A,'Umsatz '!A25,Rohdaten!H:H)</f>
        <v>1</v>
      </c>
      <c r="F25" s="19">
        <f t="shared" si="0"/>
        <v>5.95</v>
      </c>
      <c r="G25" s="19">
        <f>SUMIF(Rohdaten!A:A,'Umsatz '!A25,Rohdaten!J:J)</f>
        <v>0.59</v>
      </c>
      <c r="H25" s="27"/>
    </row>
    <row r="26" spans="1:8" ht="97.5" customHeight="1">
      <c r="A26" s="12">
        <v>3746623324</v>
      </c>
      <c r="B26" s="13" t="s">
        <v>41</v>
      </c>
      <c r="C26" s="14">
        <v>8.9499999999999993</v>
      </c>
      <c r="D26" s="15"/>
      <c r="E26" s="39">
        <f>SUMIF(Rohdaten!A:A,'Umsatz '!A26,Rohdaten!H:H)</f>
        <v>1</v>
      </c>
      <c r="F26" s="14">
        <f t="shared" si="0"/>
        <v>8.9499999999999993</v>
      </c>
      <c r="G26" s="14">
        <f>SUMIF(Rohdaten!A:A,'Umsatz '!A26,Rohdaten!J:J)</f>
        <v>0.88</v>
      </c>
      <c r="H26" s="29"/>
    </row>
    <row r="27" spans="1:8" ht="85.5" customHeight="1">
      <c r="A27" s="17">
        <v>3772373283</v>
      </c>
      <c r="B27" s="18" t="s">
        <v>42</v>
      </c>
      <c r="C27" s="19">
        <v>20</v>
      </c>
      <c r="D27" s="20"/>
      <c r="E27" s="43">
        <f>SUMIF(Rohdaten!A:A,'Umsatz '!A27,Rohdaten!H:H)</f>
        <v>1</v>
      </c>
      <c r="F27" s="70">
        <f t="shared" si="0"/>
        <v>20</v>
      </c>
      <c r="G27" s="70">
        <f>SUMIF(Rohdaten!A:A,'Umsatz '!A27,Rohdaten!J:J)</f>
        <v>1.91</v>
      </c>
      <c r="H27" s="27"/>
    </row>
    <row r="28" spans="1:8" ht="85.5" customHeight="1">
      <c r="A28" s="12">
        <v>3786712980</v>
      </c>
      <c r="B28" s="13" t="s">
        <v>43</v>
      </c>
      <c r="C28" s="14">
        <v>15.5</v>
      </c>
      <c r="D28" s="15"/>
      <c r="E28" s="39">
        <f>SUMIF(Rohdaten!A:A,'Umsatz '!A28,Rohdaten!H:H)</f>
        <v>1</v>
      </c>
      <c r="F28" s="14">
        <f t="shared" si="0"/>
        <v>15.5</v>
      </c>
      <c r="G28" s="14">
        <f>SUMIF(Rohdaten!A:A,'Umsatz '!A28,Rohdaten!J:J)</f>
        <v>1.48</v>
      </c>
      <c r="H28" s="29"/>
    </row>
    <row r="29" spans="1:8" ht="86.25" customHeight="1">
      <c r="A29" s="17">
        <v>3786715661</v>
      </c>
      <c r="B29" s="18" t="s">
        <v>44</v>
      </c>
      <c r="C29" s="19">
        <v>15.5</v>
      </c>
      <c r="D29" s="20"/>
      <c r="E29" s="43">
        <f>SUMIF(Rohdaten!A:A,'Umsatz '!A29,Rohdaten!H:H)</f>
        <v>1</v>
      </c>
      <c r="F29" s="19">
        <f t="shared" si="0"/>
        <v>15.5</v>
      </c>
      <c r="G29" s="19">
        <f>SUMIF(Rohdaten!A:A,'Umsatz '!A29,Rohdaten!J:J)</f>
        <v>1.48</v>
      </c>
      <c r="H29" s="27"/>
    </row>
    <row r="30" spans="1:8" ht="90" customHeight="1">
      <c r="A30" s="30">
        <v>3808532173</v>
      </c>
      <c r="B30" s="31" t="s">
        <v>45</v>
      </c>
      <c r="C30" s="32">
        <v>22.6</v>
      </c>
      <c r="D30" s="33"/>
      <c r="E30" s="39">
        <f>SUMIF(Rohdaten!A:A,'Umsatz '!A30,Rohdaten!H:H)</f>
        <v>1</v>
      </c>
      <c r="F30" s="14">
        <f t="shared" si="0"/>
        <v>22.6</v>
      </c>
      <c r="G30" s="14">
        <f>SUMIF(Rohdaten!A:A,'Umsatz '!A30,Rohdaten!J:J)</f>
        <v>1.89</v>
      </c>
      <c r="H30" s="28"/>
    </row>
    <row r="31" spans="1:8" ht="81" customHeight="1">
      <c r="A31" s="17">
        <v>3815825822</v>
      </c>
      <c r="B31" s="18" t="s">
        <v>46</v>
      </c>
      <c r="C31" s="19">
        <v>29.95</v>
      </c>
      <c r="D31" s="20"/>
      <c r="E31" s="43">
        <f>SUMIF(Rohdaten!A:A,'Umsatz '!A31,Rohdaten!H:H)</f>
        <v>1</v>
      </c>
      <c r="F31" s="19">
        <f t="shared" si="0"/>
        <v>29.95</v>
      </c>
      <c r="G31" s="19">
        <f>SUMIF(Rohdaten!A:A,'Umsatz '!A31,Rohdaten!J:J)</f>
        <v>2.87</v>
      </c>
      <c r="H31" s="27"/>
    </row>
    <row r="32" spans="1:8" ht="63" customHeight="1">
      <c r="A32" s="12">
        <v>3821860308</v>
      </c>
      <c r="B32" s="13" t="s">
        <v>47</v>
      </c>
      <c r="C32" s="14">
        <v>16.95</v>
      </c>
      <c r="D32" s="15"/>
      <c r="E32" s="39">
        <f>SUMIF(Rohdaten!A:A,'Umsatz '!A32,Rohdaten!H:H)</f>
        <v>1</v>
      </c>
      <c r="F32" s="14">
        <f t="shared" si="0"/>
        <v>16.95</v>
      </c>
      <c r="G32" s="14">
        <f>SUMIF(Rohdaten!A:A,'Umsatz '!A32,Rohdaten!J:J)</f>
        <v>1.62</v>
      </c>
      <c r="H32" s="29"/>
    </row>
    <row r="33" spans="1:8" ht="83.25" customHeight="1">
      <c r="A33" s="17">
        <v>3826674286</v>
      </c>
      <c r="B33" s="18" t="s">
        <v>65</v>
      </c>
      <c r="C33" s="19">
        <v>9.9499999999999993</v>
      </c>
      <c r="D33" s="20"/>
      <c r="E33" s="43">
        <f>SUMIF(Rohdaten!A:A,'Umsatz '!A33,Rohdaten!H:H)</f>
        <v>7</v>
      </c>
      <c r="F33" s="19">
        <f t="shared" si="0"/>
        <v>69.649999999999991</v>
      </c>
      <c r="G33" s="19">
        <f>SUMIF(Rohdaten!A:A,'Umsatz '!A33,Rohdaten!J:J)</f>
        <v>8.11</v>
      </c>
      <c r="H33" s="27"/>
    </row>
    <row r="34" spans="1:8" ht="79.5" customHeight="1">
      <c r="A34" s="12">
        <v>3860635492</v>
      </c>
      <c r="B34" s="13" t="s">
        <v>66</v>
      </c>
      <c r="C34" s="14">
        <v>19.899999999999999</v>
      </c>
      <c r="D34" s="15"/>
      <c r="E34" s="39">
        <f>SUMIF(Rohdaten!A:A,'Umsatz '!A34,Rohdaten!H:H)</f>
        <v>1</v>
      </c>
      <c r="F34" s="40">
        <f t="shared" si="0"/>
        <v>19.899999999999999</v>
      </c>
      <c r="G34" s="40">
        <f>SUMIF(Rohdaten!A:A,'Umsatz '!A34,Rohdaten!J:J)</f>
        <v>2.33</v>
      </c>
      <c r="H34" s="29"/>
    </row>
    <row r="35" spans="1:8" ht="78" customHeight="1">
      <c r="A35" s="17">
        <v>3866450818</v>
      </c>
      <c r="B35" s="18" t="s">
        <v>50</v>
      </c>
      <c r="C35" s="19">
        <v>29.9</v>
      </c>
      <c r="D35" s="20"/>
      <c r="E35" s="43">
        <f>SUMIF(Rohdaten!A:A,'Umsatz '!A35,Rohdaten!H:H)</f>
        <v>3</v>
      </c>
      <c r="F35" s="19">
        <f t="shared" ref="F35:F51" si="1">E35*C35</f>
        <v>89.699999999999989</v>
      </c>
      <c r="G35" s="19">
        <f>SUMIF(Rohdaten!A:A,'Umsatz '!A35,Rohdaten!J:J)</f>
        <v>9.23</v>
      </c>
      <c r="H35" s="27"/>
    </row>
    <row r="36" spans="1:8" ht="81" customHeight="1">
      <c r="A36" s="12">
        <v>3866450834</v>
      </c>
      <c r="B36" s="13" t="s">
        <v>51</v>
      </c>
      <c r="C36" s="14">
        <v>29.9</v>
      </c>
      <c r="D36" s="15"/>
      <c r="E36" s="42">
        <f>SUMIF(Rohdaten!A:A,'Umsatz '!A36,Rohdaten!H:H)</f>
        <v>1</v>
      </c>
      <c r="F36" s="14">
        <f t="shared" si="1"/>
        <v>29.9</v>
      </c>
      <c r="G36" s="14">
        <f>SUMIF(Rohdaten!A:A,'Umsatz '!A36,Rohdaten!J:J)</f>
        <v>2.87</v>
      </c>
      <c r="H36" s="29"/>
    </row>
    <row r="37" spans="1:8" ht="64.5" customHeight="1">
      <c r="A37" s="17">
        <v>3866451008</v>
      </c>
      <c r="B37" s="18" t="s">
        <v>52</v>
      </c>
      <c r="C37" s="19">
        <v>39.9</v>
      </c>
      <c r="D37" s="20"/>
      <c r="E37" s="43">
        <f>SUMIF(Rohdaten!A:A,'Umsatz '!A37,Rohdaten!H:H)</f>
        <v>2</v>
      </c>
      <c r="F37" s="19">
        <f t="shared" si="1"/>
        <v>79.8</v>
      </c>
      <c r="G37" s="19">
        <f>SUMIF(Rohdaten!A:A,'Umsatz '!A37,Rohdaten!J:J)</f>
        <v>7.62</v>
      </c>
      <c r="H37" s="27"/>
    </row>
    <row r="38" spans="1:8" ht="67.5" customHeight="1">
      <c r="A38" s="30">
        <v>3866451032</v>
      </c>
      <c r="B38" s="31" t="s">
        <v>53</v>
      </c>
      <c r="C38" s="32">
        <v>39.9</v>
      </c>
      <c r="D38" s="33"/>
      <c r="E38" s="42">
        <f>SUMIF(Rohdaten!A:A,'Umsatz '!A38,Rohdaten!H:H)</f>
        <v>5</v>
      </c>
      <c r="F38" s="14">
        <f t="shared" si="1"/>
        <v>199.5</v>
      </c>
      <c r="G38" s="14">
        <f>SUMIF(Rohdaten!A:A,'Umsatz '!A38,Rohdaten!J:J)</f>
        <v>23.93</v>
      </c>
      <c r="H38" s="28"/>
    </row>
    <row r="39" spans="1:8" ht="66" customHeight="1">
      <c r="A39" s="17">
        <v>3866451040</v>
      </c>
      <c r="B39" s="18" t="s">
        <v>54</v>
      </c>
      <c r="C39" s="19">
        <v>39.9</v>
      </c>
      <c r="D39" s="20"/>
      <c r="E39" s="43">
        <f>SUMIF(Rohdaten!A:A,'Umsatz '!A39,Rohdaten!H:H)</f>
        <v>3</v>
      </c>
      <c r="F39" s="19">
        <f t="shared" si="1"/>
        <v>119.69999999999999</v>
      </c>
      <c r="G39" s="19">
        <f>SUMIF(Rohdaten!A:A,'Umsatz '!A39,Rohdaten!J:J)</f>
        <v>12.07</v>
      </c>
      <c r="H39" s="27"/>
    </row>
    <row r="40" spans="1:8" ht="67.5" customHeight="1">
      <c r="A40" s="12">
        <v>3866451156</v>
      </c>
      <c r="B40" s="13" t="s">
        <v>55</v>
      </c>
      <c r="C40" s="14">
        <v>39.9</v>
      </c>
      <c r="D40" s="15"/>
      <c r="E40" s="42">
        <f>SUMIF(Rohdaten!A:A,'Umsatz '!A40,Rohdaten!H:H)</f>
        <v>2</v>
      </c>
      <c r="F40" s="14">
        <f t="shared" si="1"/>
        <v>79.8</v>
      </c>
      <c r="G40" s="14">
        <f>SUMIF(Rohdaten!A:A,'Umsatz '!A40,Rohdaten!J:J)</f>
        <v>8.67</v>
      </c>
      <c r="H40" s="29"/>
    </row>
    <row r="41" spans="1:8" ht="78" customHeight="1">
      <c r="A41" s="17">
        <v>3866458002</v>
      </c>
      <c r="B41" s="18" t="s">
        <v>56</v>
      </c>
      <c r="C41" s="19">
        <v>19.899999999999999</v>
      </c>
      <c r="D41" s="20"/>
      <c r="E41" s="43">
        <f>SUMIF(Rohdaten!A:A,'Umsatz '!A41,Rohdaten!H:H)</f>
        <v>1</v>
      </c>
      <c r="F41" s="19">
        <f t="shared" si="1"/>
        <v>19.899999999999999</v>
      </c>
      <c r="G41" s="19">
        <f>SUMIF(Rohdaten!A:A,'Umsatz '!A41,Rohdaten!J:J)</f>
        <v>2.33</v>
      </c>
      <c r="H41" s="27"/>
    </row>
    <row r="42" spans="1:8" ht="85.5" customHeight="1">
      <c r="A42" s="12">
        <v>3866458118</v>
      </c>
      <c r="B42" s="13" t="s">
        <v>58</v>
      </c>
      <c r="C42" s="14">
        <v>17.899999999999999</v>
      </c>
      <c r="D42" s="15"/>
      <c r="E42" s="42">
        <f>SUMIF(Rohdaten!A:A,'Umsatz '!A42,Rohdaten!H:H)</f>
        <v>3</v>
      </c>
      <c r="F42" s="14">
        <f t="shared" si="1"/>
        <v>53.699999999999996</v>
      </c>
      <c r="G42" s="14">
        <f>SUMIF(Rohdaten!A:A,'Umsatz '!A42,Rohdaten!J:J)</f>
        <v>6</v>
      </c>
      <c r="H42" s="34"/>
    </row>
    <row r="43" spans="1:8" ht="84.75" customHeight="1">
      <c r="A43" s="17">
        <v>3866458126</v>
      </c>
      <c r="B43" s="18" t="s">
        <v>59</v>
      </c>
      <c r="C43" s="19">
        <v>17.899999999999999</v>
      </c>
      <c r="D43" s="20"/>
      <c r="E43" s="43">
        <f>SUMIF(Rohdaten!A:A,'Umsatz '!A43,Rohdaten!H:H)</f>
        <v>1</v>
      </c>
      <c r="F43" s="19">
        <f t="shared" si="1"/>
        <v>17.899999999999999</v>
      </c>
      <c r="G43" s="19">
        <f>SUMIF(Rohdaten!A:A,'Umsatz '!A43,Rohdaten!J:J)</f>
        <v>2.14</v>
      </c>
      <c r="H43" s="27"/>
    </row>
    <row r="44" spans="1:8" ht="54.75" customHeight="1">
      <c r="A44" s="12">
        <v>3899408802</v>
      </c>
      <c r="B44" s="13" t="s">
        <v>60</v>
      </c>
      <c r="C44" s="14">
        <v>12.92</v>
      </c>
      <c r="D44" s="15"/>
      <c r="E44" s="42">
        <f>SUMIF(Rohdaten!A:A,'Umsatz '!A44,Rohdaten!H:H)</f>
        <v>1</v>
      </c>
      <c r="F44" s="14">
        <f t="shared" si="1"/>
        <v>12.92</v>
      </c>
      <c r="G44" s="14">
        <f>SUMIF(Rohdaten!A:A,'Umsatz '!A44,Rohdaten!J:J)</f>
        <v>1.29</v>
      </c>
      <c r="H44" s="29"/>
    </row>
    <row r="45" spans="1:8" ht="90" customHeight="1">
      <c r="A45" s="17" t="s">
        <v>61</v>
      </c>
      <c r="B45" s="18" t="s">
        <v>62</v>
      </c>
      <c r="C45" s="19">
        <v>24.95</v>
      </c>
      <c r="D45" s="41"/>
      <c r="E45" s="43">
        <f>SUMIF(Rohdaten!A:A,'Umsatz '!A45,Rohdaten!H:H)</f>
        <v>1</v>
      </c>
      <c r="F45" s="19">
        <f t="shared" si="1"/>
        <v>24.95</v>
      </c>
      <c r="G45" s="65">
        <f>SUMIF(Rohdaten!A:A,'Umsatz '!A45,Rohdaten!J:J)</f>
        <v>2.39</v>
      </c>
      <c r="H45" s="27"/>
    </row>
    <row r="46" spans="1:8" ht="78" customHeight="1">
      <c r="A46" s="44" t="s">
        <v>63</v>
      </c>
      <c r="B46" s="45" t="s">
        <v>64</v>
      </c>
      <c r="C46" s="46">
        <v>29.9</v>
      </c>
      <c r="D46" s="49"/>
      <c r="E46" s="47">
        <f>SUMIF(Rohdaten!A:A,'Umsatz '!A46,Rohdaten!H:H)</f>
        <v>1</v>
      </c>
      <c r="F46" s="48">
        <f t="shared" si="1"/>
        <v>29.9</v>
      </c>
      <c r="G46" s="48">
        <f>SUMIF(Rohdaten!A:A,'Umsatz '!A46,Rohdaten!J:J)</f>
        <v>3.57</v>
      </c>
      <c r="H46" s="50"/>
    </row>
    <row r="47" spans="1:8" ht="73.5" customHeight="1">
      <c r="A47" s="17" t="s">
        <v>6</v>
      </c>
      <c r="B47" s="18" t="s">
        <v>7</v>
      </c>
      <c r="C47" s="19">
        <v>139</v>
      </c>
      <c r="D47" s="59" t="s">
        <v>8</v>
      </c>
      <c r="E47" s="43">
        <f>SUMIF(Rohdaten!A:A,'Umsatz '!A47,Rohdaten!H:H)</f>
        <v>19</v>
      </c>
      <c r="F47" s="19">
        <f t="shared" si="1"/>
        <v>2641</v>
      </c>
      <c r="G47" s="19">
        <f>SUMIF(Rohdaten!A:A,'Umsatz '!A47,Rohdaten!J:J)</f>
        <v>278.29000000000002</v>
      </c>
      <c r="H47" s="60"/>
    </row>
    <row r="48" spans="1:8" ht="90" customHeight="1">
      <c r="A48" s="44" t="s">
        <v>9</v>
      </c>
      <c r="B48" s="45" t="s">
        <v>10</v>
      </c>
      <c r="C48" s="46">
        <v>65.89</v>
      </c>
      <c r="D48" s="49"/>
      <c r="E48" s="47">
        <f>SUMIF(Rohdaten!A:A,'Umsatz '!A48,Rohdaten!H:H)</f>
        <v>1</v>
      </c>
      <c r="F48" s="48">
        <f t="shared" si="1"/>
        <v>65.89</v>
      </c>
      <c r="G48" s="48">
        <f>SUMIF(Rohdaten!A:A,'Umsatz '!A48,Rohdaten!J:J)</f>
        <v>5.5</v>
      </c>
      <c r="H48" s="50"/>
    </row>
    <row r="49" spans="1:8" ht="81" customHeight="1">
      <c r="A49" s="17" t="s">
        <v>11</v>
      </c>
      <c r="B49" s="18" t="s">
        <v>12</v>
      </c>
      <c r="C49" s="19">
        <v>371.95</v>
      </c>
      <c r="D49" s="41"/>
      <c r="E49" s="43">
        <f>SUMIF(Rohdaten!A:A,'Umsatz '!A49,Rohdaten!H:H)</f>
        <v>1</v>
      </c>
      <c r="F49" s="19">
        <f t="shared" si="1"/>
        <v>371.95</v>
      </c>
      <c r="G49" s="65">
        <f>SUMIF(Rohdaten!A:A,'Umsatz '!A49,Rohdaten!J:J)</f>
        <v>43.59</v>
      </c>
      <c r="H49" s="57"/>
    </row>
    <row r="50" spans="1:8" ht="79.5" customHeight="1">
      <c r="A50" s="44" t="s">
        <v>13</v>
      </c>
      <c r="B50" s="45" t="s">
        <v>14</v>
      </c>
      <c r="C50" s="46">
        <v>134.97</v>
      </c>
      <c r="D50" s="25"/>
      <c r="E50" s="47">
        <f>SUMIF(Rohdaten!A:A,'Umsatz '!A50,Rohdaten!H:H)</f>
        <v>2</v>
      </c>
      <c r="F50" s="48">
        <f t="shared" si="1"/>
        <v>269.94</v>
      </c>
      <c r="G50" s="48">
        <f>SUMIF(Rohdaten!A:A,'Umsatz '!A50,Rohdaten!J:J)</f>
        <v>26.37</v>
      </c>
      <c r="H50" s="58"/>
    </row>
    <row r="51" spans="1:8" ht="80.25" customHeight="1" thickBot="1">
      <c r="A51" s="51" t="s">
        <v>15</v>
      </c>
      <c r="B51" s="52" t="s">
        <v>16</v>
      </c>
      <c r="C51" s="53">
        <v>119.97</v>
      </c>
      <c r="D51" s="55"/>
      <c r="E51" s="54">
        <f>SUMIF(Rohdaten!A:A,'Umsatz '!A51,Rohdaten!H:H)</f>
        <v>1</v>
      </c>
      <c r="F51" s="53">
        <f t="shared" si="1"/>
        <v>119.97</v>
      </c>
      <c r="G51" s="53">
        <f>SUMIF(Rohdaten!A:A,'Umsatz '!A51,Rohdaten!J:J)</f>
        <v>10.67</v>
      </c>
      <c r="H51" s="56"/>
    </row>
    <row r="52" spans="1:8" ht="15" thickTop="1">
      <c r="A52" s="1"/>
      <c r="B52" s="1"/>
      <c r="C52" s="3"/>
      <c r="E52" s="6"/>
      <c r="F52" s="6"/>
    </row>
    <row r="53" spans="1:8" s="61" customFormat="1" ht="18.75" thickBot="1">
      <c r="A53" s="62" t="s">
        <v>82</v>
      </c>
      <c r="B53" s="63"/>
      <c r="C53" s="62"/>
      <c r="D53" s="62"/>
      <c r="E53" s="72">
        <f t="shared" ref="E53:G53" si="2">SUM(E3:E52)</f>
        <v>86</v>
      </c>
      <c r="F53" s="64">
        <f t="shared" si="2"/>
        <v>4697.22</v>
      </c>
      <c r="G53" s="71">
        <f t="shared" si="2"/>
        <v>489.15000000000003</v>
      </c>
      <c r="H53" s="62"/>
    </row>
    <row r="54" spans="1:8" ht="15" thickTop="1">
      <c r="A54" s="1"/>
      <c r="B54" s="1"/>
      <c r="C54" s="2"/>
      <c r="E54" s="6"/>
      <c r="F54" s="6"/>
    </row>
    <row r="55" spans="1:8">
      <c r="E55" s="6"/>
      <c r="F55" s="6"/>
    </row>
    <row r="56" spans="1:8">
      <c r="E56" s="6"/>
      <c r="F56" s="6"/>
    </row>
  </sheetData>
  <mergeCells count="1">
    <mergeCell ref="A1:H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F18" sqref="F18"/>
    </sheetView>
  </sheetViews>
  <sheetFormatPr baseColWidth="10" defaultRowHeight="14.25"/>
  <sheetData>
    <row r="1" spans="1:1">
      <c r="A1" t="s">
        <v>137</v>
      </c>
    </row>
    <row r="2" spans="1:1">
      <c r="A2" t="s">
        <v>138</v>
      </c>
    </row>
    <row r="3" spans="1:1">
      <c r="A3" t="s">
        <v>139</v>
      </c>
    </row>
    <row r="4" spans="1:1">
      <c r="A4" t="s">
        <v>140</v>
      </c>
    </row>
    <row r="5" spans="1:1">
      <c r="A5" t="s">
        <v>141</v>
      </c>
    </row>
    <row r="6" spans="1:1">
      <c r="A6" t="s">
        <v>142</v>
      </c>
    </row>
    <row r="7" spans="1:1">
      <c r="A7" t="s">
        <v>143</v>
      </c>
    </row>
    <row r="8" spans="1:1">
      <c r="A8" t="s">
        <v>144</v>
      </c>
    </row>
    <row r="9" spans="1:1">
      <c r="A9" t="s">
        <v>145</v>
      </c>
    </row>
    <row r="10" spans="1:1">
      <c r="A10" t="s">
        <v>146</v>
      </c>
    </row>
    <row r="11" spans="1:1">
      <c r="A11" t="s">
        <v>147</v>
      </c>
    </row>
    <row r="12" spans="1:1">
      <c r="A12" t="s">
        <v>148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8"/>
  <sheetViews>
    <sheetView topLeftCell="C1" workbookViewId="0">
      <selection activeCell="D2" sqref="D2"/>
    </sheetView>
  </sheetViews>
  <sheetFormatPr baseColWidth="10" defaultRowHeight="14.25"/>
  <cols>
    <col min="1" max="1" width="17.5" bestFit="1" customWidth="1"/>
    <col min="2" max="2" width="81" bestFit="1" customWidth="1"/>
    <col min="3" max="3" width="17.125" bestFit="1" customWidth="1"/>
    <col min="4" max="4" width="17.125" customWidth="1"/>
    <col min="5" max="6" width="7.875" bestFit="1" customWidth="1"/>
    <col min="7" max="7" width="8.375" bestFit="1" customWidth="1"/>
    <col min="8" max="8" width="6.375" bestFit="1" customWidth="1"/>
    <col min="9" max="9" width="8.5" bestFit="1" customWidth="1"/>
    <col min="10" max="10" width="10.375" bestFit="1" customWidth="1"/>
  </cols>
  <sheetData>
    <row r="1" spans="1:10">
      <c r="A1" t="s">
        <v>0</v>
      </c>
      <c r="B1" t="s">
        <v>70</v>
      </c>
      <c r="C1" t="s">
        <v>71</v>
      </c>
      <c r="D1" t="s">
        <v>136</v>
      </c>
      <c r="E1" t="s">
        <v>72</v>
      </c>
      <c r="F1" t="s">
        <v>73</v>
      </c>
      <c r="G1" t="s">
        <v>74</v>
      </c>
      <c r="H1" t="s">
        <v>75</v>
      </c>
      <c r="I1" t="s">
        <v>76</v>
      </c>
      <c r="J1" t="s">
        <v>77</v>
      </c>
    </row>
    <row r="2" spans="1:10">
      <c r="A2" s="37">
        <v>3866458002</v>
      </c>
      <c r="B2" t="s">
        <v>56</v>
      </c>
      <c r="C2" t="s">
        <v>84</v>
      </c>
      <c r="D2" s="66">
        <f>DATE(RIGHT(C2,4),MATCH(LEFT(C2,FIND(" ",C2)-1),Tabelle1!$A$1:$A$12,0),MID(C2,FIND(" ",C2)+1,FIND(",",C2)-FIND(" ",C2)-1))</f>
        <v>39079</v>
      </c>
      <c r="E2" s="35">
        <v>19.899999999999999</v>
      </c>
      <c r="F2" s="35">
        <v>18.600000000000001</v>
      </c>
      <c r="G2" s="36">
        <v>0.12529999999999999</v>
      </c>
      <c r="H2">
        <v>1</v>
      </c>
      <c r="I2" s="35">
        <v>18.600000000000001</v>
      </c>
      <c r="J2" s="35">
        <v>2.33</v>
      </c>
    </row>
    <row r="3" spans="1:10">
      <c r="A3" s="37">
        <v>3860635492</v>
      </c>
      <c r="B3" t="s">
        <v>49</v>
      </c>
      <c r="C3" t="s">
        <v>85</v>
      </c>
      <c r="D3" s="66">
        <f>DATE(RIGHT(C3,4),MATCH(LEFT(C3,FIND(" ",C3)-1),[1]Tabelle2!$A$1:$A$12,0),MID(C3,FIND(" ",C3)+1,FIND(",",C3)-FIND(" ",C3)-1))</f>
        <v>39142</v>
      </c>
      <c r="E3" s="35">
        <v>19.899999999999999</v>
      </c>
      <c r="F3" s="35">
        <v>18.600000000000001</v>
      </c>
      <c r="G3" s="36">
        <v>0.12529999999999999</v>
      </c>
      <c r="H3">
        <v>1</v>
      </c>
      <c r="I3" s="35">
        <v>18.600000000000001</v>
      </c>
      <c r="J3" s="35">
        <v>2.33</v>
      </c>
    </row>
    <row r="4" spans="1:10">
      <c r="A4" s="37" t="s">
        <v>6</v>
      </c>
      <c r="B4" t="s">
        <v>7</v>
      </c>
      <c r="C4" t="s">
        <v>86</v>
      </c>
      <c r="D4" s="66">
        <f>DATE(RIGHT(C4,4),MATCH(LEFT(C4,FIND(" ",C4)-1),[1]Tabelle2!$A$1:$A$12,0),MID(C4,FIND(" ",C4)+1,FIND(",",C4)-FIND(" ",C4)-1))</f>
        <v>39140</v>
      </c>
      <c r="E4" s="35">
        <v>119</v>
      </c>
      <c r="F4" s="35">
        <v>102.59</v>
      </c>
      <c r="G4" s="36">
        <v>0.125</v>
      </c>
      <c r="H4">
        <v>1</v>
      </c>
      <c r="I4" s="35">
        <v>102.59</v>
      </c>
      <c r="J4" s="35">
        <v>12.82</v>
      </c>
    </row>
    <row r="5" spans="1:10">
      <c r="A5" s="37" t="s">
        <v>6</v>
      </c>
      <c r="B5" t="s">
        <v>7</v>
      </c>
      <c r="C5" t="s">
        <v>87</v>
      </c>
      <c r="D5" s="66">
        <f>DATE(RIGHT(C5,4),MATCH(LEFT(C5,FIND(" ",C5)-1),[1]Tabelle2!$A$1:$A$12,0),MID(C5,FIND(" ",C5)+1,FIND(",",C5)-FIND(" ",C5)-1))</f>
        <v>39084</v>
      </c>
      <c r="E5" s="35">
        <v>119</v>
      </c>
      <c r="F5" s="35">
        <v>100</v>
      </c>
      <c r="G5" s="36">
        <v>0.125</v>
      </c>
      <c r="H5">
        <v>1</v>
      </c>
      <c r="I5" s="35">
        <v>100</v>
      </c>
      <c r="J5" s="35">
        <v>12.5</v>
      </c>
    </row>
    <row r="6" spans="1:10">
      <c r="A6" s="37" t="s">
        <v>6</v>
      </c>
      <c r="B6" t="s">
        <v>7</v>
      </c>
      <c r="C6" t="s">
        <v>88</v>
      </c>
      <c r="D6" s="66">
        <f>DATE(RIGHT(C6,4),MATCH(LEFT(C6,FIND(" ",C6)-1),[1]Tabelle2!$A$1:$A$12,0),MID(C6,FIND(" ",C6)+1,FIND(",",C6)-FIND(" ",C6)-1))</f>
        <v>39090</v>
      </c>
      <c r="E6" s="35">
        <v>119</v>
      </c>
      <c r="F6" s="35">
        <v>100</v>
      </c>
      <c r="G6" s="36">
        <v>0.125</v>
      </c>
      <c r="H6">
        <v>1</v>
      </c>
      <c r="I6" s="35">
        <v>100</v>
      </c>
      <c r="J6" s="35">
        <v>12.5</v>
      </c>
    </row>
    <row r="7" spans="1:10">
      <c r="A7" s="37" t="s">
        <v>6</v>
      </c>
      <c r="B7" t="s">
        <v>7</v>
      </c>
      <c r="C7" t="s">
        <v>89</v>
      </c>
      <c r="D7" s="66">
        <f>DATE(RIGHT(C7,4),MATCH(LEFT(C7,FIND(" ",C7)-1),[1]Tabelle2!$A$1:$A$12,0),MID(C7,FIND(" ",C7)+1,FIND(",",C7)-FIND(" ",C7)-1))</f>
        <v>39092</v>
      </c>
      <c r="E7" s="35">
        <v>119</v>
      </c>
      <c r="F7" s="35">
        <v>100</v>
      </c>
      <c r="G7" s="36">
        <v>0.125</v>
      </c>
      <c r="H7">
        <v>1</v>
      </c>
      <c r="I7" s="35">
        <v>100</v>
      </c>
      <c r="J7" s="35">
        <v>12.5</v>
      </c>
    </row>
    <row r="8" spans="1:10">
      <c r="A8" s="37" t="s">
        <v>6</v>
      </c>
      <c r="B8" t="s">
        <v>7</v>
      </c>
      <c r="C8" t="s">
        <v>90</v>
      </c>
      <c r="D8" s="66">
        <f>DATE(RIGHT(C8,4),MATCH(LEFT(C8,FIND(" ",C8)-1),[1]Tabelle2!$A$1:$A$12,0),MID(C8,FIND(" ",C8)+1,FIND(",",C8)-FIND(" ",C8)-1))</f>
        <v>39108</v>
      </c>
      <c r="E8" s="35">
        <v>139</v>
      </c>
      <c r="F8" s="35">
        <v>116.81</v>
      </c>
      <c r="G8" s="36">
        <v>0.125</v>
      </c>
      <c r="H8">
        <v>1</v>
      </c>
      <c r="I8" s="35">
        <v>116.81</v>
      </c>
      <c r="J8" s="35">
        <v>14.6</v>
      </c>
    </row>
    <row r="9" spans="1:10">
      <c r="A9" s="37">
        <v>3404205472</v>
      </c>
      <c r="B9" t="s">
        <v>19</v>
      </c>
      <c r="C9" t="s">
        <v>91</v>
      </c>
      <c r="D9" s="66">
        <f>DATE(RIGHT(C9,4),MATCH(LEFT(C9,FIND(" ",C9)-1),[1]Tabelle2!$A$1:$A$12,0),MID(C9,FIND(" ",C9)+1,FIND(",",C9)-FIND(" ",C9)-1))</f>
        <v>39115</v>
      </c>
      <c r="E9" s="35">
        <v>8.9499999999999993</v>
      </c>
      <c r="F9" s="35">
        <v>8.36</v>
      </c>
      <c r="G9" s="36">
        <v>0.1002</v>
      </c>
      <c r="H9">
        <v>1</v>
      </c>
      <c r="I9" s="35">
        <v>8.36</v>
      </c>
      <c r="J9" s="35">
        <v>0.84</v>
      </c>
    </row>
    <row r="10" spans="1:10">
      <c r="A10" s="37" t="s">
        <v>6</v>
      </c>
      <c r="B10" t="s">
        <v>7</v>
      </c>
      <c r="C10" t="s">
        <v>92</v>
      </c>
      <c r="D10" s="66">
        <f>DATE(RIGHT(C10,4),MATCH(LEFT(C10,FIND(" ",C10)-1),[1]Tabelle2!$A$1:$A$12,0),MID(C10,FIND(" ",C10)+1,FIND(",",C10)-FIND(" ",C10)-1))</f>
        <v>39118</v>
      </c>
      <c r="E10" s="35">
        <v>139.96</v>
      </c>
      <c r="F10" s="35">
        <v>117.61</v>
      </c>
      <c r="G10" s="36">
        <v>0.13</v>
      </c>
      <c r="H10">
        <v>1</v>
      </c>
      <c r="I10" s="35">
        <v>117.61</v>
      </c>
      <c r="J10" s="35">
        <v>15.29</v>
      </c>
    </row>
    <row r="11" spans="1:10">
      <c r="A11" s="37" t="s">
        <v>13</v>
      </c>
      <c r="B11" t="s">
        <v>14</v>
      </c>
      <c r="C11" t="s">
        <v>93</v>
      </c>
      <c r="D11" s="66">
        <f>DATE(RIGHT(C11,4),MATCH(LEFT(C11,FIND(" ",C11)-1),[1]Tabelle2!$A$1:$A$12,0),MID(C11,FIND(" ",C11)+1,FIND(",",C11)-FIND(" ",C11)-1))</f>
        <v>39121</v>
      </c>
      <c r="E11" s="35">
        <v>149.99</v>
      </c>
      <c r="F11" s="35">
        <v>126.04</v>
      </c>
      <c r="G11" s="36">
        <v>0.105</v>
      </c>
      <c r="H11">
        <v>1</v>
      </c>
      <c r="I11" s="35">
        <v>126.04</v>
      </c>
      <c r="J11" s="35">
        <v>13.23</v>
      </c>
    </row>
    <row r="12" spans="1:10">
      <c r="A12" s="37" t="s">
        <v>6</v>
      </c>
      <c r="B12" t="s">
        <v>7</v>
      </c>
      <c r="C12" t="s">
        <v>94</v>
      </c>
      <c r="D12" s="66">
        <f>DATE(RIGHT(C12,4),MATCH(LEFT(C12,FIND(" ",C12)-1),[1]Tabelle2!$A$1:$A$12,0),MID(C12,FIND(" ",C12)+1,FIND(",",C12)-FIND(" ",C12)-1))</f>
        <v>39132</v>
      </c>
      <c r="E12" s="35">
        <v>139.96</v>
      </c>
      <c r="F12" s="35">
        <v>117.61</v>
      </c>
      <c r="G12" s="36">
        <v>0.13</v>
      </c>
      <c r="H12">
        <v>2</v>
      </c>
      <c r="I12" s="35">
        <v>235.22</v>
      </c>
      <c r="J12" s="35">
        <v>30.58</v>
      </c>
    </row>
    <row r="13" spans="1:10">
      <c r="A13" s="37" t="s">
        <v>13</v>
      </c>
      <c r="B13" t="s">
        <v>14</v>
      </c>
      <c r="C13" t="s">
        <v>95</v>
      </c>
      <c r="D13" s="66">
        <f>DATE(RIGHT(C13,4),MATCH(LEFT(C13,FIND(" ",C13)-1),[1]Tabelle2!$A$1:$A$12,0),MID(C13,FIND(" ",C13)+1,FIND(",",C13)-FIND(" ",C13)-1))</f>
        <v>39133</v>
      </c>
      <c r="E13" s="35">
        <v>148.94999999999999</v>
      </c>
      <c r="F13" s="35">
        <v>125.17</v>
      </c>
      <c r="G13" s="36">
        <v>0.105</v>
      </c>
      <c r="H13">
        <v>1</v>
      </c>
      <c r="I13" s="35">
        <v>125.17</v>
      </c>
      <c r="J13" s="35">
        <v>13.14</v>
      </c>
    </row>
    <row r="14" spans="1:10">
      <c r="A14" s="37" t="s">
        <v>11</v>
      </c>
      <c r="B14" t="s">
        <v>12</v>
      </c>
      <c r="C14" t="s">
        <v>96</v>
      </c>
      <c r="D14" s="66">
        <f>DATE(RIGHT(C14,4),MATCH(LEFT(C14,FIND(" ",C14)-1),[1]Tabelle2!$A$1:$A$12,0),MID(C14,FIND(" ",C14)+1,FIND(",",C14)-FIND(" ",C14)-1))</f>
        <v>39136</v>
      </c>
      <c r="E14" s="35">
        <v>399</v>
      </c>
      <c r="F14" s="35">
        <v>335.29</v>
      </c>
      <c r="G14" s="36">
        <v>0.13</v>
      </c>
      <c r="H14">
        <v>1</v>
      </c>
      <c r="I14" s="35">
        <v>335.29</v>
      </c>
      <c r="J14" s="35">
        <v>43.59</v>
      </c>
    </row>
    <row r="15" spans="1:10">
      <c r="A15" s="37" t="s">
        <v>6</v>
      </c>
      <c r="B15" t="s">
        <v>7</v>
      </c>
      <c r="C15" t="s">
        <v>97</v>
      </c>
      <c r="D15" s="66">
        <f>DATE(RIGHT(C15,4),MATCH(LEFT(C15,FIND(" ",C15)-1),[1]Tabelle2!$A$1:$A$12,0),MID(C15,FIND(" ",C15)+1,FIND(",",C15)-FIND(" ",C15)-1))</f>
        <v>39137</v>
      </c>
      <c r="E15" s="35">
        <v>139.96</v>
      </c>
      <c r="F15" s="35">
        <v>117.61</v>
      </c>
      <c r="G15" s="36">
        <v>0.13</v>
      </c>
      <c r="H15">
        <v>2</v>
      </c>
      <c r="I15" s="35">
        <v>235.22</v>
      </c>
      <c r="J15" s="35">
        <v>30.58</v>
      </c>
    </row>
    <row r="16" spans="1:10">
      <c r="A16" s="37">
        <v>3492240607</v>
      </c>
      <c r="B16" t="s">
        <v>30</v>
      </c>
      <c r="C16" t="s">
        <v>98</v>
      </c>
      <c r="D16" s="66">
        <f>DATE(RIGHT(C16,4),MATCH(LEFT(C16,FIND(" ",C16)-1),[1]Tabelle2!$A$1:$A$12,0),MID(C16,FIND(" ",C16)+1,FIND(",",C16)-FIND(" ",C16)-1))</f>
        <v>39138</v>
      </c>
      <c r="E16" s="35">
        <v>9.9499999999999993</v>
      </c>
      <c r="F16" s="35">
        <v>9.3000000000000007</v>
      </c>
      <c r="G16" s="36">
        <v>0.1048</v>
      </c>
      <c r="H16">
        <v>1</v>
      </c>
      <c r="I16" s="35">
        <v>9.3000000000000007</v>
      </c>
      <c r="J16" s="35">
        <v>0.97</v>
      </c>
    </row>
    <row r="17" spans="1:10">
      <c r="A17" s="37" t="s">
        <v>6</v>
      </c>
      <c r="B17" t="s">
        <v>7</v>
      </c>
      <c r="C17" t="s">
        <v>86</v>
      </c>
      <c r="D17" s="66">
        <f>DATE(RIGHT(C17,4),MATCH(LEFT(C17,FIND(" ",C17)-1),[1]Tabelle2!$A$1:$A$12,0),MID(C17,FIND(" ",C17)+1,FIND(",",C17)-FIND(" ",C17)-1))</f>
        <v>39140</v>
      </c>
      <c r="E17" s="35">
        <v>139.96</v>
      </c>
      <c r="F17" s="35">
        <v>117.61</v>
      </c>
      <c r="G17" s="36">
        <v>0.13</v>
      </c>
      <c r="H17">
        <v>1</v>
      </c>
      <c r="I17" s="35">
        <v>117.61</v>
      </c>
      <c r="J17" s="35">
        <v>15.29</v>
      </c>
    </row>
    <row r="18" spans="1:10">
      <c r="A18" s="37" t="s">
        <v>6</v>
      </c>
      <c r="B18" t="s">
        <v>7</v>
      </c>
      <c r="C18" t="s">
        <v>99</v>
      </c>
      <c r="D18" s="66">
        <f>DATE(RIGHT(C18,4),MATCH(LEFT(C18,FIND(" ",C18)-1),[1]Tabelle2!$A$1:$A$12,0),MID(C18,FIND(" ",C18)+1,FIND(",",C18)-FIND(" ",C18)-1))</f>
        <v>39141</v>
      </c>
      <c r="E18" s="35">
        <v>132.09</v>
      </c>
      <c r="F18" s="35">
        <v>111</v>
      </c>
      <c r="G18" s="36">
        <v>0.13009999999999999</v>
      </c>
      <c r="H18">
        <v>1</v>
      </c>
      <c r="I18" s="35">
        <v>111</v>
      </c>
      <c r="J18" s="35">
        <v>14.44</v>
      </c>
    </row>
    <row r="19" spans="1:10">
      <c r="A19" s="37" t="s">
        <v>6</v>
      </c>
      <c r="B19" t="s">
        <v>7</v>
      </c>
      <c r="C19" t="s">
        <v>85</v>
      </c>
      <c r="D19" s="66">
        <f>DATE(RIGHT(C19,4),MATCH(LEFT(C19,FIND(" ",C19)-1),[1]Tabelle2!$A$1:$A$12,0),MID(C19,FIND(" ",C19)+1,FIND(",",C19)-FIND(" ",C19)-1))</f>
        <v>39142</v>
      </c>
      <c r="E19" s="35">
        <v>139.96</v>
      </c>
      <c r="F19" s="35">
        <v>117.61</v>
      </c>
      <c r="G19" s="36">
        <v>0.13</v>
      </c>
      <c r="H19">
        <v>1</v>
      </c>
      <c r="I19" s="35">
        <v>117.61</v>
      </c>
      <c r="J19" s="35">
        <v>15.29</v>
      </c>
    </row>
    <row r="20" spans="1:10">
      <c r="A20" s="37" t="s">
        <v>6</v>
      </c>
      <c r="B20" t="s">
        <v>7</v>
      </c>
      <c r="C20" t="s">
        <v>91</v>
      </c>
      <c r="D20" s="66">
        <f>DATE(RIGHT(C20,4),MATCH(LEFT(C20,FIND(" ",C20)-1),[1]Tabelle2!$A$1:$A$12,0),MID(C20,FIND(" ",C20)+1,FIND(",",C20)-FIND(" ",C20)-1))</f>
        <v>39115</v>
      </c>
      <c r="E20" s="35">
        <v>139.96</v>
      </c>
      <c r="F20" s="35">
        <v>117.61</v>
      </c>
      <c r="G20" s="36">
        <v>0.13</v>
      </c>
      <c r="H20">
        <v>1</v>
      </c>
      <c r="I20" s="35">
        <v>117.61</v>
      </c>
      <c r="J20" s="35">
        <v>15.29</v>
      </c>
    </row>
    <row r="21" spans="1:10">
      <c r="A21" s="37" t="s">
        <v>6</v>
      </c>
      <c r="B21" t="s">
        <v>7</v>
      </c>
      <c r="C21" t="s">
        <v>100</v>
      </c>
      <c r="D21" s="66">
        <f>DATE(RIGHT(C21,4),MATCH(LEFT(C21,FIND(" ",C21)-1),[1]Tabelle2!$A$1:$A$12,0),MID(C21,FIND(" ",C21)+1,FIND(",",C21)-FIND(" ",C21)-1))</f>
        <v>39120</v>
      </c>
      <c r="E21" s="35">
        <v>132.09</v>
      </c>
      <c r="F21" s="35">
        <v>111</v>
      </c>
      <c r="G21" s="36">
        <v>0.13009999999999999</v>
      </c>
      <c r="H21">
        <v>-1</v>
      </c>
      <c r="I21" s="35">
        <v>-111</v>
      </c>
      <c r="J21" s="35">
        <v>-14.44</v>
      </c>
    </row>
    <row r="22" spans="1:10">
      <c r="A22" s="37" t="s">
        <v>78</v>
      </c>
      <c r="B22" t="s">
        <v>79</v>
      </c>
      <c r="C22" t="s">
        <v>100</v>
      </c>
      <c r="D22" s="66">
        <f>DATE(RIGHT(C22,4),MATCH(LEFT(C22,FIND(" ",C22)-1),[1]Tabelle2!$A$1:$A$12,0),MID(C22,FIND(" ",C22)+1,FIND(",",C22)-FIND(" ",C22)-1))</f>
        <v>39120</v>
      </c>
      <c r="E22" s="35">
        <v>24.95</v>
      </c>
      <c r="F22" s="35">
        <v>20.97</v>
      </c>
      <c r="G22" s="36">
        <v>0.1048</v>
      </c>
      <c r="H22">
        <v>1</v>
      </c>
      <c r="I22" s="35">
        <v>20.97</v>
      </c>
      <c r="J22" s="35">
        <v>2.2000000000000002</v>
      </c>
    </row>
    <row r="23" spans="1:10">
      <c r="A23" s="37" t="s">
        <v>6</v>
      </c>
      <c r="B23" t="s">
        <v>7</v>
      </c>
      <c r="C23" t="s">
        <v>101</v>
      </c>
      <c r="D23" s="66">
        <f>DATE(RIGHT(C23,4),MATCH(LEFT(C23,FIND(" ",C23)-1),[1]Tabelle2!$A$1:$A$12,0),MID(C23,FIND(" ",C23)+1,FIND(",",C23)-FIND(" ",C23)-1))</f>
        <v>39207</v>
      </c>
      <c r="E23" s="35">
        <v>139.96</v>
      </c>
      <c r="F23" s="35">
        <v>117.61</v>
      </c>
      <c r="G23" s="36">
        <v>0.13</v>
      </c>
      <c r="H23">
        <v>2</v>
      </c>
      <c r="I23" s="35">
        <v>235.22</v>
      </c>
      <c r="J23" s="35">
        <v>30.58</v>
      </c>
    </row>
    <row r="24" spans="1:10">
      <c r="A24" s="37" t="s">
        <v>6</v>
      </c>
      <c r="B24" t="s">
        <v>7</v>
      </c>
      <c r="C24" t="s">
        <v>102</v>
      </c>
      <c r="D24" s="66">
        <f>DATE(RIGHT(C24,4),MATCH(LEFT(C24,FIND(" ",C24)-1),[1]Tabelle2!$A$1:$A$12,0),MID(C24,FIND(" ",C24)+1,FIND(",",C24)-FIND(" ",C24)-1))</f>
        <v>39260</v>
      </c>
      <c r="E24" s="35">
        <v>140.96</v>
      </c>
      <c r="F24" s="35">
        <v>118.45</v>
      </c>
      <c r="G24" s="36">
        <v>0.12989999999999999</v>
      </c>
      <c r="H24">
        <v>2</v>
      </c>
      <c r="I24" s="35">
        <v>236.9</v>
      </c>
      <c r="J24" s="35">
        <v>30.77</v>
      </c>
    </row>
    <row r="25" spans="1:10">
      <c r="A25" s="37" t="s">
        <v>9</v>
      </c>
      <c r="B25" t="s">
        <v>10</v>
      </c>
      <c r="C25" t="s">
        <v>103</v>
      </c>
      <c r="D25" s="66">
        <f>DATE(RIGHT(C25,4),MATCH(LEFT(C25,FIND(" ",C25)-1),[1]Tabelle2!$A$1:$A$12,0),MID(C25,FIND(" ",C25)+1,FIND(",",C25)-FIND(" ",C25)-1))</f>
        <v>39003</v>
      </c>
      <c r="E25" s="35">
        <v>63.89</v>
      </c>
      <c r="F25" s="35">
        <v>53.69</v>
      </c>
      <c r="G25" s="36">
        <v>0.10249999999999999</v>
      </c>
      <c r="H25">
        <v>1</v>
      </c>
      <c r="I25" s="35">
        <v>53.69</v>
      </c>
      <c r="J25" s="35">
        <v>5.5</v>
      </c>
    </row>
    <row r="26" spans="1:10">
      <c r="A26" s="37" t="s">
        <v>6</v>
      </c>
      <c r="B26" t="s">
        <v>7</v>
      </c>
      <c r="C26" t="s">
        <v>103</v>
      </c>
      <c r="D26" s="66">
        <f>DATE(RIGHT(C26,4),MATCH(LEFT(C26,FIND(" ",C26)-1),[1]Tabelle2!$A$1:$A$12,0),MID(C26,FIND(" ",C26)+1,FIND(",",C26)-FIND(" ",C26)-1))</f>
        <v>39003</v>
      </c>
      <c r="E26" s="35">
        <v>140.96</v>
      </c>
      <c r="F26" s="35">
        <v>118.45</v>
      </c>
      <c r="G26" s="36">
        <v>0.1275</v>
      </c>
      <c r="H26">
        <v>1</v>
      </c>
      <c r="I26" s="35">
        <v>118.45</v>
      </c>
      <c r="J26" s="35">
        <v>15.1</v>
      </c>
    </row>
    <row r="27" spans="1:10">
      <c r="A27" s="37">
        <v>3442364469</v>
      </c>
      <c r="B27" t="s">
        <v>23</v>
      </c>
      <c r="C27" t="s">
        <v>85</v>
      </c>
      <c r="D27" s="66">
        <f>DATE(RIGHT(C27,4),MATCH(LEFT(C27,FIND(" ",C27)-1),[1]Tabelle2!$A$1:$A$12,0),MID(C27,FIND(" ",C27)+1,FIND(",",C27)-FIND(" ",C27)-1))</f>
        <v>39142</v>
      </c>
      <c r="E27" s="35">
        <v>8.9499999999999993</v>
      </c>
      <c r="F27" s="35">
        <v>8.36</v>
      </c>
      <c r="G27" s="36">
        <v>0.1026</v>
      </c>
      <c r="H27">
        <v>1</v>
      </c>
      <c r="I27" s="35">
        <v>8.36</v>
      </c>
      <c r="J27" s="35">
        <v>0.86</v>
      </c>
    </row>
    <row r="28" spans="1:10">
      <c r="A28" s="37">
        <v>3442364736</v>
      </c>
      <c r="B28" t="s">
        <v>24</v>
      </c>
      <c r="C28" t="s">
        <v>85</v>
      </c>
      <c r="D28" s="66">
        <f>DATE(RIGHT(C28,4),MATCH(LEFT(C28,FIND(" ",C28)-1),[1]Tabelle2!$A$1:$A$12,0),MID(C28,FIND(" ",C28)+1,FIND(",",C28)-FIND(" ",C28)-1))</f>
        <v>39142</v>
      </c>
      <c r="E28" s="35">
        <v>10</v>
      </c>
      <c r="F28" s="35">
        <v>9.35</v>
      </c>
      <c r="G28" s="36">
        <v>0.1024</v>
      </c>
      <c r="H28">
        <v>1</v>
      </c>
      <c r="I28" s="35">
        <v>9.35</v>
      </c>
      <c r="J28" s="35">
        <v>0.96</v>
      </c>
    </row>
    <row r="29" spans="1:10">
      <c r="A29" s="37">
        <v>3442428025</v>
      </c>
      <c r="B29" t="s">
        <v>26</v>
      </c>
      <c r="C29" t="s">
        <v>90</v>
      </c>
      <c r="D29" s="66">
        <f>DATE(RIGHT(C29,4),MATCH(LEFT(C29,FIND(" ",C29)-1),[1]Tabelle2!$A$1:$A$12,0),MID(C29,FIND(" ",C29)+1,FIND(",",C29)-FIND(" ",C29)-1))</f>
        <v>39108</v>
      </c>
      <c r="E29" s="35">
        <v>8.5</v>
      </c>
      <c r="F29" s="35">
        <v>7.94</v>
      </c>
      <c r="G29" s="36">
        <v>0.10290000000000001</v>
      </c>
      <c r="H29">
        <v>1</v>
      </c>
      <c r="I29" s="35">
        <v>7.94</v>
      </c>
      <c r="J29" s="35">
        <v>0.82</v>
      </c>
    </row>
    <row r="30" spans="1:10">
      <c r="A30" s="37">
        <v>3442366178</v>
      </c>
      <c r="B30" t="s">
        <v>25</v>
      </c>
      <c r="C30" t="s">
        <v>104</v>
      </c>
      <c r="D30" s="66">
        <f>DATE(RIGHT(C30,4),MATCH(LEFT(C30,FIND(" ",C30)-1),[1]Tabelle2!$A$1:$A$12,0),MID(C30,FIND(" ",C30)+1,FIND(",",C30)-FIND(" ",C30)-1))</f>
        <v>39148</v>
      </c>
      <c r="E30" s="35">
        <v>8.9499999999999993</v>
      </c>
      <c r="F30" s="35">
        <v>8.36</v>
      </c>
      <c r="G30" s="36">
        <v>0.1026</v>
      </c>
      <c r="H30">
        <v>1</v>
      </c>
      <c r="I30" s="35">
        <v>8.36</v>
      </c>
      <c r="J30" s="35">
        <v>0.86</v>
      </c>
    </row>
    <row r="31" spans="1:10">
      <c r="A31" s="37">
        <v>3866458118</v>
      </c>
      <c r="B31" t="s">
        <v>57</v>
      </c>
      <c r="C31" t="s">
        <v>105</v>
      </c>
      <c r="D31" s="66">
        <f>DATE(RIGHT(C31,4),MATCH(LEFT(C31,FIND(" ",C31)-1),[1]Tabelle2!$A$1:$A$12,0),MID(C31,FIND(" ",C31)+1,FIND(",",C31)-FIND(" ",C31)-1))</f>
        <v>39164</v>
      </c>
      <c r="E31" s="35">
        <v>17.899999999999999</v>
      </c>
      <c r="F31" s="35">
        <v>16.73</v>
      </c>
      <c r="G31" s="36">
        <v>0.12770000000000001</v>
      </c>
      <c r="H31">
        <v>1</v>
      </c>
      <c r="I31" s="35">
        <v>16.73</v>
      </c>
      <c r="J31" s="35">
        <v>2.14</v>
      </c>
    </row>
    <row r="32" spans="1:10">
      <c r="A32" s="37">
        <v>3866450818</v>
      </c>
      <c r="B32" t="s">
        <v>50</v>
      </c>
      <c r="C32" t="s">
        <v>104</v>
      </c>
      <c r="D32" s="66">
        <f>DATE(RIGHT(C32,4),MATCH(LEFT(C32,FIND(" ",C32)-1),[1]Tabelle2!$A$1:$A$12,0),MID(C32,FIND(" ",C32)+1,FIND(",",C32)-FIND(" ",C32)-1))</f>
        <v>39148</v>
      </c>
      <c r="E32" s="35">
        <v>29.9</v>
      </c>
      <c r="F32" s="35">
        <v>27.94</v>
      </c>
      <c r="G32" s="36">
        <v>0.1026</v>
      </c>
      <c r="H32">
        <v>1</v>
      </c>
      <c r="I32" s="35">
        <v>27.94</v>
      </c>
      <c r="J32" s="35">
        <v>2.87</v>
      </c>
    </row>
    <row r="33" spans="1:10">
      <c r="A33" s="37">
        <v>3866450834</v>
      </c>
      <c r="B33" t="s">
        <v>51</v>
      </c>
      <c r="C33" t="s">
        <v>105</v>
      </c>
      <c r="D33" s="66">
        <f>DATE(RIGHT(C33,4),MATCH(LEFT(C33,FIND(" ",C33)-1),[1]Tabelle2!$A$1:$A$12,0),MID(C33,FIND(" ",C33)+1,FIND(",",C33)-FIND(" ",C33)-1))</f>
        <v>39164</v>
      </c>
      <c r="E33" s="35">
        <v>29.9</v>
      </c>
      <c r="F33" s="35">
        <v>27.94</v>
      </c>
      <c r="G33" s="36">
        <v>0.1026</v>
      </c>
      <c r="H33">
        <v>1</v>
      </c>
      <c r="I33" s="35">
        <v>27.94</v>
      </c>
      <c r="J33" s="35">
        <v>2.87</v>
      </c>
    </row>
    <row r="34" spans="1:10">
      <c r="A34" s="37">
        <v>3613022826</v>
      </c>
      <c r="B34" t="s">
        <v>32</v>
      </c>
      <c r="C34" t="s">
        <v>106</v>
      </c>
      <c r="D34" s="66">
        <f>DATE(RIGHT(C34,4),MATCH(LEFT(C34,FIND(" ",C34)-1),[1]Tabelle2!$A$1:$A$12,0),MID(C34,FIND(" ",C34)+1,FIND(",",C34)-FIND(" ",C34)-1))</f>
        <v>39153</v>
      </c>
      <c r="E34" s="35">
        <v>4.95</v>
      </c>
      <c r="F34" s="35">
        <v>4.63</v>
      </c>
      <c r="G34" s="36">
        <v>0.1018</v>
      </c>
      <c r="H34">
        <v>1</v>
      </c>
      <c r="I34" s="35">
        <v>4.63</v>
      </c>
      <c r="J34" s="35">
        <v>0.47</v>
      </c>
    </row>
    <row r="35" spans="1:10">
      <c r="A35" s="37">
        <v>3866451032</v>
      </c>
      <c r="B35" t="s">
        <v>53</v>
      </c>
      <c r="C35" t="s">
        <v>105</v>
      </c>
      <c r="D35" s="66">
        <f>DATE(RIGHT(C35,4),MATCH(LEFT(C35,FIND(" ",C35)-1),[1]Tabelle2!$A$1:$A$12,0),MID(C35,FIND(" ",C35)+1,FIND(",",C35)-FIND(" ",C35)-1))</f>
        <v>39164</v>
      </c>
      <c r="E35" s="35">
        <v>39.9</v>
      </c>
      <c r="F35" s="35">
        <v>37.29</v>
      </c>
      <c r="G35" s="36">
        <v>0.1275</v>
      </c>
      <c r="H35">
        <v>1</v>
      </c>
      <c r="I35" s="35">
        <v>37.29</v>
      </c>
      <c r="J35" s="35">
        <v>4.75</v>
      </c>
    </row>
    <row r="36" spans="1:10">
      <c r="A36" s="37">
        <v>3866458126</v>
      </c>
      <c r="B36" t="s">
        <v>59</v>
      </c>
      <c r="C36" t="s">
        <v>85</v>
      </c>
      <c r="D36" s="66">
        <f>DATE(RIGHT(C36,4),MATCH(LEFT(C36,FIND(" ",C36)-1),[1]Tabelle2!$A$1:$A$12,0),MID(C36,FIND(" ",C36)+1,FIND(",",C36)-FIND(" ",C36)-1))</f>
        <v>39142</v>
      </c>
      <c r="E36" s="35">
        <v>17.899999999999999</v>
      </c>
      <c r="F36" s="35">
        <v>16.73</v>
      </c>
      <c r="G36" s="36">
        <v>0.12770000000000001</v>
      </c>
      <c r="H36">
        <v>1</v>
      </c>
      <c r="I36" s="35">
        <v>16.73</v>
      </c>
      <c r="J36" s="35">
        <v>2.14</v>
      </c>
    </row>
    <row r="37" spans="1:10">
      <c r="A37" s="37" t="s">
        <v>80</v>
      </c>
      <c r="B37" t="s">
        <v>81</v>
      </c>
      <c r="C37" t="s">
        <v>85</v>
      </c>
      <c r="D37" s="66">
        <f>DATE(RIGHT(C37,4),MATCH(LEFT(C37,FIND(" ",C37)-1),[1]Tabelle2!$A$1:$A$12,0),MID(C37,FIND(" ",C37)+1,FIND(",",C37)-FIND(" ",C37)-1))</f>
        <v>39142</v>
      </c>
      <c r="E37" s="35">
        <v>17.899999999999999</v>
      </c>
      <c r="F37" s="35">
        <v>16.73</v>
      </c>
      <c r="G37" s="36">
        <v>0.1026</v>
      </c>
      <c r="H37">
        <v>1</v>
      </c>
      <c r="I37" s="35">
        <v>16.73</v>
      </c>
      <c r="J37" s="35">
        <v>1.72</v>
      </c>
    </row>
    <row r="38" spans="1:10">
      <c r="A38" s="37">
        <v>3899408802</v>
      </c>
      <c r="B38" t="s">
        <v>60</v>
      </c>
      <c r="C38" t="s">
        <v>107</v>
      </c>
      <c r="D38" s="66">
        <f>DATE(RIGHT(C38,4),MATCH(LEFT(C38,FIND(" ",C38)-1),[1]Tabelle2!$A$1:$A$12,0),MID(C38,FIND(" ",C38)+1,FIND(",",C38)-FIND(" ",C38)-1))</f>
        <v>39154</v>
      </c>
      <c r="E38" s="35">
        <v>13.39</v>
      </c>
      <c r="F38" s="35">
        <v>12.51</v>
      </c>
      <c r="G38" s="36">
        <v>0.1028</v>
      </c>
      <c r="H38">
        <v>1</v>
      </c>
      <c r="I38" s="35">
        <v>12.51</v>
      </c>
      <c r="J38" s="35">
        <v>1.29</v>
      </c>
    </row>
    <row r="39" spans="1:10">
      <c r="A39" s="37">
        <v>3866451032</v>
      </c>
      <c r="B39" t="s">
        <v>53</v>
      </c>
      <c r="C39" t="s">
        <v>108</v>
      </c>
      <c r="D39" s="66">
        <f>DATE(RIGHT(C39,4),MATCH(LEFT(C39,FIND(" ",C39)-1),[1]Tabelle2!$A$1:$A$12,0),MID(C39,FIND(" ",C39)+1,FIND(",",C39)-FIND(" ",C39)-1))</f>
        <v>39127</v>
      </c>
      <c r="E39" s="35">
        <v>39.9</v>
      </c>
      <c r="F39" s="35">
        <v>37.29</v>
      </c>
      <c r="G39" s="36">
        <v>0.1275</v>
      </c>
      <c r="H39">
        <v>1</v>
      </c>
      <c r="I39" s="35">
        <v>37.29</v>
      </c>
      <c r="J39" s="35">
        <v>4.75</v>
      </c>
    </row>
    <row r="40" spans="1:10">
      <c r="A40" s="37">
        <v>3815825822</v>
      </c>
      <c r="B40" t="s">
        <v>46</v>
      </c>
      <c r="C40" t="s">
        <v>109</v>
      </c>
      <c r="D40" s="66">
        <f>DATE(RIGHT(C40,4),MATCH(LEFT(C40,FIND(" ",C40)-1),[1]Tabelle2!$A$1:$A$12,0),MID(C40,FIND(" ",C40)+1,FIND(",",C40)-FIND(" ",C40)-1))</f>
        <v>39192</v>
      </c>
      <c r="E40" s="35">
        <v>29.95</v>
      </c>
      <c r="F40" s="35">
        <v>27.99</v>
      </c>
      <c r="G40" s="36">
        <v>0.10249999999999999</v>
      </c>
      <c r="H40">
        <v>1</v>
      </c>
      <c r="I40" s="35">
        <v>27.99</v>
      </c>
      <c r="J40" s="35">
        <v>2.87</v>
      </c>
    </row>
    <row r="41" spans="1:10">
      <c r="A41" s="37">
        <v>3866451032</v>
      </c>
      <c r="B41" t="s">
        <v>53</v>
      </c>
      <c r="C41" t="s">
        <v>110</v>
      </c>
      <c r="D41" s="66">
        <f>DATE(RIGHT(C41,4),MATCH(LEFT(C41,FIND(" ",C41)-1),[1]Tabelle2!$A$1:$A$12,0),MID(C41,FIND(" ",C41)+1,FIND(",",C41)-FIND(" ",C41)-1))</f>
        <v>39251</v>
      </c>
      <c r="E41" s="35">
        <v>39.9</v>
      </c>
      <c r="F41" s="35">
        <v>37.29</v>
      </c>
      <c r="G41" s="36">
        <v>0.1275</v>
      </c>
      <c r="H41">
        <v>1</v>
      </c>
      <c r="I41" s="35">
        <v>37.29</v>
      </c>
      <c r="J41" s="35">
        <v>4.75</v>
      </c>
    </row>
    <row r="42" spans="1:10">
      <c r="A42" s="37">
        <v>3589218584</v>
      </c>
      <c r="B42" t="s">
        <v>31</v>
      </c>
      <c r="C42" t="s">
        <v>111</v>
      </c>
      <c r="D42" s="66">
        <f>DATE(RIGHT(C42,4),MATCH(LEFT(C42,FIND(" ",C42)-1),[1]Tabelle2!$A$1:$A$12,0),MID(C42,FIND(" ",C42)+1,FIND(",",C42)-FIND(" ",C42)-1))</f>
        <v>39241</v>
      </c>
      <c r="E42" s="35">
        <v>19.940000000000001</v>
      </c>
      <c r="F42" s="35">
        <v>18.64</v>
      </c>
      <c r="G42" s="36">
        <v>0.1026</v>
      </c>
      <c r="H42">
        <v>1</v>
      </c>
      <c r="I42" s="35">
        <v>18.64</v>
      </c>
      <c r="J42" s="35">
        <v>1.91</v>
      </c>
    </row>
    <row r="43" spans="1:10">
      <c r="A43" s="37">
        <v>3772373283</v>
      </c>
      <c r="B43" t="s">
        <v>42</v>
      </c>
      <c r="C43" t="s">
        <v>110</v>
      </c>
      <c r="D43" s="66">
        <f>DATE(RIGHT(C43,4),MATCH(LEFT(C43,FIND(" ",C43)-1),[1]Tabelle2!$A$1:$A$12,0),MID(C43,FIND(" ",C43)+1,FIND(",",C43)-FIND(" ",C43)-1))</f>
        <v>39251</v>
      </c>
      <c r="E43" s="35">
        <v>20</v>
      </c>
      <c r="F43" s="35">
        <v>18.690000000000001</v>
      </c>
      <c r="G43" s="36">
        <v>0.1024</v>
      </c>
      <c r="H43">
        <v>1</v>
      </c>
      <c r="I43" s="35">
        <v>18.690000000000001</v>
      </c>
      <c r="J43" s="35">
        <v>1.91</v>
      </c>
    </row>
    <row r="44" spans="1:10">
      <c r="A44" s="37">
        <v>3061200738</v>
      </c>
      <c r="B44" t="s">
        <v>18</v>
      </c>
      <c r="C44" t="s">
        <v>110</v>
      </c>
      <c r="D44" s="66">
        <f>DATE(RIGHT(C44,4),MATCH(LEFT(C44,FIND(" ",C44)-1),[1]Tabelle2!$A$1:$A$12,0),MID(C44,FIND(" ",C44)+1,FIND(",",C44)-FIND(" ",C44)-1))</f>
        <v>39251</v>
      </c>
      <c r="E44" s="35">
        <v>9.9499999999999993</v>
      </c>
      <c r="F44" s="35">
        <v>9.3000000000000007</v>
      </c>
      <c r="G44" s="36">
        <v>0.1027</v>
      </c>
      <c r="H44">
        <v>1</v>
      </c>
      <c r="I44" s="35">
        <v>9.3000000000000007</v>
      </c>
      <c r="J44" s="35">
        <v>0.96</v>
      </c>
    </row>
    <row r="45" spans="1:10">
      <c r="A45" s="37">
        <v>3491710839</v>
      </c>
      <c r="B45" t="s">
        <v>29</v>
      </c>
      <c r="C45" t="s">
        <v>112</v>
      </c>
      <c r="D45" s="66">
        <f>DATE(RIGHT(C45,4),MATCH(LEFT(C45,FIND(" ",C45)-1),[1]Tabelle2!$A$1:$A$12,0),MID(C45,FIND(" ",C45)+1,FIND(",",C45)-FIND(" ",C45)-1))</f>
        <v>39203</v>
      </c>
      <c r="E45" s="35">
        <v>16</v>
      </c>
      <c r="F45" s="35">
        <v>14.95</v>
      </c>
      <c r="G45" s="36">
        <v>0.1022</v>
      </c>
      <c r="H45">
        <v>1</v>
      </c>
      <c r="I45" s="35">
        <v>14.95</v>
      </c>
      <c r="J45" s="35">
        <v>1.53</v>
      </c>
    </row>
    <row r="46" spans="1:10">
      <c r="A46" s="37">
        <v>3448043885</v>
      </c>
      <c r="B46" t="s">
        <v>27</v>
      </c>
      <c r="C46" t="s">
        <v>113</v>
      </c>
      <c r="D46" s="66">
        <f>DATE(RIGHT(C46,4),MATCH(LEFT(C46,FIND(" ",C46)-1),[1]Tabelle2!$A$1:$A$12,0),MID(C46,FIND(" ",C46)+1,FIND(",",C46)-FIND(" ",C46)-1))</f>
        <v>39200</v>
      </c>
      <c r="E46" s="35">
        <v>2.88</v>
      </c>
      <c r="F46" s="35">
        <v>2.69</v>
      </c>
      <c r="G46" s="36">
        <v>9.8299999999999998E-2</v>
      </c>
      <c r="H46">
        <v>1</v>
      </c>
      <c r="I46" s="35">
        <v>2.69</v>
      </c>
      <c r="J46" s="35">
        <v>0.26</v>
      </c>
    </row>
    <row r="47" spans="1:10">
      <c r="A47" s="37">
        <v>3423055464</v>
      </c>
      <c r="B47" t="s">
        <v>21</v>
      </c>
      <c r="C47" t="s">
        <v>113</v>
      </c>
      <c r="D47" s="66">
        <f>DATE(RIGHT(C47,4),MATCH(LEFT(C47,FIND(" ",C47)-1),[1]Tabelle2!$A$1:$A$12,0),MID(C47,FIND(" ",C47)+1,FIND(",",C47)-FIND(" ",C47)-1))</f>
        <v>39200</v>
      </c>
      <c r="E47" s="35">
        <v>9.5</v>
      </c>
      <c r="F47" s="35">
        <v>8.8800000000000008</v>
      </c>
      <c r="G47" s="36">
        <v>9.9500000000000005E-2</v>
      </c>
      <c r="H47">
        <v>1</v>
      </c>
      <c r="I47" s="35">
        <v>8.8800000000000008</v>
      </c>
      <c r="J47" s="35">
        <v>0.88</v>
      </c>
    </row>
    <row r="48" spans="1:10">
      <c r="A48" s="37" t="s">
        <v>6</v>
      </c>
      <c r="B48" t="s">
        <v>7</v>
      </c>
      <c r="C48" t="s">
        <v>114</v>
      </c>
      <c r="D48" s="66">
        <f>DATE(RIGHT(C48,4),MATCH(LEFT(C48,FIND(" ",C48)-1),[1]Tabelle2!$A$1:$A$12,0),MID(C48,FIND(" ",C48)+1,FIND(",",C48)-FIND(" ",C48)-1))</f>
        <v>39175</v>
      </c>
      <c r="E48" s="35">
        <v>138.94</v>
      </c>
      <c r="F48" s="35">
        <v>116.76</v>
      </c>
      <c r="G48" s="36">
        <v>0.125</v>
      </c>
      <c r="H48">
        <v>1</v>
      </c>
      <c r="I48" s="35">
        <v>116.76</v>
      </c>
      <c r="J48" s="35">
        <v>14.6</v>
      </c>
    </row>
    <row r="49" spans="1:10">
      <c r="A49" s="37">
        <v>3866458118</v>
      </c>
      <c r="B49" t="s">
        <v>58</v>
      </c>
      <c r="C49" t="s">
        <v>113</v>
      </c>
      <c r="D49" s="66">
        <f>DATE(RIGHT(C49,4),MATCH(LEFT(C49,FIND(" ",C49)-1),[1]Tabelle2!$A$1:$A$12,0),MID(C49,FIND(" ",C49)+1,FIND(",",C49)-FIND(" ",C49)-1))</f>
        <v>39200</v>
      </c>
      <c r="E49" s="35">
        <v>17.899999999999999</v>
      </c>
      <c r="F49" s="35">
        <v>16.73</v>
      </c>
      <c r="G49" s="36">
        <v>0.12529999999999999</v>
      </c>
      <c r="H49">
        <v>1</v>
      </c>
      <c r="I49" s="35">
        <v>16.73</v>
      </c>
      <c r="J49" s="35">
        <v>2.1</v>
      </c>
    </row>
    <row r="50" spans="1:10">
      <c r="A50" s="37">
        <v>3404205715</v>
      </c>
      <c r="B50" t="s">
        <v>20</v>
      </c>
      <c r="C50" t="s">
        <v>115</v>
      </c>
      <c r="D50" s="66">
        <f>DATE(RIGHT(C50,4),MATCH(LEFT(C50,FIND(" ",C50)-1),[1]Tabelle2!$A$1:$A$12,0),MID(C50,FIND(" ",C50)+1,FIND(",",C50)-FIND(" ",C50)-1))</f>
        <v>39256</v>
      </c>
      <c r="E50" s="35">
        <v>8.9499999999999993</v>
      </c>
      <c r="F50" s="35">
        <v>8.36</v>
      </c>
      <c r="G50" s="36">
        <v>0.105</v>
      </c>
      <c r="H50">
        <v>1</v>
      </c>
      <c r="I50" s="35">
        <v>8.36</v>
      </c>
      <c r="J50" s="35">
        <v>0.88</v>
      </c>
    </row>
    <row r="51" spans="1:10">
      <c r="A51" s="37">
        <v>3866458118</v>
      </c>
      <c r="B51" t="s">
        <v>58</v>
      </c>
      <c r="C51" t="s">
        <v>116</v>
      </c>
      <c r="D51" s="66">
        <f>DATE(RIGHT(C51,4),MATCH(LEFT(C51,FIND(" ",C51)-1),[1]Tabelle2!$A$1:$A$12,0),MID(C51,FIND(" ",C51)+1,FIND(",",C51)-FIND(" ",C51)-1))</f>
        <v>39184</v>
      </c>
      <c r="E51" s="35">
        <v>17.899999999999999</v>
      </c>
      <c r="F51" s="35">
        <v>16.73</v>
      </c>
      <c r="G51" s="36">
        <v>0.105</v>
      </c>
      <c r="H51">
        <v>1</v>
      </c>
      <c r="I51" s="35">
        <v>16.73</v>
      </c>
      <c r="J51" s="35">
        <v>1.76</v>
      </c>
    </row>
    <row r="52" spans="1:10">
      <c r="A52" s="37" t="s">
        <v>80</v>
      </c>
      <c r="B52" t="s">
        <v>81</v>
      </c>
      <c r="C52" t="s">
        <v>117</v>
      </c>
      <c r="D52" s="66">
        <f>DATE(RIGHT(C52,4),MATCH(LEFT(C52,FIND(" ",C52)-1),[1]Tabelle2!$A$1:$A$12,0),MID(C52,FIND(" ",C52)+1,FIND(",",C52)-FIND(" ",C52)-1))</f>
        <v>39199</v>
      </c>
      <c r="E52" s="35">
        <v>17.899999999999999</v>
      </c>
      <c r="F52" s="35">
        <v>16.73</v>
      </c>
      <c r="G52" s="36">
        <v>0.105</v>
      </c>
      <c r="H52">
        <v>1</v>
      </c>
      <c r="I52" s="35">
        <v>16.73</v>
      </c>
      <c r="J52" s="35">
        <v>1.76</v>
      </c>
    </row>
    <row r="53" spans="1:10">
      <c r="A53" s="37">
        <v>3866451032</v>
      </c>
      <c r="B53" t="s">
        <v>53</v>
      </c>
      <c r="C53" t="s">
        <v>118</v>
      </c>
      <c r="D53" s="66">
        <f>DATE(RIGHT(C53,4),MATCH(LEFT(C53,FIND(" ",C53)-1),[1]Tabelle2!$A$1:$A$12,0),MID(C53,FIND(" ",C53)+1,FIND(",",C53)-FIND(" ",C53)-1))</f>
        <v>39246</v>
      </c>
      <c r="E53" s="35">
        <v>39.9</v>
      </c>
      <c r="F53" s="35">
        <v>37.29</v>
      </c>
      <c r="G53" s="36">
        <v>0.12989999999999999</v>
      </c>
      <c r="H53">
        <v>1</v>
      </c>
      <c r="I53" s="35">
        <v>37.29</v>
      </c>
      <c r="J53" s="35">
        <v>4.84</v>
      </c>
    </row>
    <row r="54" spans="1:10">
      <c r="A54" s="37">
        <v>3808532173</v>
      </c>
      <c r="B54" t="s">
        <v>45</v>
      </c>
      <c r="C54" t="s">
        <v>119</v>
      </c>
      <c r="D54" s="66">
        <f>DATE(RIGHT(C54,4),MATCH(LEFT(C54,FIND(" ",C54)-1),[1]Tabelle2!$A$1:$A$12,0),MID(C54,FIND(" ",C54)+1,FIND(",",C54)-FIND(" ",C54)-1))</f>
        <v>39253</v>
      </c>
      <c r="E54" s="35">
        <v>19.239999999999998</v>
      </c>
      <c r="F54" s="35">
        <v>17.98</v>
      </c>
      <c r="G54" s="36">
        <v>0.1051</v>
      </c>
      <c r="H54">
        <v>1</v>
      </c>
      <c r="I54" s="35">
        <v>17.98</v>
      </c>
      <c r="J54" s="35">
        <v>1.89</v>
      </c>
    </row>
    <row r="55" spans="1:10">
      <c r="A55" s="37">
        <v>3746615291</v>
      </c>
      <c r="B55" t="s">
        <v>36</v>
      </c>
      <c r="C55" t="s">
        <v>120</v>
      </c>
      <c r="D55" s="66">
        <f>DATE(RIGHT(C55,4),MATCH(LEFT(C55,FIND(" ",C55)-1),[1]Tabelle2!$A$1:$A$12,0),MID(C55,FIND(" ",C55)+1,FIND(",",C55)-FIND(" ",C55)-1))</f>
        <v>39218</v>
      </c>
      <c r="E55" s="35">
        <v>4.5999999999999996</v>
      </c>
      <c r="F55" s="35">
        <v>4.3</v>
      </c>
      <c r="G55" s="36">
        <v>0.10580000000000001</v>
      </c>
      <c r="H55">
        <v>1</v>
      </c>
      <c r="I55" s="35">
        <v>4.3</v>
      </c>
      <c r="J55" s="35">
        <v>0.45</v>
      </c>
    </row>
    <row r="56" spans="1:10">
      <c r="A56" s="37">
        <v>3746615267</v>
      </c>
      <c r="B56" t="s">
        <v>33</v>
      </c>
      <c r="C56" t="s">
        <v>121</v>
      </c>
      <c r="D56" s="66">
        <f>DATE(RIGHT(C56,4),MATCH(LEFT(C56,FIND(" ",C56)-1),[1]Tabelle2!$A$1:$A$12,0),MID(C56,FIND(" ",C56)+1,FIND(",",C56)-FIND(" ",C56)-1))</f>
        <v>39245</v>
      </c>
      <c r="E56" s="35">
        <v>3.2</v>
      </c>
      <c r="F56" s="35">
        <v>2.99</v>
      </c>
      <c r="G56" s="36">
        <v>0.10349999999999999</v>
      </c>
      <c r="H56">
        <v>1</v>
      </c>
      <c r="I56" s="35">
        <v>2.99</v>
      </c>
      <c r="J56" s="35">
        <v>0.31</v>
      </c>
    </row>
    <row r="57" spans="1:10">
      <c r="A57" s="37">
        <v>3746615283</v>
      </c>
      <c r="B57" t="s">
        <v>35</v>
      </c>
      <c r="C57" t="s">
        <v>122</v>
      </c>
      <c r="D57" s="66">
        <f>DATE(RIGHT(C57,4),MATCH(LEFT(C57,FIND(" ",C57)-1),[1]Tabelle2!$A$1:$A$12,0),MID(C57,FIND(" ",C57)+1,FIND(",",C57)-FIND(" ",C57)-1))</f>
        <v>39252</v>
      </c>
      <c r="E57" s="35">
        <v>6.69</v>
      </c>
      <c r="F57" s="35">
        <v>6.25</v>
      </c>
      <c r="G57" s="36">
        <v>0.10440000000000001</v>
      </c>
      <c r="H57">
        <v>1</v>
      </c>
      <c r="I57" s="35">
        <v>6.25</v>
      </c>
      <c r="J57" s="35">
        <v>0.65</v>
      </c>
    </row>
    <row r="58" spans="1:10">
      <c r="A58" s="37">
        <v>3746615275</v>
      </c>
      <c r="B58" t="s">
        <v>34</v>
      </c>
      <c r="C58" t="s">
        <v>123</v>
      </c>
      <c r="D58" s="66">
        <f>DATE(RIGHT(C58,4),MATCH(LEFT(C58,FIND(" ",C58)-1),[1]Tabelle2!$A$1:$A$12,0),MID(C58,FIND(" ",C58)+1,FIND(",",C58)-FIND(" ",C58)-1))</f>
        <v>39254</v>
      </c>
      <c r="E58" s="35">
        <v>8.9499999999999993</v>
      </c>
      <c r="F58" s="35">
        <v>8.36</v>
      </c>
      <c r="G58" s="36">
        <v>0.105</v>
      </c>
      <c r="H58">
        <v>1</v>
      </c>
      <c r="I58" s="35">
        <v>8.36</v>
      </c>
      <c r="J58" s="35">
        <v>0.88</v>
      </c>
    </row>
    <row r="59" spans="1:10">
      <c r="A59" s="37">
        <v>3746623324</v>
      </c>
      <c r="B59" t="s">
        <v>41</v>
      </c>
      <c r="C59" t="s">
        <v>121</v>
      </c>
      <c r="D59" s="66">
        <f>DATE(RIGHT(C59,4),MATCH(LEFT(C59,FIND(" ",C59)-1),[1]Tabelle2!$A$1:$A$12,0),MID(C59,FIND(" ",C59)+1,FIND(",",C59)-FIND(" ",C59)-1))</f>
        <v>39245</v>
      </c>
      <c r="E59" s="35">
        <v>8.9499999999999993</v>
      </c>
      <c r="F59" s="35">
        <v>8.36</v>
      </c>
      <c r="G59" s="36">
        <v>0.105</v>
      </c>
      <c r="H59">
        <v>1</v>
      </c>
      <c r="I59" s="35">
        <v>8.36</v>
      </c>
      <c r="J59" s="35">
        <v>0.88</v>
      </c>
    </row>
    <row r="60" spans="1:10">
      <c r="A60" s="37">
        <v>3746619629</v>
      </c>
      <c r="B60" t="s">
        <v>37</v>
      </c>
      <c r="C60" t="s">
        <v>113</v>
      </c>
      <c r="D60" s="66">
        <f>DATE(RIGHT(C60,4),MATCH(LEFT(C60,FIND(" ",C60)-1),[1]Tabelle2!$A$1:$A$12,0),MID(C60,FIND(" ",C60)+1,FIND(",",C60)-FIND(" ",C60)-1))</f>
        <v>39200</v>
      </c>
      <c r="E60" s="35">
        <v>8.9499999999999993</v>
      </c>
      <c r="F60" s="35">
        <v>8.36</v>
      </c>
      <c r="G60" s="36">
        <v>0.105</v>
      </c>
      <c r="H60">
        <v>1</v>
      </c>
      <c r="I60" s="35">
        <v>8.36</v>
      </c>
      <c r="J60" s="35">
        <v>0.88</v>
      </c>
    </row>
    <row r="61" spans="1:10">
      <c r="A61" s="37">
        <v>3746622158</v>
      </c>
      <c r="B61" t="s">
        <v>40</v>
      </c>
      <c r="C61" t="s">
        <v>110</v>
      </c>
      <c r="D61" s="66">
        <f>DATE(RIGHT(C61,4),MATCH(LEFT(C61,FIND(" ",C61)-1),[1]Tabelle2!$A$1:$A$12,0),MID(C61,FIND(" ",C61)+1,FIND(",",C61)-FIND(" ",C61)-1))</f>
        <v>39251</v>
      </c>
      <c r="E61" s="35">
        <v>5.95</v>
      </c>
      <c r="F61" s="35">
        <v>5.56</v>
      </c>
      <c r="G61" s="36">
        <v>0.10580000000000001</v>
      </c>
      <c r="H61">
        <v>1</v>
      </c>
      <c r="I61" s="35">
        <v>5.56</v>
      </c>
      <c r="J61" s="35">
        <v>0.59</v>
      </c>
    </row>
    <row r="62" spans="1:10">
      <c r="A62" s="37">
        <v>3746622115</v>
      </c>
      <c r="B62" t="s">
        <v>39</v>
      </c>
      <c r="C62" t="s">
        <v>118</v>
      </c>
      <c r="D62" s="66">
        <f>DATE(RIGHT(C62,4),MATCH(LEFT(C62,FIND(" ",C62)-1),[1]Tabelle2!$A$1:$A$12,0),MID(C62,FIND(" ",C62)+1,FIND(",",C62)-FIND(" ",C62)-1))</f>
        <v>39246</v>
      </c>
      <c r="E62" s="35">
        <v>8.9499999999999993</v>
      </c>
      <c r="F62" s="35">
        <v>8.36</v>
      </c>
      <c r="G62" s="36">
        <v>0.105</v>
      </c>
      <c r="H62">
        <v>1</v>
      </c>
      <c r="I62" s="35">
        <v>8.36</v>
      </c>
      <c r="J62" s="35">
        <v>0.88</v>
      </c>
    </row>
    <row r="63" spans="1:10">
      <c r="A63" s="37">
        <v>3746621054</v>
      </c>
      <c r="B63" t="s">
        <v>38</v>
      </c>
      <c r="C63" t="s">
        <v>124</v>
      </c>
      <c r="D63" s="66">
        <f>DATE(RIGHT(C63,4),MATCH(LEFT(C63,FIND(" ",C63)-1),[1]Tabelle2!$A$1:$A$12,0),MID(C63,FIND(" ",C63)+1,FIND(",",C63)-FIND(" ",C63)-1))</f>
        <v>39249</v>
      </c>
      <c r="E63" s="35">
        <v>8.9499999999999993</v>
      </c>
      <c r="F63" s="35">
        <v>8.36</v>
      </c>
      <c r="G63" s="36">
        <v>0.105</v>
      </c>
      <c r="H63">
        <v>1</v>
      </c>
      <c r="I63" s="35">
        <v>8.36</v>
      </c>
      <c r="J63" s="35">
        <v>0.88</v>
      </c>
    </row>
    <row r="64" spans="1:10">
      <c r="A64" s="37">
        <v>3866450818</v>
      </c>
      <c r="B64" t="s">
        <v>50</v>
      </c>
      <c r="C64" t="s">
        <v>124</v>
      </c>
      <c r="D64" s="66">
        <f>DATE(RIGHT(C64,4),MATCH(LEFT(C64,FIND(" ",C64)-1),[1]Tabelle2!$A$1:$A$12,0),MID(C64,FIND(" ",C64)+1,FIND(",",C64)-FIND(" ",C64)-1))</f>
        <v>39249</v>
      </c>
      <c r="E64" s="35">
        <v>22.9</v>
      </c>
      <c r="F64" s="35">
        <v>21.4</v>
      </c>
      <c r="G64" s="36">
        <v>0.13039999999999999</v>
      </c>
      <c r="H64">
        <v>1</v>
      </c>
      <c r="I64" s="35">
        <v>21.4</v>
      </c>
      <c r="J64" s="35">
        <v>2.79</v>
      </c>
    </row>
    <row r="65" spans="1:10">
      <c r="A65" s="37">
        <v>3866451032</v>
      </c>
      <c r="B65" t="s">
        <v>53</v>
      </c>
      <c r="C65" t="s">
        <v>110</v>
      </c>
      <c r="D65" s="66">
        <f>DATE(RIGHT(C65,4),MATCH(LEFT(C65,FIND(" ",C65)-1),[1]Tabelle2!$A$1:$A$12,0),MID(C65,FIND(" ",C65)+1,FIND(",",C65)-FIND(" ",C65)-1))</f>
        <v>39251</v>
      </c>
      <c r="E65" s="35">
        <v>39.9</v>
      </c>
      <c r="F65" s="35">
        <v>37.29</v>
      </c>
      <c r="G65" s="36">
        <v>0.12989999999999999</v>
      </c>
      <c r="H65">
        <v>1</v>
      </c>
      <c r="I65" s="35">
        <v>37.29</v>
      </c>
      <c r="J65" s="35">
        <v>4.84</v>
      </c>
    </row>
    <row r="66" spans="1:10">
      <c r="A66" s="37">
        <v>3866451156</v>
      </c>
      <c r="B66" t="s">
        <v>55</v>
      </c>
      <c r="C66" t="s">
        <v>124</v>
      </c>
      <c r="D66" s="66">
        <f>DATE(RIGHT(C66,4),MATCH(LEFT(C66,FIND(" ",C66)-1),[1]Tabelle2!$A$1:$A$12,0),MID(C66,FIND(" ",C66)+1,FIND(",",C66)-FIND(" ",C66)-1))</f>
        <v>39249</v>
      </c>
      <c r="E66" s="35">
        <v>39.9</v>
      </c>
      <c r="F66" s="35">
        <v>37.29</v>
      </c>
      <c r="G66" s="36">
        <v>0.105</v>
      </c>
      <c r="H66">
        <v>1</v>
      </c>
      <c r="I66" s="35">
        <v>37.29</v>
      </c>
      <c r="J66" s="35">
        <v>3.92</v>
      </c>
    </row>
    <row r="67" spans="1:10">
      <c r="A67" s="37">
        <v>3826674286</v>
      </c>
      <c r="B67" t="s">
        <v>48</v>
      </c>
      <c r="C67" t="s">
        <v>125</v>
      </c>
      <c r="D67" s="66">
        <f>DATE(RIGHT(C67,4),MATCH(LEFT(C67,FIND(" ",C67)-1),[1]Tabelle2!$A$1:$A$12,0),MID(C67,FIND(" ",C67)+1,FIND(",",C67)-FIND(" ",C67)-1))</f>
        <v>39205</v>
      </c>
      <c r="E67" s="35">
        <v>9.9499999999999993</v>
      </c>
      <c r="F67" s="35">
        <v>9.3000000000000007</v>
      </c>
      <c r="G67" s="36">
        <v>0.1048</v>
      </c>
      <c r="H67">
        <v>1</v>
      </c>
      <c r="I67" s="35">
        <v>9.3000000000000007</v>
      </c>
      <c r="J67" s="35">
        <v>0.97</v>
      </c>
    </row>
    <row r="68" spans="1:10">
      <c r="A68" s="37">
        <v>3866451040</v>
      </c>
      <c r="B68" t="s">
        <v>54</v>
      </c>
      <c r="C68" t="s">
        <v>110</v>
      </c>
      <c r="D68" s="66">
        <f>DATE(RIGHT(C68,4),MATCH(LEFT(C68,FIND(" ",C68)-1),[1]Tabelle2!$A$1:$A$12,0),MID(C68,FIND(" ",C68)+1,FIND(",",C68)-FIND(" ",C68)-1))</f>
        <v>39251</v>
      </c>
      <c r="E68" s="35">
        <v>44.9</v>
      </c>
      <c r="F68" s="35">
        <v>41.96</v>
      </c>
      <c r="G68" s="36">
        <v>0.1051</v>
      </c>
      <c r="H68">
        <v>1</v>
      </c>
      <c r="I68" s="35">
        <v>41.96</v>
      </c>
      <c r="J68" s="35">
        <v>4.41</v>
      </c>
    </row>
    <row r="69" spans="1:10">
      <c r="A69" s="37" t="s">
        <v>15</v>
      </c>
      <c r="B69" t="s">
        <v>16</v>
      </c>
      <c r="C69" t="s">
        <v>123</v>
      </c>
      <c r="D69" s="66">
        <f>DATE(RIGHT(C69,4),MATCH(LEFT(C69,FIND(" ",C69)-1),[1]Tabelle2!$A$1:$A$12,0),MID(C69,FIND(" ",C69)+1,FIND(",",C69)-FIND(" ",C69)-1))</f>
        <v>39254</v>
      </c>
      <c r="E69" s="35">
        <v>120.89</v>
      </c>
      <c r="F69" s="35">
        <v>101.59</v>
      </c>
      <c r="G69" s="36">
        <v>0.105</v>
      </c>
      <c r="H69">
        <v>1</v>
      </c>
      <c r="I69" s="35">
        <v>101.59</v>
      </c>
      <c r="J69" s="35">
        <v>10.67</v>
      </c>
    </row>
    <row r="70" spans="1:10">
      <c r="A70" s="37">
        <v>3826674286</v>
      </c>
      <c r="B70" t="s">
        <v>48</v>
      </c>
      <c r="C70" t="s">
        <v>102</v>
      </c>
      <c r="D70" s="66">
        <f>DATE(RIGHT(C70,4),MATCH(LEFT(C70,FIND(" ",C70)-1),[1]Tabelle2!$A$1:$A$12,0),MID(C70,FIND(" ",C70)+1,FIND(",",C70)-FIND(" ",C70)-1))</f>
        <v>39260</v>
      </c>
      <c r="E70" s="35">
        <v>9.9499999999999993</v>
      </c>
      <c r="F70" s="35">
        <v>9.3000000000000007</v>
      </c>
      <c r="G70" s="36">
        <v>0.12959999999999999</v>
      </c>
      <c r="H70">
        <v>1</v>
      </c>
      <c r="I70" s="35">
        <v>9.3000000000000007</v>
      </c>
      <c r="J70" s="35">
        <v>1.21</v>
      </c>
    </row>
    <row r="71" spans="1:10">
      <c r="A71" s="37">
        <v>3826674286</v>
      </c>
      <c r="B71" t="s">
        <v>48</v>
      </c>
      <c r="C71" t="s">
        <v>126</v>
      </c>
      <c r="D71" s="66">
        <f>DATE(RIGHT(C71,4),MATCH(LEFT(C71,FIND(" ",C71)-1),[1]Tabelle2!$A$1:$A$12,0),MID(C71,FIND(" ",C71)+1,FIND(",",C71)-FIND(" ",C71)-1))</f>
        <v>39261</v>
      </c>
      <c r="E71" s="35">
        <v>9.9499999999999993</v>
      </c>
      <c r="F71" s="35">
        <v>9.3000000000000007</v>
      </c>
      <c r="G71" s="36">
        <v>0.12959999999999999</v>
      </c>
      <c r="H71">
        <v>1</v>
      </c>
      <c r="I71" s="35">
        <v>9.3000000000000007</v>
      </c>
      <c r="J71" s="35">
        <v>1.21</v>
      </c>
    </row>
    <row r="72" spans="1:10">
      <c r="A72" s="37">
        <v>3826674286</v>
      </c>
      <c r="B72" t="s">
        <v>48</v>
      </c>
      <c r="C72" t="s">
        <v>127</v>
      </c>
      <c r="D72" s="66">
        <f>DATE(RIGHT(C72,4),MATCH(LEFT(C72,FIND(" ",C72)-1),[1]Tabelle2!$A$1:$A$12,0),MID(C72,FIND(" ",C72)+1,FIND(",",C72)-FIND(" ",C72)-1))</f>
        <v>39286</v>
      </c>
      <c r="E72" s="35">
        <v>9.9499999999999993</v>
      </c>
      <c r="F72" s="35">
        <v>9.3000000000000007</v>
      </c>
      <c r="G72" s="36">
        <v>0.12740000000000001</v>
      </c>
      <c r="H72">
        <v>1</v>
      </c>
      <c r="I72" s="35">
        <v>9.3000000000000007</v>
      </c>
      <c r="J72" s="35">
        <v>1.18</v>
      </c>
    </row>
    <row r="73" spans="1:10">
      <c r="A73" s="37">
        <v>3826674286</v>
      </c>
      <c r="B73" t="s">
        <v>48</v>
      </c>
      <c r="C73" t="s">
        <v>128</v>
      </c>
      <c r="D73" s="66">
        <f>DATE(RIGHT(C73,4),MATCH(LEFT(C73,FIND(" ",C73)-1),[1]Tabelle2!$A$1:$A$12,0),MID(C73,FIND(" ",C73)+1,FIND(",",C73)-FIND(" ",C73)-1))</f>
        <v>39273</v>
      </c>
      <c r="E73" s="35">
        <v>9.9499999999999993</v>
      </c>
      <c r="F73" s="35">
        <v>9.3000000000000007</v>
      </c>
      <c r="G73" s="36">
        <v>0.12740000000000001</v>
      </c>
      <c r="H73">
        <v>1</v>
      </c>
      <c r="I73" s="35">
        <v>9.3000000000000007</v>
      </c>
      <c r="J73" s="35">
        <v>1.18</v>
      </c>
    </row>
    <row r="74" spans="1:10">
      <c r="A74" s="37">
        <v>3451285231</v>
      </c>
      <c r="B74" t="s">
        <v>28</v>
      </c>
      <c r="C74" t="s">
        <v>129</v>
      </c>
      <c r="D74" s="66">
        <f>DATE(RIGHT(C74,4),MATCH(LEFT(C74,FIND(" ",C74)-1),[1]Tabelle2!$A$1:$A$12,0),MID(C74,FIND(" ",C74)+1,FIND(",",C74)-FIND(" ",C74)-1))</f>
        <v>39275</v>
      </c>
      <c r="E74" s="35">
        <v>5.3</v>
      </c>
      <c r="F74" s="35">
        <v>4.95</v>
      </c>
      <c r="G74" s="36">
        <v>0.10249999999999999</v>
      </c>
      <c r="H74">
        <v>1</v>
      </c>
      <c r="I74" s="35">
        <v>4.95</v>
      </c>
      <c r="J74" s="35">
        <v>0.51</v>
      </c>
    </row>
    <row r="75" spans="1:10">
      <c r="A75" s="37">
        <v>3821860308</v>
      </c>
      <c r="B75" t="s">
        <v>47</v>
      </c>
      <c r="C75" t="s">
        <v>129</v>
      </c>
      <c r="D75" s="66">
        <f>DATE(RIGHT(C75,4),MATCH(LEFT(C75,FIND(" ",C75)-1),[1]Tabelle2!$A$1:$A$12,0),MID(C75,FIND(" ",C75)+1,FIND(",",C75)-FIND(" ",C75)-1))</f>
        <v>39275</v>
      </c>
      <c r="E75" s="35">
        <v>16.95</v>
      </c>
      <c r="F75" s="35">
        <v>15.84</v>
      </c>
      <c r="G75" s="36">
        <v>0.1024</v>
      </c>
      <c r="H75">
        <v>1</v>
      </c>
      <c r="I75" s="35">
        <v>15.84</v>
      </c>
      <c r="J75" s="35">
        <v>1.62</v>
      </c>
    </row>
    <row r="76" spans="1:10">
      <c r="A76" s="37">
        <v>3786712980</v>
      </c>
      <c r="B76" t="s">
        <v>43</v>
      </c>
      <c r="C76" t="s">
        <v>130</v>
      </c>
      <c r="D76" s="66">
        <f>DATE(RIGHT(C76,4),MATCH(LEFT(C76,FIND(" ",C76)-1),[1]Tabelle2!$A$1:$A$12,0),MID(C76,FIND(" ",C76)+1,FIND(",",C76)-FIND(" ",C76)-1))</f>
        <v>39279</v>
      </c>
      <c r="E76" s="35">
        <v>15.5</v>
      </c>
      <c r="F76" s="35">
        <v>14.49</v>
      </c>
      <c r="G76" s="36">
        <v>0.1024</v>
      </c>
      <c r="H76">
        <v>1</v>
      </c>
      <c r="I76" s="35">
        <v>14.49</v>
      </c>
      <c r="J76" s="35">
        <v>1.48</v>
      </c>
    </row>
    <row r="77" spans="1:10">
      <c r="A77" s="37">
        <v>3786715661</v>
      </c>
      <c r="B77" t="s">
        <v>44</v>
      </c>
      <c r="C77" t="s">
        <v>131</v>
      </c>
      <c r="D77" s="66">
        <f>DATE(RIGHT(C77,4),MATCH(LEFT(C77,FIND(" ",C77)-1),[1]Tabelle2!$A$1:$A$12,0),MID(C77,FIND(" ",C77)+1,FIND(",",C77)-FIND(" ",C77)-1))</f>
        <v>39282</v>
      </c>
      <c r="E77" s="35">
        <v>15.5</v>
      </c>
      <c r="F77" s="35">
        <v>14.49</v>
      </c>
      <c r="G77" s="36">
        <v>0.1024</v>
      </c>
      <c r="H77">
        <v>1</v>
      </c>
      <c r="I77" s="35">
        <v>14.49</v>
      </c>
      <c r="J77" s="35">
        <v>1.48</v>
      </c>
    </row>
    <row r="78" spans="1:10">
      <c r="A78" s="37">
        <v>3866451040</v>
      </c>
      <c r="B78" t="s">
        <v>54</v>
      </c>
      <c r="C78" t="s">
        <v>127</v>
      </c>
      <c r="D78" s="66">
        <f>DATE(RIGHT(C78,4),MATCH(LEFT(C78,FIND(" ",C78)-1),[1]Tabelle2!$A$1:$A$12,0),MID(C78,FIND(" ",C78)+1,FIND(",",C78)-FIND(" ",C78)-1))</f>
        <v>39286</v>
      </c>
      <c r="E78" s="35">
        <v>39.9</v>
      </c>
      <c r="F78" s="35">
        <v>37.29</v>
      </c>
      <c r="G78" s="36">
        <v>0.1026</v>
      </c>
      <c r="H78">
        <v>1</v>
      </c>
      <c r="I78" s="35">
        <v>37.29</v>
      </c>
      <c r="J78" s="35">
        <v>3.83</v>
      </c>
    </row>
    <row r="79" spans="1:10">
      <c r="A79" s="37">
        <v>3866451040</v>
      </c>
      <c r="B79" t="s">
        <v>54</v>
      </c>
      <c r="C79" t="s">
        <v>131</v>
      </c>
      <c r="D79" s="66">
        <f>DATE(RIGHT(C79,4),MATCH(LEFT(C79,FIND(" ",C79)-1),[1]Tabelle2!$A$1:$A$12,0),MID(C79,FIND(" ",C79)+1,FIND(",",C79)-FIND(" ",C79)-1))</f>
        <v>39282</v>
      </c>
      <c r="E79" s="35">
        <v>39.9</v>
      </c>
      <c r="F79" s="35">
        <v>37.29</v>
      </c>
      <c r="G79" s="36">
        <v>0.1026</v>
      </c>
      <c r="H79">
        <v>1</v>
      </c>
      <c r="I79" s="35">
        <v>37.29</v>
      </c>
      <c r="J79" s="35">
        <v>3.83</v>
      </c>
    </row>
    <row r="80" spans="1:10">
      <c r="A80" s="37">
        <v>3866451008</v>
      </c>
      <c r="B80" t="s">
        <v>52</v>
      </c>
      <c r="C80" t="s">
        <v>132</v>
      </c>
      <c r="D80" s="66">
        <f>DATE(RIGHT(C80,4),MATCH(LEFT(C80,FIND(" ",C80)-1),[1]Tabelle2!$A$1:$A$12,0),MID(C80,FIND(" ",C80)+1,FIND(",",C80)-FIND(" ",C80)-1))</f>
        <v>39287</v>
      </c>
      <c r="E80" s="35">
        <v>39.9</v>
      </c>
      <c r="F80" s="35">
        <v>37.29</v>
      </c>
      <c r="G80" s="36">
        <v>0.1026</v>
      </c>
      <c r="H80">
        <v>1</v>
      </c>
      <c r="I80" s="35">
        <v>37.29</v>
      </c>
      <c r="J80" s="35">
        <v>3.83</v>
      </c>
    </row>
    <row r="81" spans="1:10">
      <c r="A81" s="37">
        <v>3866451156</v>
      </c>
      <c r="B81" t="s">
        <v>55</v>
      </c>
      <c r="C81" t="s">
        <v>131</v>
      </c>
      <c r="D81" s="66">
        <f>DATE(RIGHT(C81,4),MATCH(LEFT(C81,FIND(" ",C81)-1),[1]Tabelle2!$A$1:$A$12,0),MID(C81,FIND(" ",C81)+1,FIND(",",C81)-FIND(" ",C81)-1))</f>
        <v>39282</v>
      </c>
      <c r="E81" s="35">
        <v>39.9</v>
      </c>
      <c r="F81" s="35">
        <v>37.29</v>
      </c>
      <c r="G81" s="36">
        <v>0.1275</v>
      </c>
      <c r="H81">
        <v>1</v>
      </c>
      <c r="I81" s="35">
        <v>37.29</v>
      </c>
      <c r="J81" s="35">
        <v>4.75</v>
      </c>
    </row>
    <row r="82" spans="1:10">
      <c r="A82" s="37">
        <v>3826674286</v>
      </c>
      <c r="B82" t="s">
        <v>48</v>
      </c>
      <c r="C82" t="s">
        <v>127</v>
      </c>
      <c r="D82" s="66">
        <f>DATE(RIGHT(C82,4),MATCH(LEFT(C82,FIND(" ",C82)-1),[1]Tabelle2!$A$1:$A$12,0),MID(C82,FIND(" ",C82)+1,FIND(",",C82)-FIND(" ",C82)-1))</f>
        <v>39286</v>
      </c>
      <c r="E82" s="35">
        <v>9.9499999999999993</v>
      </c>
      <c r="F82" s="35">
        <v>9.3000000000000007</v>
      </c>
      <c r="G82" s="36">
        <v>0.12740000000000001</v>
      </c>
      <c r="H82">
        <v>1</v>
      </c>
      <c r="I82" s="35">
        <v>9.3000000000000007</v>
      </c>
      <c r="J82" s="35">
        <v>1.18</v>
      </c>
    </row>
    <row r="83" spans="1:10">
      <c r="A83" s="37">
        <v>3442337062</v>
      </c>
      <c r="B83" t="s">
        <v>22</v>
      </c>
      <c r="C83" t="s">
        <v>133</v>
      </c>
      <c r="D83" s="66">
        <f>DATE(RIGHT(C83,4),MATCH(LEFT(C83,FIND(" ",C83)-1),[1]Tabelle2!$A$1:$A$12,0),MID(C83,FIND(" ",C83)+1,FIND(",",C83)-FIND(" ",C83)-1))</f>
        <v>39274</v>
      </c>
      <c r="E83" s="35">
        <v>19</v>
      </c>
      <c r="F83" s="35">
        <v>17.760000000000002</v>
      </c>
      <c r="G83" s="36">
        <v>0.1024</v>
      </c>
      <c r="H83">
        <v>1</v>
      </c>
      <c r="I83" s="35">
        <v>17.760000000000002</v>
      </c>
      <c r="J83" s="35">
        <v>1.82</v>
      </c>
    </row>
    <row r="84" spans="1:10">
      <c r="A84" s="37">
        <v>3866450818</v>
      </c>
      <c r="B84" t="s">
        <v>50</v>
      </c>
      <c r="C84" t="s">
        <v>134</v>
      </c>
      <c r="D84" s="66">
        <f>DATE(RIGHT(C84,4),MATCH(LEFT(C84,FIND(" ",C84)-1),[1]Tabelle2!$A$1:$A$12,0),MID(C84,FIND(" ",C84)+1,FIND(",",C84)-FIND(" ",C84)-1))</f>
        <v>39265</v>
      </c>
      <c r="E84" s="35">
        <v>29.9</v>
      </c>
      <c r="F84" s="35">
        <v>27.94</v>
      </c>
      <c r="G84" s="36">
        <v>0.12770000000000001</v>
      </c>
      <c r="H84">
        <v>1</v>
      </c>
      <c r="I84" s="35">
        <v>27.94</v>
      </c>
      <c r="J84" s="35">
        <v>3.57</v>
      </c>
    </row>
    <row r="85" spans="1:10">
      <c r="A85" s="37" t="s">
        <v>63</v>
      </c>
      <c r="B85" t="s">
        <v>64</v>
      </c>
      <c r="C85" t="s">
        <v>135</v>
      </c>
      <c r="D85" s="66">
        <f>DATE(RIGHT(C85,4),MATCH(LEFT(C85,FIND(" ",C85)-1),[1]Tabelle2!$A$1:$A$12,0),MID(C85,FIND(" ",C85)+1,FIND(",",C85)-FIND(" ",C85)-1))</f>
        <v>39268</v>
      </c>
      <c r="E85" s="35">
        <v>29.9</v>
      </c>
      <c r="F85" s="35">
        <v>27.94</v>
      </c>
      <c r="G85" s="36">
        <v>0.12770000000000001</v>
      </c>
      <c r="H85">
        <v>1</v>
      </c>
      <c r="I85" s="35">
        <v>27.94</v>
      </c>
      <c r="J85" s="35">
        <v>3.57</v>
      </c>
    </row>
    <row r="86" spans="1:10">
      <c r="A86" s="37" t="s">
        <v>61</v>
      </c>
      <c r="B86" t="s">
        <v>62</v>
      </c>
      <c r="C86" t="s">
        <v>131</v>
      </c>
      <c r="D86" s="66">
        <f>DATE(RIGHT(C86,4),MATCH(LEFT(C86,FIND(" ",C86)-1),[1]Tabelle2!$A$1:$A$12,0),MID(C86,FIND(" ",C86)+1,FIND(",",C86)-FIND(" ",C86)-1))</f>
        <v>39282</v>
      </c>
      <c r="E86" s="35">
        <v>24.95</v>
      </c>
      <c r="F86" s="35">
        <v>23.32</v>
      </c>
      <c r="G86" s="36">
        <v>0.1023</v>
      </c>
      <c r="H86">
        <v>1</v>
      </c>
      <c r="I86" s="35">
        <v>23.32</v>
      </c>
      <c r="J86" s="35">
        <v>2.39</v>
      </c>
    </row>
    <row r="87" spans="1:10">
      <c r="A87" s="37">
        <v>3866451008</v>
      </c>
      <c r="B87" t="s">
        <v>52</v>
      </c>
      <c r="C87" t="s">
        <v>132</v>
      </c>
      <c r="D87" s="66">
        <f>DATE(RIGHT(C87,4),MATCH(LEFT(C87,FIND(" ",C87)-1),[1]Tabelle2!$A$1:$A$12,0),MID(C87,FIND(" ",C87)+1,FIND(",",C87)-FIND(" ",C87)-1))</f>
        <v>39287</v>
      </c>
      <c r="E87" s="35">
        <v>39.590000000000003</v>
      </c>
      <c r="F87" s="35">
        <v>37</v>
      </c>
      <c r="G87" s="36">
        <v>0.1024</v>
      </c>
      <c r="H87">
        <v>1</v>
      </c>
      <c r="I87" s="35">
        <v>37</v>
      </c>
      <c r="J87" s="35">
        <v>3.79</v>
      </c>
    </row>
    <row r="88" spans="1:10">
      <c r="A88" s="37">
        <v>3826674286</v>
      </c>
      <c r="B88" t="s">
        <v>48</v>
      </c>
      <c r="C88" t="s">
        <v>127</v>
      </c>
      <c r="D88" s="66">
        <f>DATE(RIGHT(C88,4),MATCH(LEFT(C88,FIND(" ",C88)-1),[1]Tabelle2!$A$1:$A$12,0),MID(C88,FIND(" ",C88)+1,FIND(",",C88)-FIND(" ",C88)-1))</f>
        <v>39286</v>
      </c>
      <c r="E88" s="35">
        <v>9.9499999999999993</v>
      </c>
      <c r="F88" s="35">
        <v>9.3000000000000007</v>
      </c>
      <c r="G88" s="36">
        <v>0.12740000000000001</v>
      </c>
      <c r="H88">
        <v>1</v>
      </c>
      <c r="I88" s="35">
        <v>9.3000000000000007</v>
      </c>
      <c r="J88" s="35">
        <v>1.18</v>
      </c>
    </row>
  </sheetData>
  <sortState ref="A2:J88">
    <sortCondition ref="D2:D8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Umsatz </vt:lpstr>
      <vt:lpstr>Tabelle1</vt:lpstr>
      <vt:lpstr>Rohdaten</vt:lpstr>
      <vt:lpstr>Rohdaten!_07_01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Eilers</dc:creator>
  <cp:lastModifiedBy>Ursula Eilers</cp:lastModifiedBy>
  <dcterms:created xsi:type="dcterms:W3CDTF">2007-07-26T16:32:39Z</dcterms:created>
  <dcterms:modified xsi:type="dcterms:W3CDTF">2008-04-27T01:10:36Z</dcterms:modified>
</cp:coreProperties>
</file>