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4055" windowHeight="7905" firstSheet="2" activeTab="8"/>
  </bookViews>
  <sheets>
    <sheet name="Tabelle1" sheetId="1" r:id="rId1"/>
    <sheet name="Tabelle2" sheetId="2" r:id="rId2"/>
    <sheet name="Tabelle3" sheetId="3" r:id="rId3"/>
    <sheet name="Tabelle4" sheetId="4" r:id="rId4"/>
    <sheet name="Tabelle5" sheetId="5" r:id="rId5"/>
    <sheet name="Tabelle6" sheetId="6" r:id="rId6"/>
    <sheet name="Tabelle7" sheetId="7" r:id="rId7"/>
    <sheet name="Tabelle8" sheetId="8" r:id="rId8"/>
    <sheet name="Tabelle9" sheetId="9" r:id="rId9"/>
  </sheets>
  <calcPr calcId="125725"/>
</workbook>
</file>

<file path=xl/calcChain.xml><?xml version="1.0" encoding="utf-8"?>
<calcChain xmlns="http://schemas.openxmlformats.org/spreadsheetml/2006/main">
  <c r="C11" i="9"/>
  <c r="C12"/>
  <c r="C13"/>
  <c r="C14"/>
  <c r="C15"/>
  <c r="C16"/>
  <c r="C17"/>
  <c r="C18"/>
  <c r="C19"/>
  <c r="C10"/>
  <c r="D10" s="1"/>
  <c r="C11" i="8"/>
  <c r="C12"/>
  <c r="C13"/>
  <c r="C14"/>
  <c r="C15"/>
  <c r="C16"/>
  <c r="C17"/>
  <c r="C18"/>
  <c r="C19"/>
  <c r="C10"/>
  <c r="C8" i="7"/>
  <c r="C11" i="6"/>
  <c r="C12" s="1"/>
  <c r="C10" i="5"/>
  <c r="C17" i="4"/>
  <c r="C15"/>
  <c r="C11"/>
  <c r="C13" s="1"/>
  <c r="C10" i="3"/>
  <c r="C7" i="2"/>
  <c r="C9"/>
  <c r="C6"/>
  <c r="C5" i="1"/>
  <c r="C6" s="1"/>
  <c r="C4"/>
  <c r="D4" s="1"/>
  <c r="D5"/>
  <c r="D3"/>
  <c r="D11" i="9" l="1"/>
  <c r="D12" s="1"/>
  <c r="D13" s="1"/>
  <c r="D14" s="1"/>
  <c r="D15" s="1"/>
  <c r="D16" s="1"/>
  <c r="D17" s="1"/>
  <c r="D18" s="1"/>
  <c r="D19" s="1"/>
  <c r="D10" i="8"/>
  <c r="D11" s="1"/>
  <c r="D12" s="1"/>
  <c r="D13" s="1"/>
  <c r="D14" s="1"/>
  <c r="D15" s="1"/>
  <c r="D16" s="1"/>
  <c r="D17" s="1"/>
  <c r="D18" s="1"/>
  <c r="D19" s="1"/>
  <c r="D6" i="1"/>
  <c r="C7" s="1"/>
  <c r="C8" l="1"/>
  <c r="D7"/>
  <c r="D8" l="1"/>
  <c r="C9" s="1"/>
  <c r="C10" l="1"/>
  <c r="D9"/>
  <c r="D10" l="1"/>
  <c r="C11" s="1"/>
  <c r="C12" l="1"/>
  <c r="D11"/>
  <c r="D12" l="1"/>
  <c r="C13" s="1"/>
</calcChain>
</file>

<file path=xl/sharedStrings.xml><?xml version="1.0" encoding="utf-8"?>
<sst xmlns="http://schemas.openxmlformats.org/spreadsheetml/2006/main" count="73" uniqueCount="44">
  <si>
    <t>Jahr</t>
  </si>
  <si>
    <t>Schulden</t>
  </si>
  <si>
    <t>Zinsen</t>
  </si>
  <si>
    <t>C</t>
  </si>
  <si>
    <t xml:space="preserve">Zinssatz </t>
  </si>
  <si>
    <t xml:space="preserve">Anfangskapital </t>
  </si>
  <si>
    <t xml:space="preserve">Jahre </t>
  </si>
  <si>
    <t xml:space="preserve">Endkapital </t>
  </si>
  <si>
    <t xml:space="preserve">Funktion: </t>
  </si>
  <si>
    <t>BW</t>
  </si>
  <si>
    <t xml:space="preserve">Zins: </t>
  </si>
  <si>
    <t xml:space="preserve">Zahlungszeitraum (Zzr): </t>
  </si>
  <si>
    <t xml:space="preserve">Regelmäßige Zahlungen (Rmz): </t>
  </si>
  <si>
    <t xml:space="preserve">Zukunftswert (Zw): </t>
  </si>
  <si>
    <t xml:space="preserve">Fälligkeit (F): </t>
  </si>
  <si>
    <t xml:space="preserve">Barwert einer Investition: </t>
  </si>
  <si>
    <t>NBW</t>
  </si>
  <si>
    <t xml:space="preserve">Anlagesumme: </t>
  </si>
  <si>
    <t xml:space="preserve">Wert_1: </t>
  </si>
  <si>
    <t xml:space="preserve">Wert_2: </t>
  </si>
  <si>
    <t xml:space="preserve">Wert_3: </t>
  </si>
  <si>
    <t xml:space="preserve">Wert_4: </t>
  </si>
  <si>
    <t xml:space="preserve">Kapitalwert: </t>
  </si>
  <si>
    <t xml:space="preserve">Kapitalwert (bis zum 3. Jahr): </t>
  </si>
  <si>
    <t>ZW</t>
  </si>
  <si>
    <t xml:space="preserve">Endwert einer Investition: </t>
  </si>
  <si>
    <t>ZINS</t>
  </si>
  <si>
    <t xml:space="preserve">Barwert (Bw): </t>
  </si>
  <si>
    <t xml:space="preserve">ZukünftigerWert (Zw): </t>
  </si>
  <si>
    <t xml:space="preserve">Schätzwert: </t>
  </si>
  <si>
    <t>Zinssatz (Monat)</t>
  </si>
  <si>
    <t>Zinssatz (Jahr)</t>
  </si>
  <si>
    <t xml:space="preserve">Anschaffungswert: </t>
  </si>
  <si>
    <t xml:space="preserve">Schrottwert: </t>
  </si>
  <si>
    <t xml:space="preserve">Nutzungsdauer: </t>
  </si>
  <si>
    <t>LIA</t>
  </si>
  <si>
    <t xml:space="preserve">jährliche Abschreibung: </t>
  </si>
  <si>
    <t>GDA</t>
  </si>
  <si>
    <t xml:space="preserve">Faktor: </t>
  </si>
  <si>
    <t xml:space="preserve">Jahr </t>
  </si>
  <si>
    <t>Abschr.</t>
  </si>
  <si>
    <t>Restwert</t>
  </si>
  <si>
    <t>GDA2</t>
  </si>
  <si>
    <t xml:space="preserve">Monate im  1. Jahr: </t>
  </si>
</sst>
</file>

<file path=xl/styles.xml><?xml version="1.0" encoding="utf-8"?>
<styleSheet xmlns="http://schemas.openxmlformats.org/spreadsheetml/2006/main">
  <numFmts count="1">
    <numFmt numFmtId="8" formatCode="#,##0.00\ &quot;€&quot;;[Red]\-#,##0.00\ &quot;€&quot;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" fontId="0" fillId="0" borderId="0" xfId="0" applyNumberFormat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" fontId="0" fillId="0" borderId="0" xfId="0" applyNumberFormat="1"/>
    <xf numFmtId="8" fontId="0" fillId="0" borderId="0" xfId="0" applyNumberFormat="1"/>
    <xf numFmtId="0" fontId="0" fillId="0" borderId="1" xfId="0" applyBorder="1" applyAlignment="1">
      <alignment horizontal="right"/>
    </xf>
    <xf numFmtId="0" fontId="1" fillId="0" borderId="1" xfId="0" applyFont="1" applyBorder="1"/>
    <xf numFmtId="9" fontId="0" fillId="0" borderId="0" xfId="0" applyNumberFormat="1"/>
    <xf numFmtId="0" fontId="1" fillId="0" borderId="0" xfId="0" applyFont="1" applyAlignment="1">
      <alignment horizontal="right"/>
    </xf>
    <xf numFmtId="10" fontId="0" fillId="0" borderId="0" xfId="0" applyNumberFormat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4" fontId="0" fillId="0" borderId="0" xfId="0" applyNumberFormat="1" applyBorder="1" applyAlignment="1">
      <alignment horizontal="center"/>
    </xf>
    <xf numFmtId="0" fontId="0" fillId="0" borderId="0" xfId="0" applyBorder="1" applyAlignment="1"/>
    <xf numFmtId="8" fontId="0" fillId="0" borderId="0" xfId="0" applyNumberFormat="1" applyFill="1" applyBorder="1" applyAlignment="1"/>
    <xf numFmtId="8" fontId="0" fillId="0" borderId="0" xfId="0" applyNumberFormat="1" applyBorder="1" applyAlignment="1">
      <alignment horizontal="center"/>
    </xf>
    <xf numFmtId="8" fontId="0" fillId="0" borderId="0" xfId="0" applyNumberFormat="1" applyBorder="1" applyAlignment="1"/>
    <xf numFmtId="9" fontId="0" fillId="0" borderId="0" xfId="0" applyNumberFormat="1" applyBorder="1" applyAlignmen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13"/>
  <sheetViews>
    <sheetView workbookViewId="0">
      <selection activeCell="G9" sqref="G9"/>
    </sheetView>
  </sheetViews>
  <sheetFormatPr baseColWidth="10" defaultRowHeight="15"/>
  <sheetData>
    <row r="2" spans="2:11">
      <c r="B2" s="2" t="s">
        <v>0</v>
      </c>
      <c r="C2" s="2" t="s">
        <v>1</v>
      </c>
      <c r="D2" s="2" t="s">
        <v>2</v>
      </c>
    </row>
    <row r="3" spans="2:11">
      <c r="B3" s="3">
        <v>0</v>
      </c>
      <c r="C3" s="1">
        <v>10000</v>
      </c>
      <c r="D3" s="1">
        <f>C3*10%</f>
        <v>1000</v>
      </c>
      <c r="F3" s="13"/>
    </row>
    <row r="4" spans="2:11">
      <c r="B4" s="3">
        <v>1</v>
      </c>
      <c r="C4" s="1">
        <f>C3+D3</f>
        <v>11000</v>
      </c>
      <c r="D4" s="1">
        <f t="shared" ref="D4:D12" si="0">C4*10%</f>
        <v>1100</v>
      </c>
    </row>
    <row r="5" spans="2:11">
      <c r="B5" s="3">
        <v>2</v>
      </c>
      <c r="C5" s="1">
        <f t="shared" ref="C5:C13" si="1">C4+D4</f>
        <v>12100</v>
      </c>
      <c r="D5" s="1">
        <f t="shared" si="0"/>
        <v>1210</v>
      </c>
      <c r="F5" s="14"/>
    </row>
    <row r="6" spans="2:11">
      <c r="B6" s="3">
        <v>3</v>
      </c>
      <c r="C6" s="1">
        <f t="shared" si="1"/>
        <v>13310</v>
      </c>
      <c r="D6" s="1">
        <f t="shared" si="0"/>
        <v>1331</v>
      </c>
    </row>
    <row r="7" spans="2:11">
      <c r="B7" s="3">
        <v>4</v>
      </c>
      <c r="C7" s="1">
        <f t="shared" si="1"/>
        <v>14641</v>
      </c>
      <c r="D7" s="1">
        <f t="shared" si="0"/>
        <v>1464.1000000000001</v>
      </c>
    </row>
    <row r="8" spans="2:11">
      <c r="B8" s="3">
        <v>5</v>
      </c>
      <c r="C8" s="1">
        <f t="shared" si="1"/>
        <v>16105.1</v>
      </c>
      <c r="D8" s="1">
        <f t="shared" si="0"/>
        <v>1610.5100000000002</v>
      </c>
    </row>
    <row r="9" spans="2:11">
      <c r="B9" s="3">
        <v>6</v>
      </c>
      <c r="C9" s="1">
        <f t="shared" si="1"/>
        <v>17715.61</v>
      </c>
      <c r="D9" s="1">
        <f t="shared" si="0"/>
        <v>1771.5610000000001</v>
      </c>
    </row>
    <row r="10" spans="2:11">
      <c r="B10" s="3">
        <v>7</v>
      </c>
      <c r="C10" s="1">
        <f t="shared" si="1"/>
        <v>19487.171000000002</v>
      </c>
      <c r="D10" s="1">
        <f t="shared" si="0"/>
        <v>1948.7171000000003</v>
      </c>
    </row>
    <row r="11" spans="2:11">
      <c r="B11" s="3">
        <v>8</v>
      </c>
      <c r="C11" s="1">
        <f t="shared" si="1"/>
        <v>21435.888100000004</v>
      </c>
      <c r="D11" s="1">
        <f t="shared" si="0"/>
        <v>2143.5888100000006</v>
      </c>
      <c r="K11" t="s">
        <v>3</v>
      </c>
    </row>
    <row r="12" spans="2:11">
      <c r="B12" s="3">
        <v>9</v>
      </c>
      <c r="C12" s="1">
        <f t="shared" si="1"/>
        <v>23579.476910000005</v>
      </c>
      <c r="D12" s="1">
        <f t="shared" si="0"/>
        <v>2357.9476910000008</v>
      </c>
    </row>
    <row r="13" spans="2:11">
      <c r="B13" s="3">
        <v>10</v>
      </c>
      <c r="C13" s="1">
        <f t="shared" si="1"/>
        <v>25937.424601000006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2"/>
  <sheetViews>
    <sheetView workbookViewId="0">
      <selection activeCell="H15" sqref="H15"/>
    </sheetView>
  </sheetViews>
  <sheetFormatPr baseColWidth="10" defaultRowHeight="15"/>
  <cols>
    <col min="2" max="2" width="14.85546875" customWidth="1"/>
    <col min="3" max="3" width="24.7109375" bestFit="1" customWidth="1"/>
  </cols>
  <sheetData>
    <row r="3" spans="2:7">
      <c r="B3" s="4" t="s">
        <v>5</v>
      </c>
      <c r="C3" s="1">
        <v>20000</v>
      </c>
    </row>
    <row r="4" spans="2:7">
      <c r="B4" s="4" t="s">
        <v>4</v>
      </c>
      <c r="C4" s="5">
        <v>5</v>
      </c>
    </row>
    <row r="5" spans="2:7">
      <c r="B5" s="4" t="s">
        <v>6</v>
      </c>
      <c r="C5">
        <v>4</v>
      </c>
    </row>
    <row r="6" spans="2:7">
      <c r="B6" s="4" t="s">
        <v>7</v>
      </c>
      <c r="C6" s="1">
        <f>C3*(1+(C4/100))^C5</f>
        <v>24310.125</v>
      </c>
      <c r="E6" s="15"/>
      <c r="F6" s="15"/>
    </row>
    <row r="7" spans="2:7">
      <c r="C7" s="6">
        <f>FV(C4/100,C5,0,-C3)</f>
        <v>24310.125</v>
      </c>
      <c r="E7" s="16"/>
      <c r="F7" s="16"/>
    </row>
    <row r="8" spans="2:7">
      <c r="C8" s="6"/>
    </row>
    <row r="9" spans="2:7">
      <c r="B9" s="4" t="s">
        <v>5</v>
      </c>
      <c r="C9" s="1">
        <f>C12*(1/(1+(C10/100))^C11)</f>
        <v>20567.561869797049</v>
      </c>
      <c r="E9" s="15"/>
      <c r="F9" s="15"/>
      <c r="G9" s="15"/>
    </row>
    <row r="10" spans="2:7">
      <c r="B10" s="4" t="s">
        <v>4</v>
      </c>
      <c r="C10" s="5">
        <v>5</v>
      </c>
    </row>
    <row r="11" spans="2:7">
      <c r="B11" s="4" t="s">
        <v>6</v>
      </c>
      <c r="C11">
        <v>4</v>
      </c>
    </row>
    <row r="12" spans="2:7">
      <c r="B12" s="4" t="s">
        <v>7</v>
      </c>
      <c r="C12" s="1">
        <v>25000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C10"/>
  <sheetViews>
    <sheetView workbookViewId="0">
      <selection activeCell="B2" sqref="B2:C2"/>
    </sheetView>
  </sheetViews>
  <sheetFormatPr baseColWidth="10" defaultRowHeight="15"/>
  <cols>
    <col min="2" max="2" width="30" customWidth="1"/>
    <col min="3" max="3" width="18" customWidth="1"/>
  </cols>
  <sheetData>
    <row r="2" spans="2:3">
      <c r="B2" s="7" t="s">
        <v>8</v>
      </c>
      <c r="C2" s="8" t="s">
        <v>9</v>
      </c>
    </row>
    <row r="3" spans="2:3">
      <c r="B3" s="4"/>
    </row>
    <row r="4" spans="2:3">
      <c r="B4" s="4" t="s">
        <v>10</v>
      </c>
      <c r="C4" s="9">
        <v>4.4999999999999998E-2</v>
      </c>
    </row>
    <row r="5" spans="2:3">
      <c r="B5" s="4" t="s">
        <v>11</v>
      </c>
      <c r="C5">
        <v>7</v>
      </c>
    </row>
    <row r="6" spans="2:3">
      <c r="B6" s="4" t="s">
        <v>12</v>
      </c>
      <c r="C6">
        <v>5000</v>
      </c>
    </row>
    <row r="7" spans="2:3">
      <c r="B7" s="4" t="s">
        <v>13</v>
      </c>
      <c r="C7" s="1"/>
    </row>
    <row r="8" spans="2:3">
      <c r="B8" s="4" t="s">
        <v>14</v>
      </c>
      <c r="C8">
        <v>0</v>
      </c>
    </row>
    <row r="10" spans="2:3">
      <c r="B10" s="10" t="s">
        <v>15</v>
      </c>
      <c r="C10" s="6">
        <f>PV(C4,C5,C6,C7,C8)</f>
        <v>-29463.50470194931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F17"/>
  <sheetViews>
    <sheetView topLeftCell="B1" workbookViewId="0">
      <selection activeCell="E15" activeCellId="2" sqref="E11:F11 E13 E15:F15"/>
    </sheetView>
  </sheetViews>
  <sheetFormatPr baseColWidth="10" defaultRowHeight="15"/>
  <cols>
    <col min="2" max="2" width="30" customWidth="1"/>
    <col min="3" max="3" width="18" customWidth="1"/>
  </cols>
  <sheetData>
    <row r="2" spans="2:6">
      <c r="B2" s="7" t="s">
        <v>8</v>
      </c>
      <c r="C2" s="8" t="s">
        <v>16</v>
      </c>
    </row>
    <row r="3" spans="2:6">
      <c r="B3" s="4"/>
    </row>
    <row r="4" spans="2:6">
      <c r="B4" s="4" t="s">
        <v>17</v>
      </c>
      <c r="C4" s="1">
        <v>28000</v>
      </c>
    </row>
    <row r="5" spans="2:6">
      <c r="B5" s="4" t="s">
        <v>10</v>
      </c>
      <c r="C5" s="11">
        <v>6.2E-2</v>
      </c>
    </row>
    <row r="6" spans="2:6">
      <c r="B6" s="4" t="s">
        <v>18</v>
      </c>
      <c r="C6" s="1">
        <v>-6500</v>
      </c>
    </row>
    <row r="7" spans="2:6">
      <c r="B7" s="4" t="s">
        <v>19</v>
      </c>
      <c r="C7" s="1">
        <v>0</v>
      </c>
    </row>
    <row r="8" spans="2:6">
      <c r="B8" s="4" t="s">
        <v>20</v>
      </c>
      <c r="C8" s="1">
        <v>13900</v>
      </c>
    </row>
    <row r="9" spans="2:6">
      <c r="B9" s="4" t="s">
        <v>21</v>
      </c>
      <c r="C9" s="1">
        <v>29300</v>
      </c>
    </row>
    <row r="11" spans="2:6">
      <c r="B11" s="10" t="s">
        <v>15</v>
      </c>
      <c r="C11" s="6">
        <f>NPV(C5,C6,C7,C8,C9)</f>
        <v>28518.378742673525</v>
      </c>
      <c r="E11" s="18"/>
      <c r="F11" s="18"/>
    </row>
    <row r="13" spans="2:6">
      <c r="B13" s="10" t="s">
        <v>22</v>
      </c>
      <c r="C13" s="6">
        <f>C11-C4</f>
        <v>518.37874267352527</v>
      </c>
      <c r="E13" s="17"/>
    </row>
    <row r="15" spans="2:6">
      <c r="B15" s="10" t="s">
        <v>23</v>
      </c>
      <c r="C15" s="6">
        <f>NPV(C5,C6,C7,C8)-C4</f>
        <v>-22515.63138070991</v>
      </c>
      <c r="E15" s="18"/>
      <c r="F15" s="18"/>
    </row>
    <row r="17" spans="3:3">
      <c r="C17" s="6">
        <f>NPV(C5,-C4,C6,C7,C8,C9)</f>
        <v>488.11557690539445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F10"/>
  <sheetViews>
    <sheetView workbookViewId="0">
      <selection activeCell="E10" sqref="E10:F10"/>
    </sheetView>
  </sheetViews>
  <sheetFormatPr baseColWidth="10" defaultRowHeight="15"/>
  <cols>
    <col min="2" max="2" width="30" customWidth="1"/>
    <col min="3" max="3" width="18" customWidth="1"/>
  </cols>
  <sheetData>
    <row r="2" spans="2:6">
      <c r="B2" s="7" t="s">
        <v>8</v>
      </c>
      <c r="C2" s="8" t="s">
        <v>24</v>
      </c>
    </row>
    <row r="3" spans="2:6">
      <c r="B3" s="4"/>
    </row>
    <row r="4" spans="2:6">
      <c r="B4" s="4" t="s">
        <v>10</v>
      </c>
      <c r="C4" s="9">
        <v>4.4999999999999998E-2</v>
      </c>
    </row>
    <row r="5" spans="2:6">
      <c r="B5" s="4" t="s">
        <v>11</v>
      </c>
      <c r="C5">
        <v>5</v>
      </c>
    </row>
    <row r="6" spans="2:6">
      <c r="B6" s="4" t="s">
        <v>12</v>
      </c>
      <c r="C6" s="1">
        <v>2000</v>
      </c>
    </row>
    <row r="7" spans="2:6">
      <c r="B7" s="4" t="s">
        <v>13</v>
      </c>
      <c r="C7" s="1"/>
    </row>
    <row r="8" spans="2:6">
      <c r="B8" s="4" t="s">
        <v>14</v>
      </c>
      <c r="C8">
        <v>0</v>
      </c>
    </row>
    <row r="10" spans="2:6">
      <c r="B10" s="10" t="s">
        <v>25</v>
      </c>
      <c r="C10" s="6">
        <f>FV(C4,C5,C6,C7,C8)</f>
        <v>-10941.419451249976</v>
      </c>
      <c r="E10" s="18"/>
      <c r="F10" s="18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G15"/>
  <sheetViews>
    <sheetView workbookViewId="0">
      <selection activeCell="C15" activeCellId="1" sqref="E11:G11 C15"/>
    </sheetView>
  </sheetViews>
  <sheetFormatPr baseColWidth="10" defaultRowHeight="15"/>
  <cols>
    <col min="2" max="2" width="30" customWidth="1"/>
    <col min="3" max="3" width="18" customWidth="1"/>
  </cols>
  <sheetData>
    <row r="2" spans="2:7">
      <c r="B2" s="7" t="s">
        <v>8</v>
      </c>
      <c r="C2" s="8" t="s">
        <v>26</v>
      </c>
    </row>
    <row r="3" spans="2:7">
      <c r="B3" s="4"/>
    </row>
    <row r="4" spans="2:7">
      <c r="B4" s="4" t="s">
        <v>11</v>
      </c>
      <c r="C4" s="5">
        <v>99</v>
      </c>
    </row>
    <row r="5" spans="2:7">
      <c r="B5" s="4" t="s">
        <v>12</v>
      </c>
      <c r="C5" s="1">
        <v>10</v>
      </c>
    </row>
    <row r="6" spans="2:7">
      <c r="B6" s="4" t="s">
        <v>27</v>
      </c>
      <c r="C6" s="1">
        <v>700</v>
      </c>
    </row>
    <row r="7" spans="2:7">
      <c r="B7" s="4" t="s">
        <v>28</v>
      </c>
      <c r="C7" s="1"/>
    </row>
    <row r="8" spans="2:7">
      <c r="B8" s="4" t="s">
        <v>14</v>
      </c>
      <c r="C8">
        <v>0</v>
      </c>
    </row>
    <row r="9" spans="2:7">
      <c r="B9" s="4" t="s">
        <v>29</v>
      </c>
      <c r="C9" s="1"/>
    </row>
    <row r="11" spans="2:7">
      <c r="B11" s="10" t="s">
        <v>30</v>
      </c>
      <c r="C11" s="11" t="e">
        <f>RATE(C4,C5,C6,C7,C8,C9)</f>
        <v>#NUM!</v>
      </c>
      <c r="E11" s="19"/>
      <c r="F11" s="19"/>
      <c r="G11" s="19"/>
    </row>
    <row r="12" spans="2:7">
      <c r="B12" s="10" t="s">
        <v>31</v>
      </c>
      <c r="C12" s="11" t="e">
        <f>C11*12</f>
        <v>#NUM!</v>
      </c>
    </row>
    <row r="15" spans="2:7">
      <c r="C15" s="13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F8"/>
  <sheetViews>
    <sheetView workbookViewId="0">
      <selection activeCell="E8" sqref="E8:F8"/>
    </sheetView>
  </sheetViews>
  <sheetFormatPr baseColWidth="10" defaultRowHeight="15"/>
  <cols>
    <col min="2" max="2" width="29" customWidth="1"/>
  </cols>
  <sheetData>
    <row r="2" spans="2:6">
      <c r="B2" s="7" t="s">
        <v>8</v>
      </c>
      <c r="C2" s="8" t="s">
        <v>35</v>
      </c>
    </row>
    <row r="4" spans="2:6">
      <c r="B4" s="4" t="s">
        <v>32</v>
      </c>
      <c r="C4" s="1">
        <v>35000</v>
      </c>
    </row>
    <row r="5" spans="2:6">
      <c r="B5" s="4" t="s">
        <v>33</v>
      </c>
      <c r="C5" s="1">
        <v>3000</v>
      </c>
    </row>
    <row r="6" spans="2:6">
      <c r="B6" s="4" t="s">
        <v>34</v>
      </c>
      <c r="C6">
        <v>10</v>
      </c>
    </row>
    <row r="7" spans="2:6">
      <c r="B7" s="4"/>
    </row>
    <row r="8" spans="2:6">
      <c r="B8" s="4" t="s">
        <v>36</v>
      </c>
      <c r="C8" s="6">
        <f>SLN(C4,C5,C6)</f>
        <v>3200</v>
      </c>
      <c r="E8" s="18"/>
      <c r="F8" s="18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2:G23"/>
  <sheetViews>
    <sheetView workbookViewId="0">
      <selection activeCell="E8" sqref="E8:G8"/>
    </sheetView>
  </sheetViews>
  <sheetFormatPr baseColWidth="10" defaultRowHeight="15"/>
  <cols>
    <col min="2" max="2" width="29" customWidth="1"/>
  </cols>
  <sheetData>
    <row r="2" spans="2:7">
      <c r="B2" s="7" t="s">
        <v>8</v>
      </c>
      <c r="C2" s="8" t="s">
        <v>37</v>
      </c>
    </row>
    <row r="4" spans="2:7">
      <c r="B4" s="4" t="s">
        <v>32</v>
      </c>
      <c r="C4" s="1">
        <v>35000</v>
      </c>
    </row>
    <row r="5" spans="2:7">
      <c r="B5" s="4" t="s">
        <v>33</v>
      </c>
      <c r="C5" s="1">
        <v>1</v>
      </c>
    </row>
    <row r="6" spans="2:7">
      <c r="B6" s="4" t="s">
        <v>34</v>
      </c>
      <c r="C6">
        <v>10</v>
      </c>
    </row>
    <row r="7" spans="2:7">
      <c r="B7" s="4" t="s">
        <v>38</v>
      </c>
      <c r="C7">
        <v>6</v>
      </c>
    </row>
    <row r="8" spans="2:7">
      <c r="B8" s="4"/>
      <c r="E8" s="18"/>
      <c r="F8" s="18"/>
      <c r="G8" s="18"/>
    </row>
    <row r="9" spans="2:7">
      <c r="B9" s="7" t="s">
        <v>39</v>
      </c>
      <c r="C9" s="12" t="s">
        <v>40</v>
      </c>
      <c r="D9" s="12" t="s">
        <v>41</v>
      </c>
    </row>
    <row r="10" spans="2:7">
      <c r="B10" s="4">
        <v>1</v>
      </c>
      <c r="C10" s="6">
        <f>DDB($C$4,$C$5,$C$6,B10,$C$7)</f>
        <v>21000</v>
      </c>
      <c r="D10" s="6">
        <f>C4-C10</f>
        <v>14000</v>
      </c>
      <c r="F10" s="14"/>
    </row>
    <row r="11" spans="2:7">
      <c r="B11">
        <v>2</v>
      </c>
      <c r="C11" s="6">
        <f t="shared" ref="C11:C19" si="0">DDB($C$4,$C$5,$C$6,B11,$C$7)</f>
        <v>8400</v>
      </c>
      <c r="D11" s="6">
        <f>D10-C11</f>
        <v>5600</v>
      </c>
      <c r="G11" s="17"/>
    </row>
    <row r="12" spans="2:7">
      <c r="B12">
        <v>3</v>
      </c>
      <c r="C12" s="6">
        <f t="shared" si="0"/>
        <v>3360.0000000000005</v>
      </c>
      <c r="D12" s="6">
        <f t="shared" ref="D12:D19" si="1">D11-C12</f>
        <v>2239.9999999999995</v>
      </c>
    </row>
    <row r="13" spans="2:7">
      <c r="B13" s="4">
        <v>4</v>
      </c>
      <c r="C13" s="6">
        <f t="shared" si="0"/>
        <v>1344.0000000000002</v>
      </c>
      <c r="D13" s="6">
        <f t="shared" si="1"/>
        <v>895.99999999999932</v>
      </c>
    </row>
    <row r="14" spans="2:7">
      <c r="B14" s="4">
        <v>5</v>
      </c>
      <c r="C14" s="6">
        <f t="shared" si="0"/>
        <v>537.60000000000025</v>
      </c>
      <c r="D14" s="6">
        <f t="shared" si="1"/>
        <v>358.39999999999907</v>
      </c>
    </row>
    <row r="15" spans="2:7">
      <c r="B15" s="4">
        <v>6</v>
      </c>
      <c r="C15" s="6">
        <f t="shared" si="0"/>
        <v>215.04000000000011</v>
      </c>
      <c r="D15" s="6">
        <f t="shared" si="1"/>
        <v>143.35999999999896</v>
      </c>
    </row>
    <row r="16" spans="2:7">
      <c r="B16" s="4">
        <v>7</v>
      </c>
      <c r="C16" s="6">
        <f t="shared" si="0"/>
        <v>86.016000000000034</v>
      </c>
      <c r="D16" s="6">
        <f t="shared" si="1"/>
        <v>57.343999999998928</v>
      </c>
    </row>
    <row r="17" spans="2:4">
      <c r="B17" s="4">
        <v>8</v>
      </c>
      <c r="C17" s="6">
        <f t="shared" si="0"/>
        <v>34.406400000000026</v>
      </c>
      <c r="D17" s="6">
        <f t="shared" si="1"/>
        <v>22.937599999998902</v>
      </c>
    </row>
    <row r="18" spans="2:4">
      <c r="B18" s="4">
        <v>9</v>
      </c>
      <c r="C18" s="6">
        <f t="shared" si="0"/>
        <v>13.762560000000013</v>
      </c>
      <c r="D18" s="6">
        <f t="shared" si="1"/>
        <v>9.175039999998889</v>
      </c>
    </row>
    <row r="19" spans="2:4">
      <c r="B19" s="4">
        <v>10</v>
      </c>
      <c r="C19" s="6">
        <f t="shared" si="0"/>
        <v>5.505024000000005</v>
      </c>
      <c r="D19" s="6">
        <f t="shared" si="1"/>
        <v>3.6700159999988839</v>
      </c>
    </row>
    <row r="20" spans="2:4">
      <c r="B20" s="4"/>
      <c r="C20" s="6"/>
      <c r="D20" s="6"/>
    </row>
    <row r="21" spans="2:4">
      <c r="B21" s="4"/>
      <c r="C21" s="6"/>
      <c r="D21" s="6"/>
    </row>
    <row r="22" spans="2:4">
      <c r="B22" s="4"/>
      <c r="C22" s="6"/>
      <c r="D22" s="6"/>
    </row>
    <row r="23" spans="2:4">
      <c r="B23" s="4"/>
      <c r="C23" s="6"/>
      <c r="D23" s="6"/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2:G23"/>
  <sheetViews>
    <sheetView tabSelected="1" workbookViewId="0">
      <selection activeCell="F12" sqref="F12"/>
    </sheetView>
  </sheetViews>
  <sheetFormatPr baseColWidth="10" defaultRowHeight="15"/>
  <cols>
    <col min="2" max="2" width="29" customWidth="1"/>
  </cols>
  <sheetData>
    <row r="2" spans="2:7">
      <c r="B2" s="7" t="s">
        <v>8</v>
      </c>
      <c r="C2" s="8" t="s">
        <v>42</v>
      </c>
    </row>
    <row r="4" spans="2:7">
      <c r="B4" s="4" t="s">
        <v>32</v>
      </c>
      <c r="C4" s="1">
        <v>35000</v>
      </c>
    </row>
    <row r="5" spans="2:7">
      <c r="B5" s="4" t="s">
        <v>33</v>
      </c>
      <c r="C5" s="1">
        <v>1</v>
      </c>
    </row>
    <row r="6" spans="2:7">
      <c r="B6" s="4" t="s">
        <v>34</v>
      </c>
      <c r="C6">
        <v>10</v>
      </c>
    </row>
    <row r="7" spans="2:7">
      <c r="B7" s="4" t="s">
        <v>43</v>
      </c>
      <c r="C7">
        <v>8</v>
      </c>
    </row>
    <row r="8" spans="2:7">
      <c r="B8" s="4"/>
      <c r="E8" s="18"/>
      <c r="F8" s="18"/>
      <c r="G8" s="18"/>
    </row>
    <row r="9" spans="2:7">
      <c r="B9" s="7" t="s">
        <v>39</v>
      </c>
      <c r="C9" s="12" t="s">
        <v>40</v>
      </c>
      <c r="D9" s="12" t="s">
        <v>41</v>
      </c>
    </row>
    <row r="10" spans="2:7">
      <c r="B10" s="4">
        <v>1</v>
      </c>
      <c r="C10" s="6">
        <f>DB($C$4,$C$5,$C$6,B10,$C$7)</f>
        <v>15143.333333333332</v>
      </c>
      <c r="D10" s="6">
        <f>C4-C10</f>
        <v>19856.666666666668</v>
      </c>
      <c r="F10" s="14"/>
    </row>
    <row r="11" spans="2:7">
      <c r="B11">
        <v>2</v>
      </c>
      <c r="C11" s="6">
        <f t="shared" ref="C11:C19" si="0">DB($C$4,$C$5,$C$6,B11,$C$7)</f>
        <v>12886.976666666667</v>
      </c>
      <c r="D11" s="6">
        <f>D10-C11</f>
        <v>6969.6900000000005</v>
      </c>
      <c r="G11" s="17"/>
    </row>
    <row r="12" spans="2:7">
      <c r="B12">
        <v>3</v>
      </c>
      <c r="C12" s="6">
        <f t="shared" si="0"/>
        <v>4523.3288100000009</v>
      </c>
      <c r="D12" s="6">
        <f t="shared" ref="D12:D19" si="1">D11-C12</f>
        <v>2446.3611899999996</v>
      </c>
    </row>
    <row r="13" spans="2:7">
      <c r="B13" s="4">
        <v>4</v>
      </c>
      <c r="C13" s="6">
        <f t="shared" si="0"/>
        <v>1587.6884123099999</v>
      </c>
      <c r="D13" s="6">
        <f t="shared" si="1"/>
        <v>858.67277768999975</v>
      </c>
    </row>
    <row r="14" spans="2:7">
      <c r="B14" s="4">
        <v>5</v>
      </c>
      <c r="C14" s="6">
        <f t="shared" si="0"/>
        <v>557.27863272080981</v>
      </c>
      <c r="D14" s="6">
        <f t="shared" si="1"/>
        <v>301.39414496918994</v>
      </c>
    </row>
    <row r="15" spans="2:7">
      <c r="B15" s="4">
        <v>6</v>
      </c>
      <c r="C15" s="6">
        <f t="shared" si="0"/>
        <v>195.60480008500429</v>
      </c>
      <c r="D15" s="6">
        <f t="shared" si="1"/>
        <v>105.78934488418565</v>
      </c>
    </row>
    <row r="16" spans="2:7">
      <c r="B16" s="4">
        <v>7</v>
      </c>
      <c r="C16" s="6">
        <f t="shared" si="0"/>
        <v>68.657284829836485</v>
      </c>
      <c r="D16" s="6">
        <f t="shared" si="1"/>
        <v>37.132060054349168</v>
      </c>
    </row>
    <row r="17" spans="2:4">
      <c r="B17" s="4">
        <v>8</v>
      </c>
      <c r="C17" s="6">
        <f t="shared" si="0"/>
        <v>24.098706975272609</v>
      </c>
      <c r="D17" s="6">
        <f t="shared" si="1"/>
        <v>13.033353079076559</v>
      </c>
    </row>
    <row r="18" spans="2:4">
      <c r="B18" s="4">
        <v>9</v>
      </c>
      <c r="C18" s="6">
        <f t="shared" si="0"/>
        <v>8.4586461483206872</v>
      </c>
      <c r="D18" s="6">
        <f t="shared" si="1"/>
        <v>4.5747069307558714</v>
      </c>
    </row>
    <row r="19" spans="2:4">
      <c r="B19" s="4">
        <v>10</v>
      </c>
      <c r="C19" s="6">
        <f t="shared" si="0"/>
        <v>2.9689847980605606</v>
      </c>
      <c r="D19" s="6">
        <f t="shared" si="1"/>
        <v>1.6057221326953108</v>
      </c>
    </row>
    <row r="20" spans="2:4">
      <c r="B20" s="4"/>
      <c r="C20" s="6"/>
      <c r="D20" s="6"/>
    </row>
    <row r="21" spans="2:4">
      <c r="B21" s="4"/>
      <c r="C21" s="6"/>
      <c r="D21" s="6"/>
    </row>
    <row r="22" spans="2:4">
      <c r="B22" s="4"/>
      <c r="C22" s="6"/>
      <c r="D22" s="6"/>
    </row>
    <row r="23" spans="2:4">
      <c r="B23" s="4"/>
      <c r="C23" s="6"/>
      <c r="D23" s="6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Tabelle9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Horst-Dieter</dc:creator>
  <cp:lastModifiedBy>Horst-Dieter</cp:lastModifiedBy>
  <dcterms:created xsi:type="dcterms:W3CDTF">2008-12-09T19:30:28Z</dcterms:created>
  <dcterms:modified xsi:type="dcterms:W3CDTF">2009-04-15T11:55:51Z</dcterms:modified>
</cp:coreProperties>
</file>