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4615" windowHeight="11970"/>
  </bookViews>
  <sheets>
    <sheet name="Focus 1" sheetId="1" r:id="rId1"/>
    <sheet name="Basis 1" sheetId="2" r:id="rId2"/>
    <sheet name="Listen 1" sheetId="4" r:id="rId3"/>
    <sheet name="Daten 1" sheetId="5" r:id="rId4"/>
    <sheet name="Namensliste" sheetId="3" r:id="rId5"/>
  </sheets>
  <definedNames>
    <definedName name="rB1.Messtage">'Basis 1'!$J$11:$J$110</definedName>
    <definedName name="rB1.Messwerte">'Basis 1'!$K$11:$K$110</definedName>
    <definedName name="rB1.Texte">'Basis 1'!$P$4:$P$6</definedName>
    <definedName name="rD1.KurvenWerte">'Daten 1'!$L$12:$O$111</definedName>
    <definedName name="rD1.Messtage">'Daten 1'!$K$12:$K$111</definedName>
    <definedName name="rL1.KurvenAusw">'Listen 1'!$K$4</definedName>
    <definedName name="rL1.KurvenListe">'Listen 1'!$K$11:$K$14</definedName>
  </definedNames>
  <calcPr calcId="125725"/>
</workbook>
</file>

<file path=xl/calcChain.xml><?xml version="1.0" encoding="utf-8"?>
<calcChain xmlns="http://schemas.openxmlformats.org/spreadsheetml/2006/main">
  <c r="K10" i="2"/>
  <c r="K13"/>
  <c r="L6" l="1"/>
  <c r="M3" s="1"/>
  <c r="L4"/>
  <c r="K11" l="1"/>
  <c r="K4" s="1"/>
  <c r="K12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6" s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P6" l="1"/>
  <c r="K5"/>
  <c r="M5" l="1"/>
  <c r="L5" s="1"/>
  <c r="P4"/>
  <c r="P5" l="1"/>
  <c r="D29" i="1"/>
  <c r="D27" l="1"/>
  <c r="D28" l="1"/>
</calcChain>
</file>

<file path=xl/sharedStrings.xml><?xml version="1.0" encoding="utf-8"?>
<sst xmlns="http://schemas.openxmlformats.org/spreadsheetml/2006/main" count="32" uniqueCount="31">
  <si>
    <t>Kurve A</t>
  </si>
  <si>
    <t>Kurve B</t>
  </si>
  <si>
    <t>Kurve C</t>
  </si>
  <si>
    <t>Kurve D</t>
  </si>
  <si>
    <t>Einstieg</t>
  </si>
  <si>
    <t>Max</t>
  </si>
  <si>
    <t>Werte</t>
  </si>
  <si>
    <t>Datum</t>
  </si>
  <si>
    <t>Tage</t>
  </si>
  <si>
    <t>Tage Gesamt</t>
  </si>
  <si>
    <t>Ende</t>
  </si>
  <si>
    <t>Lernkurve A</t>
  </si>
  <si>
    <t>Lernkurve B</t>
  </si>
  <si>
    <t>Lernkurve C</t>
  </si>
  <si>
    <t>Lernkurve D</t>
  </si>
  <si>
    <t>Lernen  –  Plateau  –  Vergessen</t>
  </si>
  <si>
    <t>Kurven</t>
  </si>
  <si>
    <t>rB1.Messtage</t>
  </si>
  <si>
    <t>='Basis 1'!$J$11:$J$110</t>
  </si>
  <si>
    <t>rB1.Messwerte</t>
  </si>
  <si>
    <t>='Basis 1'!$K$11:$K$110</t>
  </si>
  <si>
    <t>rB1.Texte</t>
  </si>
  <si>
    <t>='Basis 1'!$P$4:$P$6</t>
  </si>
  <si>
    <t>rD1.KurvenWerte</t>
  </si>
  <si>
    <t>='Daten 1'!$L$12:$O$111</t>
  </si>
  <si>
    <t>rD1.Messtage</t>
  </si>
  <si>
    <t>='Daten 1'!$K$12:$K$111</t>
  </si>
  <si>
    <t>rL1.KurvenAusw</t>
  </si>
  <si>
    <t>='Listen 1'!$K$4</t>
  </si>
  <si>
    <t>rL1.KurvenListe</t>
  </si>
  <si>
    <t>='Listen 1'!$K$11:$K$14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</si>
</sst>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dd/mm/yy;@"/>
    <numFmt numFmtId="166" formatCode="0.0"/>
    <numFmt numFmtId="167" formatCode="00"/>
  </numFmts>
  <fonts count="8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20"/>
      <color theme="1"/>
      <name val="Calibri"/>
      <family val="2"/>
    </font>
    <font>
      <b/>
      <sz val="11"/>
      <color rgb="FF0000FF"/>
      <name val="Calibri"/>
      <family val="2"/>
    </font>
    <font>
      <sz val="11"/>
      <color rgb="FF0000FF"/>
      <name val="Calibri"/>
      <family val="2"/>
    </font>
    <font>
      <sz val="11"/>
      <color theme="2" tint="-0.49998474074526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textRotation="90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2" borderId="0" xfId="0" applyFill="1" applyAlignment="1">
      <alignment vertical="center"/>
    </xf>
    <xf numFmtId="164" fontId="0" fillId="3" borderId="0" xfId="0" applyNumberFormat="1" applyFill="1" applyAlignment="1">
      <alignment vertical="center"/>
    </xf>
    <xf numFmtId="0" fontId="0" fillId="3" borderId="0" xfId="0" applyFill="1" applyAlignment="1">
      <alignment vertical="center"/>
    </xf>
    <xf numFmtId="164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 inden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7" fontId="3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0" fillId="4" borderId="5" xfId="0" applyNumberFormat="1" applyFill="1" applyBorder="1" applyAlignment="1">
      <alignment vertical="center"/>
    </xf>
    <xf numFmtId="166" fontId="0" fillId="4" borderId="5" xfId="0" applyNumberFormat="1" applyFill="1" applyBorder="1" applyAlignment="1">
      <alignment vertical="center"/>
    </xf>
    <xf numFmtId="165" fontId="0" fillId="4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166" fontId="0" fillId="4" borderId="5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5" fillId="3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NumberFormat="1" applyFont="1" applyAlignment="1">
      <alignment vertical="center"/>
    </xf>
    <xf numFmtId="1" fontId="3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ill="1"/>
    <xf numFmtId="0" fontId="2" fillId="5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>
        <c:manualLayout>
          <c:xMode val="edge"/>
          <c:yMode val="edge"/>
          <c:x val="0.16218933428775947"/>
          <c:y val="6.4412238325282034E-2"/>
        </c:manualLayout>
      </c:layout>
      <c:spPr>
        <a:solidFill>
          <a:schemeClr val="bg2"/>
        </a:solidFill>
      </c:spPr>
      <c:txPr>
        <a:bodyPr/>
        <a:lstStyle/>
        <a:p>
          <a:pPr>
            <a:defRPr sz="1600" b="0">
              <a:latin typeface="+mj-lt"/>
            </a:defRPr>
          </a:pPr>
          <a:endParaRPr lang="de-DE"/>
        </a:p>
      </c:txPr>
    </c:title>
    <c:plotArea>
      <c:layout>
        <c:manualLayout>
          <c:layoutTarget val="inner"/>
          <c:xMode val="edge"/>
          <c:yMode val="edge"/>
          <c:x val="0.16224548098563893"/>
          <c:y val="0.17738344301165254"/>
          <c:w val="0.74647685516583162"/>
          <c:h val="0.4668005629731074"/>
        </c:manualLayout>
      </c:layout>
      <c:lineChart>
        <c:grouping val="standard"/>
        <c:ser>
          <c:idx val="0"/>
          <c:order val="0"/>
          <c:tx>
            <c:strRef>
              <c:f>'Basis 1'!$K$10</c:f>
              <c:strCache>
                <c:ptCount val="1"/>
                <c:pt idx="0">
                  <c:v>Lernkurve A</c:v>
                </c:pt>
              </c:strCache>
            </c:strRef>
          </c:tx>
          <c:spPr>
            <a:ln>
              <a:solidFill>
                <a:srgbClr val="0000FF"/>
              </a:solidFill>
            </a:ln>
            <a:effectLst>
              <a:outerShdw blurRad="50800" dist="25400" dir="5400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'Basis 1'!$J$11:$J$110</c:f>
              <c:numCache>
                <c:formatCode>dd/mm/yy;@</c:formatCode>
                <c:ptCount val="100"/>
                <c:pt idx="0">
                  <c:v>40057</c:v>
                </c:pt>
                <c:pt idx="1">
                  <c:v>40060</c:v>
                </c:pt>
                <c:pt idx="2">
                  <c:v>40063</c:v>
                </c:pt>
                <c:pt idx="3">
                  <c:v>40066</c:v>
                </c:pt>
                <c:pt idx="4">
                  <c:v>40069</c:v>
                </c:pt>
                <c:pt idx="5">
                  <c:v>40072</c:v>
                </c:pt>
                <c:pt idx="6">
                  <c:v>40075</c:v>
                </c:pt>
                <c:pt idx="7">
                  <c:v>40078</c:v>
                </c:pt>
                <c:pt idx="8">
                  <c:v>40081</c:v>
                </c:pt>
                <c:pt idx="9">
                  <c:v>40084</c:v>
                </c:pt>
                <c:pt idx="10">
                  <c:v>40087</c:v>
                </c:pt>
                <c:pt idx="11">
                  <c:v>40090</c:v>
                </c:pt>
                <c:pt idx="12">
                  <c:v>40093</c:v>
                </c:pt>
                <c:pt idx="13">
                  <c:v>40096</c:v>
                </c:pt>
                <c:pt idx="14">
                  <c:v>40099</c:v>
                </c:pt>
                <c:pt idx="15">
                  <c:v>40102</c:v>
                </c:pt>
                <c:pt idx="16">
                  <c:v>40105</c:v>
                </c:pt>
                <c:pt idx="17">
                  <c:v>40108</c:v>
                </c:pt>
                <c:pt idx="18">
                  <c:v>40111</c:v>
                </c:pt>
                <c:pt idx="19">
                  <c:v>40114</c:v>
                </c:pt>
                <c:pt idx="20">
                  <c:v>40117</c:v>
                </c:pt>
                <c:pt idx="21">
                  <c:v>40120</c:v>
                </c:pt>
                <c:pt idx="22">
                  <c:v>40123</c:v>
                </c:pt>
                <c:pt idx="23">
                  <c:v>40126</c:v>
                </c:pt>
                <c:pt idx="24">
                  <c:v>40129</c:v>
                </c:pt>
                <c:pt idx="25">
                  <c:v>40132</c:v>
                </c:pt>
                <c:pt idx="26">
                  <c:v>40135</c:v>
                </c:pt>
                <c:pt idx="27">
                  <c:v>40138</c:v>
                </c:pt>
                <c:pt idx="28">
                  <c:v>40141</c:v>
                </c:pt>
                <c:pt idx="29">
                  <c:v>40144</c:v>
                </c:pt>
                <c:pt idx="30">
                  <c:v>40147</c:v>
                </c:pt>
                <c:pt idx="31">
                  <c:v>40150</c:v>
                </c:pt>
                <c:pt idx="32">
                  <c:v>40153</c:v>
                </c:pt>
                <c:pt idx="33">
                  <c:v>40156</c:v>
                </c:pt>
                <c:pt idx="34">
                  <c:v>40159</c:v>
                </c:pt>
                <c:pt idx="35">
                  <c:v>40162</c:v>
                </c:pt>
                <c:pt idx="36">
                  <c:v>40165</c:v>
                </c:pt>
                <c:pt idx="37">
                  <c:v>40168</c:v>
                </c:pt>
                <c:pt idx="38">
                  <c:v>40171</c:v>
                </c:pt>
                <c:pt idx="39">
                  <c:v>40174</c:v>
                </c:pt>
                <c:pt idx="40">
                  <c:v>40177</c:v>
                </c:pt>
                <c:pt idx="41">
                  <c:v>40180</c:v>
                </c:pt>
                <c:pt idx="42">
                  <c:v>40183</c:v>
                </c:pt>
                <c:pt idx="43">
                  <c:v>40186</c:v>
                </c:pt>
                <c:pt idx="44">
                  <c:v>40189</c:v>
                </c:pt>
                <c:pt idx="45">
                  <c:v>40192</c:v>
                </c:pt>
                <c:pt idx="46">
                  <c:v>40195</c:v>
                </c:pt>
                <c:pt idx="47">
                  <c:v>40198</c:v>
                </c:pt>
                <c:pt idx="48">
                  <c:v>40201</c:v>
                </c:pt>
                <c:pt idx="49">
                  <c:v>40204</c:v>
                </c:pt>
                <c:pt idx="50">
                  <c:v>40207</c:v>
                </c:pt>
                <c:pt idx="51">
                  <c:v>40210</c:v>
                </c:pt>
                <c:pt idx="52">
                  <c:v>40213</c:v>
                </c:pt>
                <c:pt idx="53">
                  <c:v>40216</c:v>
                </c:pt>
                <c:pt idx="54">
                  <c:v>40219</c:v>
                </c:pt>
                <c:pt idx="55">
                  <c:v>40222</c:v>
                </c:pt>
                <c:pt idx="56">
                  <c:v>40225</c:v>
                </c:pt>
                <c:pt idx="57">
                  <c:v>40228</c:v>
                </c:pt>
                <c:pt idx="58">
                  <c:v>40231</c:v>
                </c:pt>
                <c:pt idx="59">
                  <c:v>40234</c:v>
                </c:pt>
                <c:pt idx="60">
                  <c:v>40237</c:v>
                </c:pt>
                <c:pt idx="61">
                  <c:v>40240</c:v>
                </c:pt>
                <c:pt idx="62">
                  <c:v>40243</c:v>
                </c:pt>
                <c:pt idx="63">
                  <c:v>40246</c:v>
                </c:pt>
                <c:pt idx="64">
                  <c:v>40249</c:v>
                </c:pt>
                <c:pt idx="65">
                  <c:v>40252</c:v>
                </c:pt>
                <c:pt idx="66">
                  <c:v>40255</c:v>
                </c:pt>
                <c:pt idx="67">
                  <c:v>40258</c:v>
                </c:pt>
                <c:pt idx="68">
                  <c:v>40261</c:v>
                </c:pt>
                <c:pt idx="69">
                  <c:v>40264</c:v>
                </c:pt>
                <c:pt idx="70">
                  <c:v>40267</c:v>
                </c:pt>
                <c:pt idx="71">
                  <c:v>40270</c:v>
                </c:pt>
                <c:pt idx="72">
                  <c:v>40273</c:v>
                </c:pt>
                <c:pt idx="73">
                  <c:v>40276</c:v>
                </c:pt>
                <c:pt idx="74">
                  <c:v>40279</c:v>
                </c:pt>
                <c:pt idx="75">
                  <c:v>40282</c:v>
                </c:pt>
                <c:pt idx="76">
                  <c:v>40285</c:v>
                </c:pt>
                <c:pt idx="77">
                  <c:v>40288</c:v>
                </c:pt>
                <c:pt idx="78">
                  <c:v>40291</c:v>
                </c:pt>
                <c:pt idx="79">
                  <c:v>40294</c:v>
                </c:pt>
                <c:pt idx="80">
                  <c:v>40297</c:v>
                </c:pt>
                <c:pt idx="81">
                  <c:v>40300</c:v>
                </c:pt>
                <c:pt idx="82">
                  <c:v>40303</c:v>
                </c:pt>
                <c:pt idx="83">
                  <c:v>40306</c:v>
                </c:pt>
                <c:pt idx="84">
                  <c:v>40309</c:v>
                </c:pt>
                <c:pt idx="85">
                  <c:v>40312</c:v>
                </c:pt>
                <c:pt idx="86">
                  <c:v>40315</c:v>
                </c:pt>
                <c:pt idx="87">
                  <c:v>40318</c:v>
                </c:pt>
                <c:pt idx="88">
                  <c:v>40321</c:v>
                </c:pt>
                <c:pt idx="89">
                  <c:v>40324</c:v>
                </c:pt>
                <c:pt idx="90">
                  <c:v>40327</c:v>
                </c:pt>
                <c:pt idx="91">
                  <c:v>40330</c:v>
                </c:pt>
                <c:pt idx="92">
                  <c:v>40333</c:v>
                </c:pt>
                <c:pt idx="93">
                  <c:v>40336</c:v>
                </c:pt>
                <c:pt idx="94">
                  <c:v>40339</c:v>
                </c:pt>
                <c:pt idx="95">
                  <c:v>40342</c:v>
                </c:pt>
                <c:pt idx="96">
                  <c:v>40345</c:v>
                </c:pt>
                <c:pt idx="97">
                  <c:v>40348</c:v>
                </c:pt>
                <c:pt idx="98">
                  <c:v>40351</c:v>
                </c:pt>
                <c:pt idx="99">
                  <c:v>40354</c:v>
                </c:pt>
              </c:numCache>
            </c:numRef>
          </c:cat>
          <c:val>
            <c:numRef>
              <c:f>'Basis 1'!$K$11:$K$110</c:f>
              <c:numCache>
                <c:formatCode>0.0</c:formatCode>
                <c:ptCount val="100"/>
                <c:pt idx="0">
                  <c:v>20</c:v>
                </c:pt>
                <c:pt idx="1">
                  <c:v>40</c:v>
                </c:pt>
                <c:pt idx="2">
                  <c:v>85</c:v>
                </c:pt>
                <c:pt idx="3">
                  <c:v>80</c:v>
                </c:pt>
                <c:pt idx="4">
                  <c:v>78</c:v>
                </c:pt>
                <c:pt idx="5">
                  <c:v>75</c:v>
                </c:pt>
                <c:pt idx="6">
                  <c:v>72</c:v>
                </c:pt>
                <c:pt idx="7">
                  <c:v>71.5</c:v>
                </c:pt>
                <c:pt idx="8">
                  <c:v>71.3</c:v>
                </c:pt>
                <c:pt idx="9">
                  <c:v>71.099999999999994</c:v>
                </c:pt>
                <c:pt idx="10">
                  <c:v>70.900000000000006</c:v>
                </c:pt>
                <c:pt idx="11">
                  <c:v>70.8</c:v>
                </c:pt>
                <c:pt idx="12">
                  <c:v>70.7</c:v>
                </c:pt>
                <c:pt idx="13">
                  <c:v>70.599999999999994</c:v>
                </c:pt>
                <c:pt idx="14">
                  <c:v>70.5</c:v>
                </c:pt>
                <c:pt idx="15">
                  <c:v>70.400000000000006</c:v>
                </c:pt>
                <c:pt idx="16">
                  <c:v>70.3</c:v>
                </c:pt>
                <c:pt idx="17">
                  <c:v>70.199999999999903</c:v>
                </c:pt>
                <c:pt idx="18">
                  <c:v>70.099999999999895</c:v>
                </c:pt>
                <c:pt idx="19">
                  <c:v>69.999999999999901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69.8</c:v>
                </c:pt>
                <c:pt idx="32">
                  <c:v>69.599999999999994</c:v>
                </c:pt>
                <c:pt idx="33">
                  <c:v>69.400000000000006</c:v>
                </c:pt>
                <c:pt idx="34">
                  <c:v>69.2</c:v>
                </c:pt>
                <c:pt idx="35">
                  <c:v>69</c:v>
                </c:pt>
                <c:pt idx="36">
                  <c:v>68.8</c:v>
                </c:pt>
                <c:pt idx="37">
                  <c:v>68.599999999999994</c:v>
                </c:pt>
                <c:pt idx="38">
                  <c:v>68.400000000000006</c:v>
                </c:pt>
                <c:pt idx="39">
                  <c:v>68.2</c:v>
                </c:pt>
                <c:pt idx="40">
                  <c:v>68</c:v>
                </c:pt>
                <c:pt idx="41">
                  <c:v>67.8</c:v>
                </c:pt>
                <c:pt idx="42">
                  <c:v>67.599999999999994</c:v>
                </c:pt>
                <c:pt idx="43">
                  <c:v>67.400000000000006</c:v>
                </c:pt>
                <c:pt idx="44">
                  <c:v>67.2</c:v>
                </c:pt>
                <c:pt idx="45">
                  <c:v>67</c:v>
                </c:pt>
                <c:pt idx="46">
                  <c:v>66.8</c:v>
                </c:pt>
                <c:pt idx="47">
                  <c:v>66.599999999999994</c:v>
                </c:pt>
                <c:pt idx="48">
                  <c:v>66.399999999999906</c:v>
                </c:pt>
                <c:pt idx="49">
                  <c:v>66.199999999999903</c:v>
                </c:pt>
                <c:pt idx="50">
                  <c:v>65.900000000000006</c:v>
                </c:pt>
                <c:pt idx="51">
                  <c:v>65.600000000000094</c:v>
                </c:pt>
                <c:pt idx="52">
                  <c:v>65.300000000000196</c:v>
                </c:pt>
                <c:pt idx="53">
                  <c:v>65.000000000000298</c:v>
                </c:pt>
                <c:pt idx="54">
                  <c:v>64.700000000000401</c:v>
                </c:pt>
                <c:pt idx="55">
                  <c:v>64.400000000000503</c:v>
                </c:pt>
                <c:pt idx="56">
                  <c:v>64.100000000000605</c:v>
                </c:pt>
                <c:pt idx="57">
                  <c:v>63.800000000000701</c:v>
                </c:pt>
                <c:pt idx="58">
                  <c:v>63.500000000000803</c:v>
                </c:pt>
                <c:pt idx="59">
                  <c:v>63.200000000000898</c:v>
                </c:pt>
                <c:pt idx="60">
                  <c:v>62.900000000001</c:v>
                </c:pt>
                <c:pt idx="61">
                  <c:v>62.600000000001103</c:v>
                </c:pt>
                <c:pt idx="62">
                  <c:v>62.300000000001198</c:v>
                </c:pt>
                <c:pt idx="63">
                  <c:v>62.0000000000013</c:v>
                </c:pt>
                <c:pt idx="64">
                  <c:v>61.6</c:v>
                </c:pt>
                <c:pt idx="65">
                  <c:v>61.199999999998703</c:v>
                </c:pt>
                <c:pt idx="66">
                  <c:v>60.799999999997397</c:v>
                </c:pt>
                <c:pt idx="67">
                  <c:v>60.399999999996098</c:v>
                </c:pt>
                <c:pt idx="68">
                  <c:v>59.999999999994799</c:v>
                </c:pt>
                <c:pt idx="69">
                  <c:v>59.5999999999935</c:v>
                </c:pt>
                <c:pt idx="70">
                  <c:v>59.199999999992201</c:v>
                </c:pt>
                <c:pt idx="71">
                  <c:v>58.799999999990902</c:v>
                </c:pt>
                <c:pt idx="72">
                  <c:v>58.3</c:v>
                </c:pt>
                <c:pt idx="73">
                  <c:v>57.800000000009099</c:v>
                </c:pt>
                <c:pt idx="74">
                  <c:v>57.300000000018201</c:v>
                </c:pt>
                <c:pt idx="75">
                  <c:v>56.800000000027303</c:v>
                </c:pt>
                <c:pt idx="76">
                  <c:v>56.300000000036398</c:v>
                </c:pt>
                <c:pt idx="77">
                  <c:v>55.8000000000455</c:v>
                </c:pt>
                <c:pt idx="78">
                  <c:v>55.300000000054602</c:v>
                </c:pt>
                <c:pt idx="79">
                  <c:v>54.800000000063697</c:v>
                </c:pt>
                <c:pt idx="80">
                  <c:v>54.3000000000727</c:v>
                </c:pt>
                <c:pt idx="81">
                  <c:v>53.800000000081901</c:v>
                </c:pt>
                <c:pt idx="82">
                  <c:v>53.300000000090897</c:v>
                </c:pt>
                <c:pt idx="83">
                  <c:v>52.1</c:v>
                </c:pt>
                <c:pt idx="84">
                  <c:v>50.899999999909099</c:v>
                </c:pt>
                <c:pt idx="85">
                  <c:v>49.699999999818203</c:v>
                </c:pt>
                <c:pt idx="86">
                  <c:v>48.499999999727301</c:v>
                </c:pt>
                <c:pt idx="87">
                  <c:v>47.299999999636398</c:v>
                </c:pt>
                <c:pt idx="88">
                  <c:v>46.099999999545503</c:v>
                </c:pt>
                <c:pt idx="89">
                  <c:v>44.8999999994546</c:v>
                </c:pt>
                <c:pt idx="90">
                  <c:v>43.699999999363698</c:v>
                </c:pt>
                <c:pt idx="91">
                  <c:v>42.499999999272802</c:v>
                </c:pt>
                <c:pt idx="92">
                  <c:v>41.2999999991819</c:v>
                </c:pt>
                <c:pt idx="93">
                  <c:v>40.099999999090997</c:v>
                </c:pt>
                <c:pt idx="94">
                  <c:v>38.899999999000201</c:v>
                </c:pt>
                <c:pt idx="95">
                  <c:v>37.699999998909298</c:v>
                </c:pt>
                <c:pt idx="96">
                  <c:v>36.499999998818403</c:v>
                </c:pt>
                <c:pt idx="97">
                  <c:v>35.2999999987275</c:v>
                </c:pt>
                <c:pt idx="98">
                  <c:v>34.099999998636598</c:v>
                </c:pt>
                <c:pt idx="99">
                  <c:v>32.899999998545702</c:v>
                </c:pt>
              </c:numCache>
            </c:numRef>
          </c:val>
        </c:ser>
        <c:marker val="1"/>
        <c:axId val="157252992"/>
        <c:axId val="85410944"/>
      </c:lineChart>
      <c:dateAx>
        <c:axId val="157252992"/>
        <c:scaling>
          <c:orientation val="minMax"/>
        </c:scaling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dd/mm/yy;@" sourceLinked="1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85410944"/>
        <c:crosses val="autoZero"/>
        <c:auto val="1"/>
        <c:lblOffset val="100"/>
        <c:majorUnit val="14"/>
        <c:majorTimeUnit val="days"/>
      </c:dateAx>
      <c:valAx>
        <c:axId val="85410944"/>
        <c:scaling>
          <c:orientation val="minMax"/>
          <c:max val="100"/>
          <c:min val="0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&quot; %&quot;;;" sourceLinked="0"/>
        <c:tickLblPos val="nextTo"/>
        <c:crossAx val="157252992"/>
        <c:crosses val="autoZero"/>
        <c:crossBetween val="between"/>
      </c:valAx>
    </c:plotArea>
    <c:plotVisOnly val="1"/>
  </c:chart>
  <c:spPr>
    <a:solidFill>
      <a:schemeClr val="bg2">
        <a:lumMod val="9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9525</xdr:rowOff>
    </xdr:from>
    <xdr:to>
      <xdr:col>14</xdr:col>
      <xdr:colOff>0</xdr:colOff>
      <xdr:row>24</xdr:row>
      <xdr:rowOff>142875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B3:N30"/>
  <sheetViews>
    <sheetView tabSelected="1" zoomScaleNormal="100" workbookViewId="0"/>
  </sheetViews>
  <sheetFormatPr baseColWidth="10" defaultRowHeight="15"/>
  <cols>
    <col min="1" max="1" width="1.7109375" style="11" customWidth="1"/>
    <col min="2" max="3" width="1.7109375" style="10" customWidth="1"/>
    <col min="4" max="16384" width="11.42578125" style="11"/>
  </cols>
  <sheetData>
    <row r="3" spans="2:14" ht="26.25">
      <c r="D3" s="32" t="s">
        <v>15</v>
      </c>
      <c r="E3" s="32"/>
      <c r="F3" s="32"/>
      <c r="G3" s="32"/>
      <c r="H3" s="32"/>
      <c r="I3" s="32"/>
      <c r="J3" s="32"/>
      <c r="K3" s="32"/>
      <c r="L3" s="32"/>
      <c r="M3" s="32"/>
      <c r="N3" s="32"/>
    </row>
    <row r="7" spans="2:14" s="13" customFormat="1">
      <c r="B7" s="12"/>
      <c r="C7" s="12"/>
    </row>
    <row r="27" spans="3:14">
      <c r="C27" s="26">
        <v>1</v>
      </c>
      <c r="D27" s="14" t="str">
        <f>INDEX(rB1.Texte,$C27,1)</f>
        <v>Beginn war am 01.09.09 mit einem Wert von  20,0 Prozent des Lernstoffs.</v>
      </c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3:14">
      <c r="C28" s="26">
        <v>2</v>
      </c>
      <c r="D28" s="14" t="str">
        <f>INDEX(rB1.Texte,$C28,1)</f>
        <v>Der Höchstwert wurde am Messpunkt 3 (am 07.09.09) mit  85,0 Prozent des Lernstoffs erreicht.</v>
      </c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3:14">
      <c r="C29" s="26">
        <v>3</v>
      </c>
      <c r="D29" s="14" t="str">
        <f>INDEX(rB1.Texte,$C29,1)</f>
        <v>Nach 297 Tagen waren noch  32,9 Prozent des Lernstoffs verfügbar.</v>
      </c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3:14"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</sheetData>
  <mergeCells count="1">
    <mergeCell ref="D3:N3"/>
  </mergeCell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I2:P110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8" width="1.7109375" style="1" customWidth="1"/>
    <col min="9" max="9" width="4" style="19" bestFit="1" customWidth="1"/>
    <col min="10" max="10" width="12.28515625" style="1" bestFit="1" customWidth="1"/>
    <col min="11" max="11" width="14.140625" style="5" customWidth="1"/>
    <col min="12" max="12" width="9.7109375" style="1" customWidth="1"/>
    <col min="13" max="13" width="5.85546875" style="8" customWidth="1"/>
    <col min="14" max="14" width="3.5703125" style="1" customWidth="1"/>
    <col min="15" max="16384" width="11.42578125" style="1"/>
  </cols>
  <sheetData>
    <row r="2" spans="9:16" s="2" customFormat="1">
      <c r="I2" s="18"/>
      <c r="K2" s="6" t="s">
        <v>6</v>
      </c>
      <c r="L2" s="2" t="s">
        <v>7</v>
      </c>
      <c r="M2" s="7" t="s">
        <v>8</v>
      </c>
    </row>
    <row r="3" spans="9:16">
      <c r="J3" s="1" t="s">
        <v>9</v>
      </c>
      <c r="M3" s="20">
        <f>$L$6-$L$4</f>
        <v>297</v>
      </c>
    </row>
    <row r="4" spans="9:16">
      <c r="J4" s="1" t="s">
        <v>4</v>
      </c>
      <c r="K4" s="21">
        <f>INDEX(rB1.Messwerte,MIN(I:I),1)</f>
        <v>20</v>
      </c>
      <c r="L4" s="22">
        <f>MIN(rB1.Messtage)</f>
        <v>40057</v>
      </c>
      <c r="P4" s="23" t="str">
        <f>"Beginn war am "&amp;TEXT(L4,"TT.MM.JJ")&amp;" mit einem Wert von "&amp;TEXT($K$4," 0,0 ""Prozent""")&amp;" des Lernstoffs."</f>
        <v>Beginn war am 01.09.09 mit einem Wert von  20,0 Prozent des Lernstoffs.</v>
      </c>
    </row>
    <row r="5" spans="9:16">
      <c r="J5" s="1" t="s">
        <v>5</v>
      </c>
      <c r="K5" s="21">
        <f>MAX(rB1.Messwerte)</f>
        <v>85</v>
      </c>
      <c r="L5" s="22">
        <f>INDEX(rB1.Messtage,$M$5,1)</f>
        <v>40063</v>
      </c>
      <c r="M5" s="20">
        <f>MATCH($K5,rB1.Messwerte,0)</f>
        <v>3</v>
      </c>
      <c r="P5" s="23" t="str">
        <f>"Der Höchstwert wurde am Messpunkt "&amp;$M$5&amp;" (am "&amp;TEXT(L5,"TT.MM.JJ")&amp;") mit "&amp;TEXT($K$5," 0,0 ""Prozent""")&amp;" des Lernstoffs erreicht."</f>
        <v>Der Höchstwert wurde am Messpunkt 3 (am 07.09.09) mit  85,0 Prozent des Lernstoffs erreicht.</v>
      </c>
    </row>
    <row r="6" spans="9:16">
      <c r="J6" s="1" t="s">
        <v>10</v>
      </c>
      <c r="K6" s="21">
        <f>INDEX(rB1.Messwerte,MAX(I:I),1)</f>
        <v>32.899999998545702</v>
      </c>
      <c r="L6" s="22">
        <f>MAX(rB1.Messtage)</f>
        <v>40354</v>
      </c>
      <c r="P6" s="23" t="str">
        <f>"Nach "&amp;$M$3&amp;" Tagen waren noch "&amp;TEXT($K$6," 0,0 ""Prozent""")&amp;" des Lernstoffs verfügbar."</f>
        <v>Nach 297 Tagen waren noch  32,9 Prozent des Lernstoffs verfügbar.</v>
      </c>
    </row>
    <row r="7" spans="9:16">
      <c r="L7" s="4"/>
    </row>
    <row r="9" spans="9:16">
      <c r="K9" s="1"/>
      <c r="M9" s="1"/>
    </row>
    <row r="10" spans="9:16">
      <c r="K10" s="24" t="str">
        <f>INDEX(rL1.KurvenListe,rL1.KurvenAusw,1)</f>
        <v>Lernkurve A</v>
      </c>
    </row>
    <row r="11" spans="9:16">
      <c r="I11" s="19">
        <v>1</v>
      </c>
      <c r="J11" s="22">
        <f t="shared" ref="J11:J42" si="0">INDEX(rD1.Messtage,$I11,1)</f>
        <v>40057</v>
      </c>
      <c r="K11" s="24">
        <f t="shared" ref="K11:K42" si="1">INDEX(rD1.KurvenWerte,$I11,rL1.KurvenAusw)</f>
        <v>20</v>
      </c>
    </row>
    <row r="12" spans="9:16">
      <c r="I12" s="19">
        <v>2</v>
      </c>
      <c r="J12" s="22">
        <f t="shared" si="0"/>
        <v>40060</v>
      </c>
      <c r="K12" s="24">
        <f t="shared" si="1"/>
        <v>40</v>
      </c>
    </row>
    <row r="13" spans="9:16">
      <c r="I13" s="19">
        <v>3</v>
      </c>
      <c r="J13" s="22">
        <f t="shared" si="0"/>
        <v>40063</v>
      </c>
      <c r="K13" s="24">
        <f>INDEX(rD1.KurvenWerte,$I13,rL1.KurvenAusw)</f>
        <v>85</v>
      </c>
    </row>
    <row r="14" spans="9:16">
      <c r="I14" s="19">
        <v>4</v>
      </c>
      <c r="J14" s="22">
        <f t="shared" si="0"/>
        <v>40066</v>
      </c>
      <c r="K14" s="24">
        <f t="shared" si="1"/>
        <v>80</v>
      </c>
    </row>
    <row r="15" spans="9:16">
      <c r="I15" s="19">
        <v>5</v>
      </c>
      <c r="J15" s="22">
        <f t="shared" si="0"/>
        <v>40069</v>
      </c>
      <c r="K15" s="24">
        <f t="shared" si="1"/>
        <v>78</v>
      </c>
    </row>
    <row r="16" spans="9:16">
      <c r="I16" s="19">
        <v>6</v>
      </c>
      <c r="J16" s="22">
        <f t="shared" si="0"/>
        <v>40072</v>
      </c>
      <c r="K16" s="24">
        <f t="shared" si="1"/>
        <v>75</v>
      </c>
    </row>
    <row r="17" spans="9:11">
      <c r="I17" s="19">
        <v>7</v>
      </c>
      <c r="J17" s="22">
        <f t="shared" si="0"/>
        <v>40075</v>
      </c>
      <c r="K17" s="24">
        <f t="shared" si="1"/>
        <v>72</v>
      </c>
    </row>
    <row r="18" spans="9:11">
      <c r="I18" s="19">
        <v>8</v>
      </c>
      <c r="J18" s="22">
        <f t="shared" si="0"/>
        <v>40078</v>
      </c>
      <c r="K18" s="24">
        <f t="shared" si="1"/>
        <v>71.5</v>
      </c>
    </row>
    <row r="19" spans="9:11">
      <c r="I19" s="19">
        <v>9</v>
      </c>
      <c r="J19" s="22">
        <f t="shared" si="0"/>
        <v>40081</v>
      </c>
      <c r="K19" s="24">
        <f t="shared" si="1"/>
        <v>71.3</v>
      </c>
    </row>
    <row r="20" spans="9:11">
      <c r="I20" s="19">
        <v>10</v>
      </c>
      <c r="J20" s="22">
        <f t="shared" si="0"/>
        <v>40084</v>
      </c>
      <c r="K20" s="24">
        <f t="shared" si="1"/>
        <v>71.099999999999994</v>
      </c>
    </row>
    <row r="21" spans="9:11">
      <c r="I21" s="19">
        <v>11</v>
      </c>
      <c r="J21" s="22">
        <f t="shared" si="0"/>
        <v>40087</v>
      </c>
      <c r="K21" s="24">
        <f t="shared" si="1"/>
        <v>70.900000000000006</v>
      </c>
    </row>
    <row r="22" spans="9:11">
      <c r="I22" s="19">
        <v>12</v>
      </c>
      <c r="J22" s="22">
        <f t="shared" si="0"/>
        <v>40090</v>
      </c>
      <c r="K22" s="24">
        <f t="shared" si="1"/>
        <v>70.8</v>
      </c>
    </row>
    <row r="23" spans="9:11">
      <c r="I23" s="19">
        <v>13</v>
      </c>
      <c r="J23" s="22">
        <f t="shared" si="0"/>
        <v>40093</v>
      </c>
      <c r="K23" s="24">
        <f t="shared" si="1"/>
        <v>70.7</v>
      </c>
    </row>
    <row r="24" spans="9:11">
      <c r="I24" s="19">
        <v>14</v>
      </c>
      <c r="J24" s="22">
        <f t="shared" si="0"/>
        <v>40096</v>
      </c>
      <c r="K24" s="24">
        <f t="shared" si="1"/>
        <v>70.599999999999994</v>
      </c>
    </row>
    <row r="25" spans="9:11">
      <c r="I25" s="19">
        <v>15</v>
      </c>
      <c r="J25" s="22">
        <f t="shared" si="0"/>
        <v>40099</v>
      </c>
      <c r="K25" s="24">
        <f t="shared" si="1"/>
        <v>70.5</v>
      </c>
    </row>
    <row r="26" spans="9:11">
      <c r="I26" s="19">
        <v>16</v>
      </c>
      <c r="J26" s="22">
        <f t="shared" si="0"/>
        <v>40102</v>
      </c>
      <c r="K26" s="24">
        <f t="shared" si="1"/>
        <v>70.400000000000006</v>
      </c>
    </row>
    <row r="27" spans="9:11">
      <c r="I27" s="19">
        <v>17</v>
      </c>
      <c r="J27" s="22">
        <f t="shared" si="0"/>
        <v>40105</v>
      </c>
      <c r="K27" s="24">
        <f t="shared" si="1"/>
        <v>70.3</v>
      </c>
    </row>
    <row r="28" spans="9:11">
      <c r="I28" s="19">
        <v>18</v>
      </c>
      <c r="J28" s="22">
        <f t="shared" si="0"/>
        <v>40108</v>
      </c>
      <c r="K28" s="24">
        <f t="shared" si="1"/>
        <v>70.199999999999903</v>
      </c>
    </row>
    <row r="29" spans="9:11">
      <c r="I29" s="19">
        <v>19</v>
      </c>
      <c r="J29" s="22">
        <f t="shared" si="0"/>
        <v>40111</v>
      </c>
      <c r="K29" s="24">
        <f t="shared" si="1"/>
        <v>70.099999999999895</v>
      </c>
    </row>
    <row r="30" spans="9:11">
      <c r="I30" s="19">
        <v>20</v>
      </c>
      <c r="J30" s="22">
        <f t="shared" si="0"/>
        <v>40114</v>
      </c>
      <c r="K30" s="24">
        <f t="shared" si="1"/>
        <v>69.999999999999901</v>
      </c>
    </row>
    <row r="31" spans="9:11">
      <c r="I31" s="19">
        <v>21</v>
      </c>
      <c r="J31" s="22">
        <f t="shared" si="0"/>
        <v>40117</v>
      </c>
      <c r="K31" s="24">
        <f t="shared" si="1"/>
        <v>70</v>
      </c>
    </row>
    <row r="32" spans="9:11">
      <c r="I32" s="19">
        <v>22</v>
      </c>
      <c r="J32" s="22">
        <f t="shared" si="0"/>
        <v>40120</v>
      </c>
      <c r="K32" s="24">
        <f t="shared" si="1"/>
        <v>70</v>
      </c>
    </row>
    <row r="33" spans="9:11">
      <c r="I33" s="19">
        <v>23</v>
      </c>
      <c r="J33" s="22">
        <f t="shared" si="0"/>
        <v>40123</v>
      </c>
      <c r="K33" s="24">
        <f t="shared" si="1"/>
        <v>70</v>
      </c>
    </row>
    <row r="34" spans="9:11">
      <c r="I34" s="19">
        <v>24</v>
      </c>
      <c r="J34" s="22">
        <f t="shared" si="0"/>
        <v>40126</v>
      </c>
      <c r="K34" s="24">
        <f t="shared" si="1"/>
        <v>70</v>
      </c>
    </row>
    <row r="35" spans="9:11">
      <c r="I35" s="19">
        <v>25</v>
      </c>
      <c r="J35" s="22">
        <f t="shared" si="0"/>
        <v>40129</v>
      </c>
      <c r="K35" s="24">
        <f t="shared" si="1"/>
        <v>70</v>
      </c>
    </row>
    <row r="36" spans="9:11">
      <c r="I36" s="19">
        <v>26</v>
      </c>
      <c r="J36" s="22">
        <f t="shared" si="0"/>
        <v>40132</v>
      </c>
      <c r="K36" s="24">
        <f t="shared" si="1"/>
        <v>70</v>
      </c>
    </row>
    <row r="37" spans="9:11">
      <c r="I37" s="19">
        <v>27</v>
      </c>
      <c r="J37" s="22">
        <f t="shared" si="0"/>
        <v>40135</v>
      </c>
      <c r="K37" s="24">
        <f t="shared" si="1"/>
        <v>70</v>
      </c>
    </row>
    <row r="38" spans="9:11">
      <c r="I38" s="19">
        <v>28</v>
      </c>
      <c r="J38" s="22">
        <f t="shared" si="0"/>
        <v>40138</v>
      </c>
      <c r="K38" s="24">
        <f t="shared" si="1"/>
        <v>70</v>
      </c>
    </row>
    <row r="39" spans="9:11">
      <c r="I39" s="19">
        <v>29</v>
      </c>
      <c r="J39" s="22">
        <f t="shared" si="0"/>
        <v>40141</v>
      </c>
      <c r="K39" s="24">
        <f t="shared" si="1"/>
        <v>70</v>
      </c>
    </row>
    <row r="40" spans="9:11">
      <c r="I40" s="19">
        <v>30</v>
      </c>
      <c r="J40" s="22">
        <f t="shared" si="0"/>
        <v>40144</v>
      </c>
      <c r="K40" s="24">
        <f t="shared" si="1"/>
        <v>70</v>
      </c>
    </row>
    <row r="41" spans="9:11">
      <c r="I41" s="19">
        <v>31</v>
      </c>
      <c r="J41" s="22">
        <f t="shared" si="0"/>
        <v>40147</v>
      </c>
      <c r="K41" s="24">
        <f t="shared" si="1"/>
        <v>70</v>
      </c>
    </row>
    <row r="42" spans="9:11">
      <c r="I42" s="19">
        <v>32</v>
      </c>
      <c r="J42" s="22">
        <f t="shared" si="0"/>
        <v>40150</v>
      </c>
      <c r="K42" s="24">
        <f t="shared" si="1"/>
        <v>69.8</v>
      </c>
    </row>
    <row r="43" spans="9:11">
      <c r="I43" s="19">
        <v>33</v>
      </c>
      <c r="J43" s="22">
        <f t="shared" ref="J43:J74" si="2">INDEX(rD1.Messtage,$I43,1)</f>
        <v>40153</v>
      </c>
      <c r="K43" s="24">
        <f t="shared" ref="K43:K74" si="3">INDEX(rD1.KurvenWerte,$I43,rL1.KurvenAusw)</f>
        <v>69.599999999999994</v>
      </c>
    </row>
    <row r="44" spans="9:11">
      <c r="I44" s="19">
        <v>34</v>
      </c>
      <c r="J44" s="22">
        <f t="shared" si="2"/>
        <v>40156</v>
      </c>
      <c r="K44" s="24">
        <f t="shared" si="3"/>
        <v>69.400000000000006</v>
      </c>
    </row>
    <row r="45" spans="9:11">
      <c r="I45" s="19">
        <v>35</v>
      </c>
      <c r="J45" s="22">
        <f t="shared" si="2"/>
        <v>40159</v>
      </c>
      <c r="K45" s="24">
        <f t="shared" si="3"/>
        <v>69.2</v>
      </c>
    </row>
    <row r="46" spans="9:11">
      <c r="I46" s="19">
        <v>36</v>
      </c>
      <c r="J46" s="22">
        <f t="shared" si="2"/>
        <v>40162</v>
      </c>
      <c r="K46" s="24">
        <f t="shared" si="3"/>
        <v>69</v>
      </c>
    </row>
    <row r="47" spans="9:11">
      <c r="I47" s="19">
        <v>37</v>
      </c>
      <c r="J47" s="22">
        <f t="shared" si="2"/>
        <v>40165</v>
      </c>
      <c r="K47" s="24">
        <f t="shared" si="3"/>
        <v>68.8</v>
      </c>
    </row>
    <row r="48" spans="9:11">
      <c r="I48" s="19">
        <v>38</v>
      </c>
      <c r="J48" s="22">
        <f t="shared" si="2"/>
        <v>40168</v>
      </c>
      <c r="K48" s="24">
        <f t="shared" si="3"/>
        <v>68.599999999999994</v>
      </c>
    </row>
    <row r="49" spans="9:11">
      <c r="I49" s="19">
        <v>39</v>
      </c>
      <c r="J49" s="22">
        <f t="shared" si="2"/>
        <v>40171</v>
      </c>
      <c r="K49" s="24">
        <f t="shared" si="3"/>
        <v>68.400000000000006</v>
      </c>
    </row>
    <row r="50" spans="9:11">
      <c r="I50" s="19">
        <v>40</v>
      </c>
      <c r="J50" s="22">
        <f t="shared" si="2"/>
        <v>40174</v>
      </c>
      <c r="K50" s="24">
        <f t="shared" si="3"/>
        <v>68.2</v>
      </c>
    </row>
    <row r="51" spans="9:11">
      <c r="I51" s="19">
        <v>41</v>
      </c>
      <c r="J51" s="22">
        <f t="shared" si="2"/>
        <v>40177</v>
      </c>
      <c r="K51" s="24">
        <f t="shared" si="3"/>
        <v>68</v>
      </c>
    </row>
    <row r="52" spans="9:11">
      <c r="I52" s="19">
        <v>42</v>
      </c>
      <c r="J52" s="22">
        <f t="shared" si="2"/>
        <v>40180</v>
      </c>
      <c r="K52" s="24">
        <f t="shared" si="3"/>
        <v>67.8</v>
      </c>
    </row>
    <row r="53" spans="9:11">
      <c r="I53" s="19">
        <v>43</v>
      </c>
      <c r="J53" s="22">
        <f t="shared" si="2"/>
        <v>40183</v>
      </c>
      <c r="K53" s="24">
        <f t="shared" si="3"/>
        <v>67.599999999999994</v>
      </c>
    </row>
    <row r="54" spans="9:11">
      <c r="I54" s="19">
        <v>44</v>
      </c>
      <c r="J54" s="22">
        <f t="shared" si="2"/>
        <v>40186</v>
      </c>
      <c r="K54" s="24">
        <f t="shared" si="3"/>
        <v>67.400000000000006</v>
      </c>
    </row>
    <row r="55" spans="9:11">
      <c r="I55" s="19">
        <v>45</v>
      </c>
      <c r="J55" s="22">
        <f t="shared" si="2"/>
        <v>40189</v>
      </c>
      <c r="K55" s="24">
        <f t="shared" si="3"/>
        <v>67.2</v>
      </c>
    </row>
    <row r="56" spans="9:11">
      <c r="I56" s="19">
        <v>46</v>
      </c>
      <c r="J56" s="22">
        <f t="shared" si="2"/>
        <v>40192</v>
      </c>
      <c r="K56" s="24">
        <f t="shared" si="3"/>
        <v>67</v>
      </c>
    </row>
    <row r="57" spans="9:11">
      <c r="I57" s="19">
        <v>47</v>
      </c>
      <c r="J57" s="22">
        <f t="shared" si="2"/>
        <v>40195</v>
      </c>
      <c r="K57" s="24">
        <f t="shared" si="3"/>
        <v>66.8</v>
      </c>
    </row>
    <row r="58" spans="9:11">
      <c r="I58" s="19">
        <v>48</v>
      </c>
      <c r="J58" s="22">
        <f t="shared" si="2"/>
        <v>40198</v>
      </c>
      <c r="K58" s="24">
        <f t="shared" si="3"/>
        <v>66.599999999999994</v>
      </c>
    </row>
    <row r="59" spans="9:11">
      <c r="I59" s="19">
        <v>49</v>
      </c>
      <c r="J59" s="22">
        <f t="shared" si="2"/>
        <v>40201</v>
      </c>
      <c r="K59" s="24">
        <f t="shared" si="3"/>
        <v>66.399999999999906</v>
      </c>
    </row>
    <row r="60" spans="9:11">
      <c r="I60" s="19">
        <v>50</v>
      </c>
      <c r="J60" s="22">
        <f t="shared" si="2"/>
        <v>40204</v>
      </c>
      <c r="K60" s="24">
        <f t="shared" si="3"/>
        <v>66.199999999999903</v>
      </c>
    </row>
    <row r="61" spans="9:11">
      <c r="I61" s="19">
        <v>51</v>
      </c>
      <c r="J61" s="22">
        <f t="shared" si="2"/>
        <v>40207</v>
      </c>
      <c r="K61" s="24">
        <f t="shared" si="3"/>
        <v>65.900000000000006</v>
      </c>
    </row>
    <row r="62" spans="9:11">
      <c r="I62" s="19">
        <v>52</v>
      </c>
      <c r="J62" s="22">
        <f t="shared" si="2"/>
        <v>40210</v>
      </c>
      <c r="K62" s="24">
        <f t="shared" si="3"/>
        <v>65.600000000000094</v>
      </c>
    </row>
    <row r="63" spans="9:11">
      <c r="I63" s="19">
        <v>53</v>
      </c>
      <c r="J63" s="22">
        <f t="shared" si="2"/>
        <v>40213</v>
      </c>
      <c r="K63" s="24">
        <f t="shared" si="3"/>
        <v>65.300000000000196</v>
      </c>
    </row>
    <row r="64" spans="9:11">
      <c r="I64" s="19">
        <v>54</v>
      </c>
      <c r="J64" s="22">
        <f t="shared" si="2"/>
        <v>40216</v>
      </c>
      <c r="K64" s="24">
        <f t="shared" si="3"/>
        <v>65.000000000000298</v>
      </c>
    </row>
    <row r="65" spans="9:11">
      <c r="I65" s="19">
        <v>55</v>
      </c>
      <c r="J65" s="22">
        <f t="shared" si="2"/>
        <v>40219</v>
      </c>
      <c r="K65" s="24">
        <f t="shared" si="3"/>
        <v>64.700000000000401</v>
      </c>
    </row>
    <row r="66" spans="9:11">
      <c r="I66" s="19">
        <v>56</v>
      </c>
      <c r="J66" s="22">
        <f t="shared" si="2"/>
        <v>40222</v>
      </c>
      <c r="K66" s="24">
        <f t="shared" si="3"/>
        <v>64.400000000000503</v>
      </c>
    </row>
    <row r="67" spans="9:11">
      <c r="I67" s="19">
        <v>57</v>
      </c>
      <c r="J67" s="22">
        <f t="shared" si="2"/>
        <v>40225</v>
      </c>
      <c r="K67" s="24">
        <f t="shared" si="3"/>
        <v>64.100000000000605</v>
      </c>
    </row>
    <row r="68" spans="9:11">
      <c r="I68" s="19">
        <v>58</v>
      </c>
      <c r="J68" s="22">
        <f t="shared" si="2"/>
        <v>40228</v>
      </c>
      <c r="K68" s="24">
        <f t="shared" si="3"/>
        <v>63.800000000000701</v>
      </c>
    </row>
    <row r="69" spans="9:11">
      <c r="I69" s="19">
        <v>59</v>
      </c>
      <c r="J69" s="22">
        <f t="shared" si="2"/>
        <v>40231</v>
      </c>
      <c r="K69" s="24">
        <f t="shared" si="3"/>
        <v>63.500000000000803</v>
      </c>
    </row>
    <row r="70" spans="9:11">
      <c r="I70" s="19">
        <v>60</v>
      </c>
      <c r="J70" s="22">
        <f t="shared" si="2"/>
        <v>40234</v>
      </c>
      <c r="K70" s="24">
        <f t="shared" si="3"/>
        <v>63.200000000000898</v>
      </c>
    </row>
    <row r="71" spans="9:11">
      <c r="I71" s="19">
        <v>61</v>
      </c>
      <c r="J71" s="22">
        <f t="shared" si="2"/>
        <v>40237</v>
      </c>
      <c r="K71" s="24">
        <f t="shared" si="3"/>
        <v>62.900000000001</v>
      </c>
    </row>
    <row r="72" spans="9:11">
      <c r="I72" s="19">
        <v>62</v>
      </c>
      <c r="J72" s="22">
        <f t="shared" si="2"/>
        <v>40240</v>
      </c>
      <c r="K72" s="24">
        <f t="shared" si="3"/>
        <v>62.600000000001103</v>
      </c>
    </row>
    <row r="73" spans="9:11">
      <c r="I73" s="19">
        <v>63</v>
      </c>
      <c r="J73" s="22">
        <f t="shared" si="2"/>
        <v>40243</v>
      </c>
      <c r="K73" s="24">
        <f t="shared" si="3"/>
        <v>62.300000000001198</v>
      </c>
    </row>
    <row r="74" spans="9:11">
      <c r="I74" s="19">
        <v>64</v>
      </c>
      <c r="J74" s="22">
        <f t="shared" si="2"/>
        <v>40246</v>
      </c>
      <c r="K74" s="24">
        <f t="shared" si="3"/>
        <v>62.0000000000013</v>
      </c>
    </row>
    <row r="75" spans="9:11">
      <c r="I75" s="19">
        <v>65</v>
      </c>
      <c r="J75" s="22">
        <f t="shared" ref="J75:J110" si="4">INDEX(rD1.Messtage,$I75,1)</f>
        <v>40249</v>
      </c>
      <c r="K75" s="24">
        <f t="shared" ref="K75:K110" si="5">INDEX(rD1.KurvenWerte,$I75,rL1.KurvenAusw)</f>
        <v>61.6</v>
      </c>
    </row>
    <row r="76" spans="9:11">
      <c r="I76" s="19">
        <v>66</v>
      </c>
      <c r="J76" s="22">
        <f t="shared" si="4"/>
        <v>40252</v>
      </c>
      <c r="K76" s="24">
        <f t="shared" si="5"/>
        <v>61.199999999998703</v>
      </c>
    </row>
    <row r="77" spans="9:11">
      <c r="I77" s="19">
        <v>67</v>
      </c>
      <c r="J77" s="22">
        <f t="shared" si="4"/>
        <v>40255</v>
      </c>
      <c r="K77" s="24">
        <f t="shared" si="5"/>
        <v>60.799999999997397</v>
      </c>
    </row>
    <row r="78" spans="9:11">
      <c r="I78" s="19">
        <v>68</v>
      </c>
      <c r="J78" s="22">
        <f t="shared" si="4"/>
        <v>40258</v>
      </c>
      <c r="K78" s="24">
        <f t="shared" si="5"/>
        <v>60.399999999996098</v>
      </c>
    </row>
    <row r="79" spans="9:11">
      <c r="I79" s="19">
        <v>69</v>
      </c>
      <c r="J79" s="22">
        <f t="shared" si="4"/>
        <v>40261</v>
      </c>
      <c r="K79" s="24">
        <f t="shared" si="5"/>
        <v>59.999999999994799</v>
      </c>
    </row>
    <row r="80" spans="9:11">
      <c r="I80" s="19">
        <v>70</v>
      </c>
      <c r="J80" s="22">
        <f t="shared" si="4"/>
        <v>40264</v>
      </c>
      <c r="K80" s="24">
        <f t="shared" si="5"/>
        <v>59.5999999999935</v>
      </c>
    </row>
    <row r="81" spans="9:11">
      <c r="I81" s="19">
        <v>71</v>
      </c>
      <c r="J81" s="22">
        <f t="shared" si="4"/>
        <v>40267</v>
      </c>
      <c r="K81" s="24">
        <f t="shared" si="5"/>
        <v>59.199999999992201</v>
      </c>
    </row>
    <row r="82" spans="9:11">
      <c r="I82" s="19">
        <v>72</v>
      </c>
      <c r="J82" s="22">
        <f t="shared" si="4"/>
        <v>40270</v>
      </c>
      <c r="K82" s="24">
        <f t="shared" si="5"/>
        <v>58.799999999990902</v>
      </c>
    </row>
    <row r="83" spans="9:11">
      <c r="I83" s="19">
        <v>73</v>
      </c>
      <c r="J83" s="22">
        <f t="shared" si="4"/>
        <v>40273</v>
      </c>
      <c r="K83" s="24">
        <f t="shared" si="5"/>
        <v>58.3</v>
      </c>
    </row>
    <row r="84" spans="9:11">
      <c r="I84" s="19">
        <v>74</v>
      </c>
      <c r="J84" s="22">
        <f t="shared" si="4"/>
        <v>40276</v>
      </c>
      <c r="K84" s="24">
        <f t="shared" si="5"/>
        <v>57.800000000009099</v>
      </c>
    </row>
    <row r="85" spans="9:11">
      <c r="I85" s="19">
        <v>75</v>
      </c>
      <c r="J85" s="22">
        <f t="shared" si="4"/>
        <v>40279</v>
      </c>
      <c r="K85" s="24">
        <f t="shared" si="5"/>
        <v>57.300000000018201</v>
      </c>
    </row>
    <row r="86" spans="9:11">
      <c r="I86" s="19">
        <v>76</v>
      </c>
      <c r="J86" s="22">
        <f t="shared" si="4"/>
        <v>40282</v>
      </c>
      <c r="K86" s="24">
        <f t="shared" si="5"/>
        <v>56.800000000027303</v>
      </c>
    </row>
    <row r="87" spans="9:11">
      <c r="I87" s="19">
        <v>77</v>
      </c>
      <c r="J87" s="22">
        <f t="shared" si="4"/>
        <v>40285</v>
      </c>
      <c r="K87" s="24">
        <f t="shared" si="5"/>
        <v>56.300000000036398</v>
      </c>
    </row>
    <row r="88" spans="9:11">
      <c r="I88" s="19">
        <v>78</v>
      </c>
      <c r="J88" s="22">
        <f t="shared" si="4"/>
        <v>40288</v>
      </c>
      <c r="K88" s="24">
        <f t="shared" si="5"/>
        <v>55.8000000000455</v>
      </c>
    </row>
    <row r="89" spans="9:11">
      <c r="I89" s="19">
        <v>79</v>
      </c>
      <c r="J89" s="22">
        <f t="shared" si="4"/>
        <v>40291</v>
      </c>
      <c r="K89" s="24">
        <f t="shared" si="5"/>
        <v>55.300000000054602</v>
      </c>
    </row>
    <row r="90" spans="9:11">
      <c r="I90" s="19">
        <v>80</v>
      </c>
      <c r="J90" s="22">
        <f t="shared" si="4"/>
        <v>40294</v>
      </c>
      <c r="K90" s="24">
        <f t="shared" si="5"/>
        <v>54.800000000063697</v>
      </c>
    </row>
    <row r="91" spans="9:11">
      <c r="I91" s="19">
        <v>81</v>
      </c>
      <c r="J91" s="22">
        <f t="shared" si="4"/>
        <v>40297</v>
      </c>
      <c r="K91" s="24">
        <f t="shared" si="5"/>
        <v>54.3000000000727</v>
      </c>
    </row>
    <row r="92" spans="9:11">
      <c r="I92" s="19">
        <v>82</v>
      </c>
      <c r="J92" s="22">
        <f t="shared" si="4"/>
        <v>40300</v>
      </c>
      <c r="K92" s="24">
        <f t="shared" si="5"/>
        <v>53.800000000081901</v>
      </c>
    </row>
    <row r="93" spans="9:11">
      <c r="I93" s="19">
        <v>83</v>
      </c>
      <c r="J93" s="22">
        <f t="shared" si="4"/>
        <v>40303</v>
      </c>
      <c r="K93" s="24">
        <f t="shared" si="5"/>
        <v>53.300000000090897</v>
      </c>
    </row>
    <row r="94" spans="9:11">
      <c r="I94" s="19">
        <v>84</v>
      </c>
      <c r="J94" s="22">
        <f t="shared" si="4"/>
        <v>40306</v>
      </c>
      <c r="K94" s="24">
        <f t="shared" si="5"/>
        <v>52.1</v>
      </c>
    </row>
    <row r="95" spans="9:11">
      <c r="I95" s="19">
        <v>85</v>
      </c>
      <c r="J95" s="22">
        <f t="shared" si="4"/>
        <v>40309</v>
      </c>
      <c r="K95" s="24">
        <f t="shared" si="5"/>
        <v>50.899999999909099</v>
      </c>
    </row>
    <row r="96" spans="9:11">
      <c r="I96" s="19">
        <v>86</v>
      </c>
      <c r="J96" s="22">
        <f t="shared" si="4"/>
        <v>40312</v>
      </c>
      <c r="K96" s="24">
        <f t="shared" si="5"/>
        <v>49.699999999818203</v>
      </c>
    </row>
    <row r="97" spans="9:11">
      <c r="I97" s="19">
        <v>87</v>
      </c>
      <c r="J97" s="22">
        <f t="shared" si="4"/>
        <v>40315</v>
      </c>
      <c r="K97" s="24">
        <f t="shared" si="5"/>
        <v>48.499999999727301</v>
      </c>
    </row>
    <row r="98" spans="9:11">
      <c r="I98" s="19">
        <v>88</v>
      </c>
      <c r="J98" s="22">
        <f t="shared" si="4"/>
        <v>40318</v>
      </c>
      <c r="K98" s="24">
        <f t="shared" si="5"/>
        <v>47.299999999636398</v>
      </c>
    </row>
    <row r="99" spans="9:11">
      <c r="I99" s="19">
        <v>89</v>
      </c>
      <c r="J99" s="22">
        <f t="shared" si="4"/>
        <v>40321</v>
      </c>
      <c r="K99" s="24">
        <f t="shared" si="5"/>
        <v>46.099999999545503</v>
      </c>
    </row>
    <row r="100" spans="9:11">
      <c r="I100" s="19">
        <v>90</v>
      </c>
      <c r="J100" s="22">
        <f t="shared" si="4"/>
        <v>40324</v>
      </c>
      <c r="K100" s="24">
        <f t="shared" si="5"/>
        <v>44.8999999994546</v>
      </c>
    </row>
    <row r="101" spans="9:11">
      <c r="I101" s="19">
        <v>91</v>
      </c>
      <c r="J101" s="22">
        <f t="shared" si="4"/>
        <v>40327</v>
      </c>
      <c r="K101" s="24">
        <f t="shared" si="5"/>
        <v>43.699999999363698</v>
      </c>
    </row>
    <row r="102" spans="9:11">
      <c r="I102" s="19">
        <v>92</v>
      </c>
      <c r="J102" s="22">
        <f t="shared" si="4"/>
        <v>40330</v>
      </c>
      <c r="K102" s="24">
        <f t="shared" si="5"/>
        <v>42.499999999272802</v>
      </c>
    </row>
    <row r="103" spans="9:11">
      <c r="I103" s="19">
        <v>93</v>
      </c>
      <c r="J103" s="22">
        <f t="shared" si="4"/>
        <v>40333</v>
      </c>
      <c r="K103" s="24">
        <f t="shared" si="5"/>
        <v>41.2999999991819</v>
      </c>
    </row>
    <row r="104" spans="9:11">
      <c r="I104" s="19">
        <v>94</v>
      </c>
      <c r="J104" s="22">
        <f t="shared" si="4"/>
        <v>40336</v>
      </c>
      <c r="K104" s="24">
        <f t="shared" si="5"/>
        <v>40.099999999090997</v>
      </c>
    </row>
    <row r="105" spans="9:11">
      <c r="I105" s="19">
        <v>95</v>
      </c>
      <c r="J105" s="22">
        <f t="shared" si="4"/>
        <v>40339</v>
      </c>
      <c r="K105" s="24">
        <f t="shared" si="5"/>
        <v>38.899999999000201</v>
      </c>
    </row>
    <row r="106" spans="9:11">
      <c r="I106" s="19">
        <v>96</v>
      </c>
      <c r="J106" s="22">
        <f t="shared" si="4"/>
        <v>40342</v>
      </c>
      <c r="K106" s="24">
        <f t="shared" si="5"/>
        <v>37.699999998909298</v>
      </c>
    </row>
    <row r="107" spans="9:11">
      <c r="I107" s="19">
        <v>97</v>
      </c>
      <c r="J107" s="22">
        <f t="shared" si="4"/>
        <v>40345</v>
      </c>
      <c r="K107" s="24">
        <f t="shared" si="5"/>
        <v>36.499999998818403</v>
      </c>
    </row>
    <row r="108" spans="9:11">
      <c r="I108" s="19">
        <v>98</v>
      </c>
      <c r="J108" s="22">
        <f t="shared" si="4"/>
        <v>40348</v>
      </c>
      <c r="K108" s="24">
        <f t="shared" si="5"/>
        <v>35.2999999987275</v>
      </c>
    </row>
    <row r="109" spans="9:11">
      <c r="I109" s="19">
        <v>99</v>
      </c>
      <c r="J109" s="22">
        <f t="shared" si="4"/>
        <v>40351</v>
      </c>
      <c r="K109" s="24">
        <f t="shared" si="5"/>
        <v>34.099999998636598</v>
      </c>
    </row>
    <row r="110" spans="9:11">
      <c r="I110" s="19">
        <v>100</v>
      </c>
      <c r="J110" s="22">
        <f t="shared" si="4"/>
        <v>40354</v>
      </c>
      <c r="K110" s="24">
        <f t="shared" si="5"/>
        <v>32.899999998545702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K20"/>
  <sheetViews>
    <sheetView workbookViewId="0">
      <pane ySplit="10" topLeftCell="A11" activePane="bottomLeft" state="frozenSplit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19" customWidth="1"/>
    <col min="7" max="7" width="3.42578125" style="19" customWidth="1"/>
    <col min="8" max="8" width="2.7109375" style="8" customWidth="1"/>
    <col min="9" max="10" width="2.7109375" style="1" customWidth="1"/>
    <col min="11" max="11" width="12.140625" style="1" customWidth="1"/>
    <col min="12" max="16384" width="11.42578125" style="1"/>
  </cols>
  <sheetData>
    <row r="1" spans="7:11" ht="8.1" customHeight="1"/>
    <row r="2" spans="7:11" ht="8.1" customHeight="1"/>
    <row r="3" spans="7:11" ht="8.1" customHeight="1"/>
    <row r="4" spans="7:11">
      <c r="K4" s="30">
        <v>1</v>
      </c>
    </row>
    <row r="5" spans="7:11" ht="8.1" customHeight="1">
      <c r="H5" s="1"/>
    </row>
    <row r="6" spans="7:11" ht="8.1" customHeight="1">
      <c r="H6" s="1"/>
    </row>
    <row r="7" spans="7:11" ht="8.1" customHeight="1">
      <c r="H7" s="1"/>
    </row>
    <row r="8" spans="7:11" ht="8.1" customHeight="1">
      <c r="H8" s="1"/>
    </row>
    <row r="9" spans="7:11" ht="8.1" customHeight="1">
      <c r="H9" s="1"/>
    </row>
    <row r="10" spans="7:11">
      <c r="K10" s="25" t="s">
        <v>16</v>
      </c>
    </row>
    <row r="11" spans="7:11">
      <c r="G11" s="19">
        <v>1</v>
      </c>
      <c r="K11" s="15" t="s">
        <v>11</v>
      </c>
    </row>
    <row r="12" spans="7:11">
      <c r="G12" s="19">
        <v>2</v>
      </c>
      <c r="K12" s="16" t="s">
        <v>12</v>
      </c>
    </row>
    <row r="13" spans="7:11">
      <c r="G13" s="19">
        <v>3</v>
      </c>
      <c r="K13" s="16" t="s">
        <v>13</v>
      </c>
    </row>
    <row r="14" spans="7:11">
      <c r="G14" s="19">
        <v>4</v>
      </c>
      <c r="K14" s="17" t="s">
        <v>14</v>
      </c>
    </row>
    <row r="15" spans="7:11">
      <c r="G15" s="19">
        <v>5</v>
      </c>
    </row>
    <row r="16" spans="7:11">
      <c r="G16" s="19">
        <v>6</v>
      </c>
    </row>
    <row r="17" spans="7:7">
      <c r="G17" s="19">
        <v>7</v>
      </c>
    </row>
    <row r="18" spans="7:7">
      <c r="G18" s="19">
        <v>8</v>
      </c>
    </row>
    <row r="19" spans="7:7">
      <c r="G19" s="19">
        <v>9</v>
      </c>
    </row>
    <row r="20" spans="7:7">
      <c r="G20" s="19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G1:W111"/>
  <sheetViews>
    <sheetView workbookViewId="0">
      <pane ySplit="11" topLeftCell="A12" activePane="bottomLeft" state="frozenSplit"/>
      <selection pane="bottomLeft"/>
    </sheetView>
  </sheetViews>
  <sheetFormatPr baseColWidth="10" defaultRowHeight="15"/>
  <cols>
    <col min="1" max="6" width="0.85546875" style="1" customWidth="1"/>
    <col min="7" max="7" width="3.42578125" style="19" customWidth="1"/>
    <col min="8" max="10" width="0.85546875" style="1" customWidth="1"/>
    <col min="11" max="11" width="11.42578125" style="1"/>
    <col min="12" max="15" width="4.7109375" style="5" customWidth="1"/>
    <col min="16" max="16" width="11.42578125" style="27"/>
    <col min="17" max="17" width="11" style="27" customWidth="1"/>
    <col min="18" max="23" width="11.42578125" style="27"/>
    <col min="24" max="16384" width="11.42578125" style="1"/>
  </cols>
  <sheetData>
    <row r="1" spans="7:23" ht="8.1" customHeight="1"/>
    <row r="2" spans="7:23" s="2" customFormat="1" ht="8.1" customHeight="1">
      <c r="G2" s="19"/>
      <c r="L2" s="6"/>
      <c r="M2" s="6"/>
      <c r="N2" s="6"/>
      <c r="O2" s="6"/>
      <c r="P2" s="28"/>
      <c r="Q2" s="28"/>
      <c r="R2" s="28"/>
      <c r="S2" s="28"/>
      <c r="T2" s="28"/>
      <c r="U2" s="28"/>
      <c r="V2" s="28"/>
      <c r="W2" s="28"/>
    </row>
    <row r="3" spans="7:23" ht="8.1" customHeight="1"/>
    <row r="4" spans="7:23" ht="8.1" customHeight="1"/>
    <row r="5" spans="7:23">
      <c r="K5" s="19">
        <v>0</v>
      </c>
      <c r="L5" s="19">
        <v>1</v>
      </c>
      <c r="M5" s="19">
        <v>2</v>
      </c>
      <c r="N5" s="19">
        <v>3</v>
      </c>
      <c r="O5" s="19">
        <v>4</v>
      </c>
    </row>
    <row r="6" spans="7:23" ht="8.1" customHeight="1"/>
    <row r="7" spans="7:23" ht="8.1" customHeight="1"/>
    <row r="8" spans="7:23" ht="8.1" customHeight="1"/>
    <row r="9" spans="7:23" ht="8.1" customHeight="1"/>
    <row r="10" spans="7:23" ht="8.1" customHeight="1"/>
    <row r="11" spans="7:23" ht="41.25">
      <c r="G11" s="19">
        <v>0</v>
      </c>
      <c r="K11" s="2" t="s">
        <v>7</v>
      </c>
      <c r="L11" s="3" t="s">
        <v>0</v>
      </c>
      <c r="M11" s="3" t="s">
        <v>1</v>
      </c>
      <c r="N11" s="3" t="s">
        <v>2</v>
      </c>
      <c r="O11" s="3" t="s">
        <v>3</v>
      </c>
    </row>
    <row r="12" spans="7:23">
      <c r="G12" s="19">
        <v>1</v>
      </c>
      <c r="K12" s="4">
        <v>40057</v>
      </c>
      <c r="L12" s="5">
        <v>20</v>
      </c>
      <c r="M12" s="5">
        <v>20</v>
      </c>
      <c r="N12" s="5">
        <v>20</v>
      </c>
      <c r="O12" s="5">
        <v>20</v>
      </c>
    </row>
    <row r="13" spans="7:23">
      <c r="G13" s="19">
        <v>2</v>
      </c>
      <c r="K13" s="4">
        <v>40060</v>
      </c>
      <c r="L13" s="5">
        <v>40</v>
      </c>
      <c r="M13" s="5">
        <v>40</v>
      </c>
      <c r="N13" s="5">
        <v>21</v>
      </c>
      <c r="O13" s="5">
        <v>20.5</v>
      </c>
    </row>
    <row r="14" spans="7:23">
      <c r="G14" s="19">
        <v>3</v>
      </c>
      <c r="K14" s="4">
        <v>40063</v>
      </c>
      <c r="L14" s="5">
        <v>85</v>
      </c>
      <c r="M14" s="5">
        <v>85</v>
      </c>
      <c r="N14" s="5">
        <v>23</v>
      </c>
      <c r="O14" s="5">
        <v>21</v>
      </c>
    </row>
    <row r="15" spans="7:23">
      <c r="G15" s="19">
        <v>4</v>
      </c>
      <c r="K15" s="4">
        <v>40066</v>
      </c>
      <c r="L15" s="5">
        <v>80</v>
      </c>
      <c r="M15" s="5">
        <v>80</v>
      </c>
      <c r="N15" s="5">
        <v>26</v>
      </c>
      <c r="O15" s="5">
        <v>21.6</v>
      </c>
    </row>
    <row r="16" spans="7:23">
      <c r="G16" s="19">
        <v>5</v>
      </c>
      <c r="K16" s="4">
        <v>40069</v>
      </c>
      <c r="L16" s="5">
        <v>78</v>
      </c>
      <c r="M16" s="5">
        <v>78</v>
      </c>
      <c r="N16" s="5">
        <v>30</v>
      </c>
      <c r="O16" s="5">
        <v>22.3</v>
      </c>
    </row>
    <row r="17" spans="7:18">
      <c r="G17" s="19">
        <v>6</v>
      </c>
      <c r="K17" s="4">
        <v>40072</v>
      </c>
      <c r="L17" s="5">
        <v>75</v>
      </c>
      <c r="M17" s="5">
        <v>76</v>
      </c>
      <c r="N17" s="5">
        <v>35</v>
      </c>
      <c r="O17" s="5">
        <v>23.1</v>
      </c>
    </row>
    <row r="18" spans="7:18">
      <c r="G18" s="19">
        <v>7</v>
      </c>
      <c r="K18" s="4">
        <v>40075</v>
      </c>
      <c r="L18" s="5">
        <v>72</v>
      </c>
      <c r="M18" s="5">
        <v>74</v>
      </c>
      <c r="N18" s="5">
        <v>41</v>
      </c>
      <c r="O18" s="5">
        <v>24</v>
      </c>
    </row>
    <row r="19" spans="7:18">
      <c r="G19" s="19">
        <v>8</v>
      </c>
      <c r="K19" s="4">
        <v>40078</v>
      </c>
      <c r="L19" s="5">
        <v>71.5</v>
      </c>
      <c r="M19" s="5">
        <v>72</v>
      </c>
      <c r="N19" s="5">
        <v>48</v>
      </c>
      <c r="O19" s="5">
        <v>25</v>
      </c>
    </row>
    <row r="20" spans="7:18">
      <c r="G20" s="19">
        <v>9</v>
      </c>
      <c r="K20" s="4">
        <v>40081</v>
      </c>
      <c r="L20" s="5">
        <v>71.3</v>
      </c>
      <c r="M20" s="5">
        <v>70</v>
      </c>
      <c r="N20" s="5">
        <v>56</v>
      </c>
      <c r="O20" s="5">
        <v>26.1</v>
      </c>
    </row>
    <row r="21" spans="7:18">
      <c r="G21" s="19">
        <v>10</v>
      </c>
      <c r="K21" s="4">
        <v>40084</v>
      </c>
      <c r="L21" s="5">
        <v>71.099999999999994</v>
      </c>
      <c r="M21" s="5">
        <v>69</v>
      </c>
      <c r="N21" s="5">
        <v>65</v>
      </c>
      <c r="O21" s="5">
        <v>27.3</v>
      </c>
    </row>
    <row r="22" spans="7:18">
      <c r="G22" s="19">
        <v>11</v>
      </c>
      <c r="K22" s="4">
        <v>40087</v>
      </c>
      <c r="L22" s="5">
        <v>70.900000000000006</v>
      </c>
      <c r="M22" s="5">
        <v>68</v>
      </c>
      <c r="N22" s="5">
        <v>75</v>
      </c>
      <c r="O22" s="5">
        <v>28.6</v>
      </c>
    </row>
    <row r="23" spans="7:18">
      <c r="G23" s="19">
        <v>12</v>
      </c>
      <c r="K23" s="4">
        <v>40090</v>
      </c>
      <c r="L23" s="5">
        <v>70.8</v>
      </c>
      <c r="M23" s="5">
        <v>68</v>
      </c>
      <c r="N23" s="5">
        <v>78</v>
      </c>
      <c r="O23" s="5">
        <v>30</v>
      </c>
    </row>
    <row r="24" spans="7:18">
      <c r="G24" s="19">
        <v>13</v>
      </c>
      <c r="K24" s="4">
        <v>40093</v>
      </c>
      <c r="L24" s="5">
        <v>70.7</v>
      </c>
      <c r="M24" s="5">
        <v>69</v>
      </c>
      <c r="N24" s="5">
        <v>80</v>
      </c>
      <c r="O24" s="5">
        <v>31.5</v>
      </c>
      <c r="Q24" s="29"/>
      <c r="R24" s="29"/>
    </row>
    <row r="25" spans="7:18">
      <c r="G25" s="19">
        <v>14</v>
      </c>
      <c r="K25" s="4">
        <v>40096</v>
      </c>
      <c r="L25" s="5">
        <v>70.599999999999994</v>
      </c>
      <c r="M25" s="5">
        <v>75</v>
      </c>
      <c r="N25" s="5">
        <v>82</v>
      </c>
      <c r="O25" s="5">
        <v>33.1</v>
      </c>
      <c r="Q25" s="29"/>
      <c r="R25" s="29"/>
    </row>
    <row r="26" spans="7:18">
      <c r="G26" s="19">
        <v>15</v>
      </c>
      <c r="K26" s="4">
        <v>40099</v>
      </c>
      <c r="L26" s="5">
        <v>70.5</v>
      </c>
      <c r="M26" s="5">
        <v>80</v>
      </c>
      <c r="N26" s="5">
        <v>84</v>
      </c>
      <c r="O26" s="5">
        <v>34.800000000000004</v>
      </c>
    </row>
    <row r="27" spans="7:18">
      <c r="G27" s="19">
        <v>16</v>
      </c>
      <c r="K27" s="4">
        <v>40102</v>
      </c>
      <c r="L27" s="5">
        <v>70.400000000000006</v>
      </c>
      <c r="M27" s="5">
        <v>80</v>
      </c>
      <c r="N27" s="5">
        <v>86</v>
      </c>
      <c r="O27" s="5">
        <v>36.6</v>
      </c>
    </row>
    <row r="28" spans="7:18">
      <c r="G28" s="19">
        <v>17</v>
      </c>
      <c r="K28" s="4">
        <v>40105</v>
      </c>
      <c r="L28" s="5">
        <v>70.3</v>
      </c>
      <c r="M28" s="5">
        <v>80</v>
      </c>
      <c r="N28" s="5">
        <v>87</v>
      </c>
      <c r="O28" s="5">
        <v>38.5</v>
      </c>
    </row>
    <row r="29" spans="7:18">
      <c r="G29" s="19">
        <v>18</v>
      </c>
      <c r="K29" s="4">
        <v>40108</v>
      </c>
      <c r="L29" s="5">
        <v>70.199999999999903</v>
      </c>
      <c r="M29" s="5">
        <v>80</v>
      </c>
      <c r="N29" s="5">
        <v>88</v>
      </c>
      <c r="O29" s="5">
        <v>40.5</v>
      </c>
    </row>
    <row r="30" spans="7:18">
      <c r="G30" s="19">
        <v>19</v>
      </c>
      <c r="K30" s="4">
        <v>40111</v>
      </c>
      <c r="L30" s="5">
        <v>70.099999999999895</v>
      </c>
      <c r="M30" s="5">
        <v>80</v>
      </c>
      <c r="N30" s="5">
        <v>89</v>
      </c>
      <c r="O30" s="5">
        <v>42.6</v>
      </c>
    </row>
    <row r="31" spans="7:18">
      <c r="G31" s="19">
        <v>20</v>
      </c>
      <c r="K31" s="4">
        <v>40114</v>
      </c>
      <c r="L31" s="5">
        <v>69.999999999999901</v>
      </c>
      <c r="M31" s="5">
        <v>80</v>
      </c>
      <c r="N31" s="5">
        <v>90</v>
      </c>
      <c r="O31" s="5">
        <v>44.800000000000004</v>
      </c>
    </row>
    <row r="32" spans="7:18">
      <c r="G32" s="19">
        <v>21</v>
      </c>
      <c r="K32" s="4">
        <v>40117</v>
      </c>
      <c r="L32" s="5">
        <v>70</v>
      </c>
      <c r="M32" s="5">
        <v>80</v>
      </c>
      <c r="N32" s="5">
        <v>91</v>
      </c>
      <c r="O32" s="5">
        <v>47.1</v>
      </c>
    </row>
    <row r="33" spans="7:15">
      <c r="G33" s="19">
        <v>22</v>
      </c>
      <c r="K33" s="4">
        <v>40120</v>
      </c>
      <c r="L33" s="5">
        <v>70</v>
      </c>
      <c r="M33" s="5">
        <v>80</v>
      </c>
      <c r="N33" s="5">
        <v>90</v>
      </c>
      <c r="O33" s="5">
        <v>49.5</v>
      </c>
    </row>
    <row r="34" spans="7:15">
      <c r="G34" s="19">
        <v>23</v>
      </c>
      <c r="K34" s="4">
        <v>40123</v>
      </c>
      <c r="L34" s="5">
        <v>70</v>
      </c>
      <c r="M34" s="5">
        <v>80</v>
      </c>
      <c r="N34" s="5">
        <v>89</v>
      </c>
      <c r="O34" s="5">
        <v>52.9</v>
      </c>
    </row>
    <row r="35" spans="7:15">
      <c r="G35" s="19">
        <v>24</v>
      </c>
      <c r="K35" s="4">
        <v>40126</v>
      </c>
      <c r="L35" s="5">
        <v>70</v>
      </c>
      <c r="M35" s="5">
        <v>80</v>
      </c>
      <c r="N35" s="5">
        <v>88</v>
      </c>
      <c r="O35" s="5">
        <v>57.3</v>
      </c>
    </row>
    <row r="36" spans="7:15">
      <c r="G36" s="19">
        <v>25</v>
      </c>
      <c r="K36" s="4">
        <v>40129</v>
      </c>
      <c r="L36" s="5">
        <v>70</v>
      </c>
      <c r="M36" s="5">
        <v>80</v>
      </c>
      <c r="N36" s="5">
        <v>88</v>
      </c>
      <c r="O36" s="5">
        <v>62.699999999999996</v>
      </c>
    </row>
    <row r="37" spans="7:15">
      <c r="G37" s="19">
        <v>26</v>
      </c>
      <c r="K37" s="4">
        <v>40132</v>
      </c>
      <c r="L37" s="5">
        <v>70</v>
      </c>
      <c r="M37" s="5">
        <v>80</v>
      </c>
      <c r="N37" s="5">
        <v>88</v>
      </c>
      <c r="O37" s="5">
        <v>69.099999999999994</v>
      </c>
    </row>
    <row r="38" spans="7:15">
      <c r="G38" s="19">
        <v>27</v>
      </c>
      <c r="K38" s="4">
        <v>40135</v>
      </c>
      <c r="L38" s="5">
        <v>70</v>
      </c>
      <c r="M38" s="5">
        <v>80</v>
      </c>
      <c r="N38" s="5">
        <v>88</v>
      </c>
      <c r="O38" s="5">
        <v>76.5</v>
      </c>
    </row>
    <row r="39" spans="7:15">
      <c r="G39" s="19">
        <v>28</v>
      </c>
      <c r="K39" s="4">
        <v>40138</v>
      </c>
      <c r="L39" s="5">
        <v>70</v>
      </c>
      <c r="M39" s="5">
        <v>80</v>
      </c>
      <c r="N39" s="5">
        <v>88</v>
      </c>
      <c r="O39" s="5">
        <v>78.2</v>
      </c>
    </row>
    <row r="40" spans="7:15">
      <c r="G40" s="19">
        <v>29</v>
      </c>
      <c r="K40" s="4">
        <v>40141</v>
      </c>
      <c r="L40" s="5">
        <v>70</v>
      </c>
      <c r="M40" s="5">
        <v>80</v>
      </c>
      <c r="N40" s="5">
        <v>88</v>
      </c>
      <c r="O40" s="5">
        <v>81.5</v>
      </c>
    </row>
    <row r="41" spans="7:15">
      <c r="G41" s="19">
        <v>30</v>
      </c>
      <c r="K41" s="4">
        <v>40144</v>
      </c>
      <c r="L41" s="5">
        <v>70</v>
      </c>
      <c r="M41" s="5">
        <v>80</v>
      </c>
      <c r="N41" s="5">
        <v>88</v>
      </c>
      <c r="O41" s="5">
        <v>84.2</v>
      </c>
    </row>
    <row r="42" spans="7:15">
      <c r="G42" s="19">
        <v>31</v>
      </c>
      <c r="K42" s="4">
        <v>40147</v>
      </c>
      <c r="L42" s="5">
        <v>70</v>
      </c>
      <c r="M42" s="5">
        <v>80</v>
      </c>
      <c r="N42" s="5">
        <v>88</v>
      </c>
      <c r="O42" s="5">
        <v>87.1</v>
      </c>
    </row>
    <row r="43" spans="7:15">
      <c r="G43" s="19">
        <v>32</v>
      </c>
      <c r="K43" s="4">
        <v>40150</v>
      </c>
      <c r="L43" s="5">
        <v>69.8</v>
      </c>
      <c r="M43" s="5">
        <v>80</v>
      </c>
      <c r="N43" s="5">
        <v>88</v>
      </c>
      <c r="O43" s="5">
        <v>90.2</v>
      </c>
    </row>
    <row r="44" spans="7:15">
      <c r="G44" s="19">
        <v>33</v>
      </c>
      <c r="K44" s="4">
        <v>40153</v>
      </c>
      <c r="L44" s="5">
        <v>69.599999999999994</v>
      </c>
      <c r="M44" s="5">
        <v>82</v>
      </c>
      <c r="N44" s="5">
        <v>88</v>
      </c>
      <c r="O44" s="5">
        <v>92.2</v>
      </c>
    </row>
    <row r="45" spans="7:15">
      <c r="G45" s="19">
        <v>34</v>
      </c>
      <c r="K45" s="4">
        <v>40156</v>
      </c>
      <c r="L45" s="5">
        <v>69.400000000000006</v>
      </c>
      <c r="M45" s="5">
        <v>84</v>
      </c>
      <c r="N45" s="5">
        <v>88</v>
      </c>
      <c r="O45" s="5">
        <v>93.8</v>
      </c>
    </row>
    <row r="46" spans="7:15">
      <c r="G46" s="19">
        <v>35</v>
      </c>
      <c r="K46" s="4">
        <v>40159</v>
      </c>
      <c r="L46" s="5">
        <v>69.2</v>
      </c>
      <c r="M46" s="5">
        <v>85</v>
      </c>
      <c r="N46" s="5">
        <v>88</v>
      </c>
      <c r="O46" s="5">
        <v>93.7</v>
      </c>
    </row>
    <row r="47" spans="7:15">
      <c r="G47" s="19">
        <v>36</v>
      </c>
      <c r="K47" s="4">
        <v>40162</v>
      </c>
      <c r="L47" s="5">
        <v>69</v>
      </c>
      <c r="M47" s="5">
        <v>85</v>
      </c>
      <c r="N47" s="5">
        <v>88</v>
      </c>
      <c r="O47" s="5">
        <v>93.6</v>
      </c>
    </row>
    <row r="48" spans="7:15">
      <c r="G48" s="19">
        <v>37</v>
      </c>
      <c r="K48" s="4">
        <v>40165</v>
      </c>
      <c r="L48" s="5">
        <v>68.8</v>
      </c>
      <c r="M48" s="5">
        <v>85</v>
      </c>
      <c r="N48" s="5">
        <v>88</v>
      </c>
      <c r="O48" s="5">
        <v>93.499999999999901</v>
      </c>
    </row>
    <row r="49" spans="7:15">
      <c r="G49" s="19">
        <v>38</v>
      </c>
      <c r="K49" s="4">
        <v>40168</v>
      </c>
      <c r="L49" s="5">
        <v>68.599999999999994</v>
      </c>
      <c r="M49" s="5">
        <v>85</v>
      </c>
      <c r="N49" s="5">
        <v>88</v>
      </c>
      <c r="O49" s="5">
        <v>93.3</v>
      </c>
    </row>
    <row r="50" spans="7:15">
      <c r="G50" s="19">
        <v>39</v>
      </c>
      <c r="K50" s="4">
        <v>40171</v>
      </c>
      <c r="L50" s="5">
        <v>68.400000000000006</v>
      </c>
      <c r="M50" s="5">
        <v>85</v>
      </c>
      <c r="N50" s="5">
        <v>88</v>
      </c>
      <c r="O50" s="5">
        <v>93.100000000000094</v>
      </c>
    </row>
    <row r="51" spans="7:15">
      <c r="G51" s="19">
        <v>40</v>
      </c>
      <c r="K51" s="4">
        <v>40174</v>
      </c>
      <c r="L51" s="5">
        <v>68.2</v>
      </c>
      <c r="M51" s="5">
        <v>85</v>
      </c>
      <c r="N51" s="5">
        <v>88</v>
      </c>
      <c r="O51" s="5">
        <v>92.900000000000205</v>
      </c>
    </row>
    <row r="52" spans="7:15">
      <c r="G52" s="19">
        <v>41</v>
      </c>
      <c r="K52" s="4">
        <v>40177</v>
      </c>
      <c r="L52" s="5">
        <v>68</v>
      </c>
      <c r="M52" s="5">
        <v>85</v>
      </c>
      <c r="N52" s="5">
        <v>88</v>
      </c>
      <c r="O52" s="5">
        <v>92.700000000000301</v>
      </c>
    </row>
    <row r="53" spans="7:15">
      <c r="G53" s="19">
        <v>42</v>
      </c>
      <c r="K53" s="4">
        <v>40180</v>
      </c>
      <c r="L53" s="5">
        <v>67.8</v>
      </c>
      <c r="M53" s="5">
        <v>85</v>
      </c>
      <c r="N53" s="5">
        <v>88</v>
      </c>
      <c r="O53" s="5">
        <v>92.500000000000398</v>
      </c>
    </row>
    <row r="54" spans="7:15">
      <c r="G54" s="19">
        <v>43</v>
      </c>
      <c r="K54" s="4">
        <v>40183</v>
      </c>
      <c r="L54" s="5">
        <v>67.599999999999994</v>
      </c>
      <c r="M54" s="5">
        <v>85</v>
      </c>
      <c r="N54" s="5">
        <v>88</v>
      </c>
      <c r="O54" s="5">
        <v>92.300000000000495</v>
      </c>
    </row>
    <row r="55" spans="7:15">
      <c r="G55" s="19">
        <v>44</v>
      </c>
      <c r="K55" s="4">
        <v>40186</v>
      </c>
      <c r="L55" s="5">
        <v>67.400000000000006</v>
      </c>
      <c r="M55" s="5">
        <v>85</v>
      </c>
      <c r="N55" s="5">
        <v>88</v>
      </c>
      <c r="O55" s="5">
        <v>92.100000000000605</v>
      </c>
    </row>
    <row r="56" spans="7:15">
      <c r="G56" s="19">
        <v>45</v>
      </c>
      <c r="K56" s="4">
        <v>40189</v>
      </c>
      <c r="L56" s="5">
        <v>67.2</v>
      </c>
      <c r="M56" s="5">
        <v>86</v>
      </c>
      <c r="N56" s="5">
        <v>88</v>
      </c>
      <c r="O56" s="5">
        <v>91.900000000000702</v>
      </c>
    </row>
    <row r="57" spans="7:15">
      <c r="G57" s="19">
        <v>46</v>
      </c>
      <c r="K57" s="4">
        <v>40192</v>
      </c>
      <c r="L57" s="5">
        <v>67</v>
      </c>
      <c r="M57" s="5">
        <v>87</v>
      </c>
      <c r="N57" s="5">
        <v>88</v>
      </c>
      <c r="O57" s="5">
        <v>91.700000000000799</v>
      </c>
    </row>
    <row r="58" spans="7:15">
      <c r="G58" s="19">
        <v>47</v>
      </c>
      <c r="K58" s="4">
        <v>40195</v>
      </c>
      <c r="L58" s="5">
        <v>66.8</v>
      </c>
      <c r="M58" s="5">
        <v>88</v>
      </c>
      <c r="N58" s="5">
        <v>88</v>
      </c>
      <c r="O58" s="5">
        <v>91.500000000000895</v>
      </c>
    </row>
    <row r="59" spans="7:15">
      <c r="G59" s="19">
        <v>48</v>
      </c>
      <c r="K59" s="4">
        <v>40198</v>
      </c>
      <c r="L59" s="5">
        <v>66.599999999999994</v>
      </c>
      <c r="M59" s="5">
        <v>88</v>
      </c>
      <c r="N59" s="5">
        <v>88</v>
      </c>
      <c r="O59" s="5">
        <v>91.300000000001006</v>
      </c>
    </row>
    <row r="60" spans="7:15">
      <c r="G60" s="19">
        <v>49</v>
      </c>
      <c r="K60" s="4">
        <v>40201</v>
      </c>
      <c r="L60" s="5">
        <v>66.399999999999906</v>
      </c>
      <c r="M60" s="5">
        <v>88</v>
      </c>
      <c r="N60" s="5">
        <v>88</v>
      </c>
      <c r="O60" s="5">
        <v>91.100000000001103</v>
      </c>
    </row>
    <row r="61" spans="7:15">
      <c r="G61" s="19">
        <v>50</v>
      </c>
      <c r="K61" s="4">
        <v>40204</v>
      </c>
      <c r="L61" s="5">
        <v>66.199999999999903</v>
      </c>
      <c r="M61" s="5">
        <v>88</v>
      </c>
      <c r="N61" s="5">
        <v>87</v>
      </c>
      <c r="O61" s="5">
        <v>90.900000000001199</v>
      </c>
    </row>
    <row r="62" spans="7:15">
      <c r="G62" s="19">
        <v>51</v>
      </c>
      <c r="K62" s="4">
        <v>40207</v>
      </c>
      <c r="L62" s="5">
        <v>65.900000000000006</v>
      </c>
      <c r="M62" s="5">
        <v>88</v>
      </c>
      <c r="N62" s="5">
        <v>86</v>
      </c>
      <c r="O62" s="5">
        <v>90.700000000001296</v>
      </c>
    </row>
    <row r="63" spans="7:15">
      <c r="G63" s="19">
        <v>52</v>
      </c>
      <c r="K63" s="4">
        <v>40210</v>
      </c>
      <c r="L63" s="5">
        <v>65.600000000000094</v>
      </c>
      <c r="M63" s="5">
        <v>88</v>
      </c>
      <c r="N63" s="5">
        <v>85</v>
      </c>
      <c r="O63" s="5">
        <v>90.500000000001407</v>
      </c>
    </row>
    <row r="64" spans="7:15">
      <c r="G64" s="19">
        <v>53</v>
      </c>
      <c r="K64" s="4">
        <v>40213</v>
      </c>
      <c r="L64" s="5">
        <v>65.300000000000196</v>
      </c>
      <c r="M64" s="5">
        <v>87</v>
      </c>
      <c r="N64" s="5">
        <v>84</v>
      </c>
      <c r="O64" s="5">
        <v>90.300000000001404</v>
      </c>
    </row>
    <row r="65" spans="7:15">
      <c r="G65" s="19">
        <v>54</v>
      </c>
      <c r="K65" s="4">
        <v>40216</v>
      </c>
      <c r="L65" s="5">
        <v>65.000000000000298</v>
      </c>
      <c r="M65" s="5">
        <v>85</v>
      </c>
      <c r="N65" s="5">
        <v>83</v>
      </c>
      <c r="O65" s="5">
        <v>90.100000000001501</v>
      </c>
    </row>
    <row r="66" spans="7:15">
      <c r="G66" s="19">
        <v>55</v>
      </c>
      <c r="K66" s="4">
        <v>40219</v>
      </c>
      <c r="L66" s="5">
        <v>64.700000000000401</v>
      </c>
      <c r="M66" s="5">
        <v>83</v>
      </c>
      <c r="N66" s="5">
        <v>82</v>
      </c>
      <c r="O66" s="5">
        <v>89.900000000001597</v>
      </c>
    </row>
    <row r="67" spans="7:15">
      <c r="G67" s="19">
        <v>56</v>
      </c>
      <c r="K67" s="4">
        <v>40222</v>
      </c>
      <c r="L67" s="5">
        <v>64.400000000000503</v>
      </c>
      <c r="M67" s="5">
        <v>82</v>
      </c>
      <c r="N67" s="5">
        <v>81</v>
      </c>
      <c r="O67" s="5">
        <v>89.700000000001694</v>
      </c>
    </row>
    <row r="68" spans="7:15">
      <c r="G68" s="19">
        <v>57</v>
      </c>
      <c r="K68" s="4">
        <v>40225</v>
      </c>
      <c r="L68" s="5">
        <v>64.100000000000605</v>
      </c>
      <c r="M68" s="5">
        <v>81</v>
      </c>
      <c r="N68" s="5">
        <v>80</v>
      </c>
      <c r="O68" s="5">
        <v>89.500000000001805</v>
      </c>
    </row>
    <row r="69" spans="7:15">
      <c r="G69" s="19">
        <v>58</v>
      </c>
      <c r="K69" s="4">
        <v>40228</v>
      </c>
      <c r="L69" s="5">
        <v>63.800000000000701</v>
      </c>
      <c r="M69" s="5">
        <v>80</v>
      </c>
      <c r="N69" s="5">
        <v>82</v>
      </c>
      <c r="O69" s="5">
        <v>89.300000000001901</v>
      </c>
    </row>
    <row r="70" spans="7:15">
      <c r="G70" s="19">
        <v>59</v>
      </c>
      <c r="K70" s="4">
        <v>40231</v>
      </c>
      <c r="L70" s="5">
        <v>63.500000000000803</v>
      </c>
      <c r="M70" s="5">
        <v>78.5</v>
      </c>
      <c r="N70" s="5">
        <v>84</v>
      </c>
      <c r="O70" s="5">
        <v>89.100000000001998</v>
      </c>
    </row>
    <row r="71" spans="7:15">
      <c r="G71" s="19">
        <v>60</v>
      </c>
      <c r="K71" s="4">
        <v>40234</v>
      </c>
      <c r="L71" s="5">
        <v>63.200000000000898</v>
      </c>
      <c r="M71" s="5">
        <v>77</v>
      </c>
      <c r="N71" s="5">
        <v>86</v>
      </c>
      <c r="O71" s="5">
        <v>88.900000000002095</v>
      </c>
    </row>
    <row r="72" spans="7:15">
      <c r="G72" s="19">
        <v>61</v>
      </c>
      <c r="K72" s="4">
        <v>40237</v>
      </c>
      <c r="L72" s="5">
        <v>62.900000000001</v>
      </c>
      <c r="M72" s="5">
        <v>75.5</v>
      </c>
      <c r="N72" s="5">
        <v>87</v>
      </c>
      <c r="O72" s="5">
        <v>88.700000000002206</v>
      </c>
    </row>
    <row r="73" spans="7:15">
      <c r="G73" s="19">
        <v>62</v>
      </c>
      <c r="K73" s="4">
        <v>40240</v>
      </c>
      <c r="L73" s="5">
        <v>62.600000000001103</v>
      </c>
      <c r="M73" s="5">
        <v>74</v>
      </c>
      <c r="N73" s="5">
        <v>87.3</v>
      </c>
      <c r="O73" s="5">
        <v>88.500000000002302</v>
      </c>
    </row>
    <row r="74" spans="7:15">
      <c r="G74" s="19">
        <v>63</v>
      </c>
      <c r="K74" s="4">
        <v>40243</v>
      </c>
      <c r="L74" s="5">
        <v>62.300000000001198</v>
      </c>
      <c r="M74" s="5">
        <v>72.5</v>
      </c>
      <c r="N74" s="5">
        <v>87.6</v>
      </c>
      <c r="O74" s="5">
        <v>88.6</v>
      </c>
    </row>
    <row r="75" spans="7:15">
      <c r="G75" s="19">
        <v>64</v>
      </c>
      <c r="K75" s="4">
        <v>40246</v>
      </c>
      <c r="L75" s="5">
        <v>62.0000000000013</v>
      </c>
      <c r="M75" s="5">
        <v>71</v>
      </c>
      <c r="N75" s="5">
        <v>87.9</v>
      </c>
      <c r="O75" s="5">
        <v>88.699999999997701</v>
      </c>
    </row>
    <row r="76" spans="7:15">
      <c r="G76" s="19">
        <v>65</v>
      </c>
      <c r="K76" s="4">
        <v>40249</v>
      </c>
      <c r="L76" s="5">
        <v>61.6</v>
      </c>
      <c r="M76" s="5">
        <v>69.5</v>
      </c>
      <c r="N76" s="5">
        <v>88.2</v>
      </c>
      <c r="O76" s="5">
        <v>88.799999999995407</v>
      </c>
    </row>
    <row r="77" spans="7:15">
      <c r="G77" s="19">
        <v>66</v>
      </c>
      <c r="K77" s="4">
        <v>40252</v>
      </c>
      <c r="L77" s="5">
        <v>61.199999999998703</v>
      </c>
      <c r="M77" s="5">
        <v>68</v>
      </c>
      <c r="N77" s="5">
        <v>88.5</v>
      </c>
      <c r="O77" s="5">
        <v>88.899999999993099</v>
      </c>
    </row>
    <row r="78" spans="7:15">
      <c r="G78" s="19">
        <v>67</v>
      </c>
      <c r="K78" s="4">
        <v>40255</v>
      </c>
      <c r="L78" s="5">
        <v>60.799999999997397</v>
      </c>
      <c r="M78" s="5">
        <v>66.5</v>
      </c>
      <c r="N78" s="5">
        <v>88.8</v>
      </c>
      <c r="O78" s="5">
        <v>89.1</v>
      </c>
    </row>
    <row r="79" spans="7:15">
      <c r="G79" s="19">
        <v>68</v>
      </c>
      <c r="K79" s="4">
        <v>40258</v>
      </c>
      <c r="L79" s="5">
        <v>60.399999999996098</v>
      </c>
      <c r="M79" s="5">
        <v>65</v>
      </c>
      <c r="N79" s="5">
        <v>88.5</v>
      </c>
      <c r="O79" s="5">
        <v>89.300000000006904</v>
      </c>
    </row>
    <row r="80" spans="7:15">
      <c r="G80" s="19">
        <v>69</v>
      </c>
      <c r="K80" s="4">
        <v>40261</v>
      </c>
      <c r="L80" s="5">
        <v>59.999999999994799</v>
      </c>
      <c r="M80" s="5">
        <v>63.5</v>
      </c>
      <c r="N80" s="5">
        <v>88.2</v>
      </c>
      <c r="O80" s="5">
        <v>89.500000000013799</v>
      </c>
    </row>
    <row r="81" spans="7:15">
      <c r="G81" s="19">
        <v>70</v>
      </c>
      <c r="K81" s="4">
        <v>40264</v>
      </c>
      <c r="L81" s="5">
        <v>59.5999999999935</v>
      </c>
      <c r="M81" s="5">
        <v>62.5</v>
      </c>
      <c r="N81" s="5">
        <v>87.9</v>
      </c>
      <c r="O81" s="5">
        <v>89.700000000020694</v>
      </c>
    </row>
    <row r="82" spans="7:15">
      <c r="G82" s="19">
        <v>71</v>
      </c>
      <c r="K82" s="4">
        <v>40267</v>
      </c>
      <c r="L82" s="5">
        <v>59.199999999992201</v>
      </c>
      <c r="M82" s="5">
        <v>61.5</v>
      </c>
      <c r="N82" s="5">
        <v>87.6</v>
      </c>
      <c r="O82" s="5">
        <v>89.900000000027603</v>
      </c>
    </row>
    <row r="83" spans="7:15">
      <c r="G83" s="19">
        <v>72</v>
      </c>
      <c r="K83" s="4">
        <v>40270</v>
      </c>
      <c r="L83" s="5">
        <v>58.799999999990902</v>
      </c>
      <c r="M83" s="5">
        <v>60.5</v>
      </c>
      <c r="N83" s="5">
        <v>87.3</v>
      </c>
      <c r="O83" s="5">
        <v>90.100000000034498</v>
      </c>
    </row>
    <row r="84" spans="7:15">
      <c r="G84" s="19">
        <v>73</v>
      </c>
      <c r="K84" s="4">
        <v>40273</v>
      </c>
      <c r="L84" s="5">
        <v>58.3</v>
      </c>
      <c r="M84" s="5">
        <v>59.5</v>
      </c>
      <c r="N84" s="5">
        <v>87</v>
      </c>
      <c r="O84" s="5">
        <v>90.300000000041393</v>
      </c>
    </row>
    <row r="85" spans="7:15">
      <c r="G85" s="19">
        <v>74</v>
      </c>
      <c r="K85" s="4">
        <v>40276</v>
      </c>
      <c r="L85" s="5">
        <v>57.800000000009099</v>
      </c>
      <c r="M85" s="5">
        <v>58.5</v>
      </c>
      <c r="N85" s="5">
        <v>86.7</v>
      </c>
      <c r="O85" s="5">
        <v>90.500000000048303</v>
      </c>
    </row>
    <row r="86" spans="7:15">
      <c r="G86" s="19">
        <v>75</v>
      </c>
      <c r="K86" s="4">
        <v>40279</v>
      </c>
      <c r="L86" s="5">
        <v>57.300000000018201</v>
      </c>
      <c r="M86" s="5">
        <v>58.3</v>
      </c>
      <c r="N86" s="5">
        <v>86.4</v>
      </c>
      <c r="O86" s="5">
        <v>90.700000000055198</v>
      </c>
    </row>
    <row r="87" spans="7:15">
      <c r="G87" s="19">
        <v>76</v>
      </c>
      <c r="K87" s="4">
        <v>40282</v>
      </c>
      <c r="L87" s="5">
        <v>56.800000000027303</v>
      </c>
      <c r="M87" s="5">
        <v>58.1</v>
      </c>
      <c r="N87" s="5">
        <v>86.1</v>
      </c>
      <c r="O87" s="5">
        <v>90.900000000062093</v>
      </c>
    </row>
    <row r="88" spans="7:15">
      <c r="G88" s="19">
        <v>77</v>
      </c>
      <c r="K88" s="4">
        <v>40285</v>
      </c>
      <c r="L88" s="5">
        <v>56.300000000036398</v>
      </c>
      <c r="M88" s="5">
        <v>57.9</v>
      </c>
      <c r="N88" s="5">
        <v>85.8</v>
      </c>
      <c r="O88" s="5">
        <v>91.100000000068903</v>
      </c>
    </row>
    <row r="89" spans="7:15">
      <c r="G89" s="19">
        <v>78</v>
      </c>
      <c r="K89" s="4">
        <v>40288</v>
      </c>
      <c r="L89" s="5">
        <v>55.8000000000455</v>
      </c>
      <c r="M89" s="5">
        <v>57.7</v>
      </c>
      <c r="N89" s="5">
        <v>85.5</v>
      </c>
      <c r="O89" s="5">
        <v>91.300000000075798</v>
      </c>
    </row>
    <row r="90" spans="7:15">
      <c r="G90" s="19">
        <v>79</v>
      </c>
      <c r="K90" s="4">
        <v>40291</v>
      </c>
      <c r="L90" s="5">
        <v>55.300000000054602</v>
      </c>
      <c r="M90" s="5">
        <v>57.5</v>
      </c>
      <c r="N90" s="5">
        <v>85.2</v>
      </c>
      <c r="O90" s="5">
        <v>91.500000000082693</v>
      </c>
    </row>
    <row r="91" spans="7:15">
      <c r="G91" s="19">
        <v>80</v>
      </c>
      <c r="K91" s="4">
        <v>40294</v>
      </c>
      <c r="L91" s="5">
        <v>54.800000000063697</v>
      </c>
      <c r="M91" s="5">
        <v>57.3</v>
      </c>
      <c r="N91" s="5">
        <v>84.9</v>
      </c>
      <c r="O91" s="5">
        <v>91.700000000089602</v>
      </c>
    </row>
    <row r="92" spans="7:15">
      <c r="G92" s="19">
        <v>81</v>
      </c>
      <c r="K92" s="4">
        <v>40297</v>
      </c>
      <c r="L92" s="5">
        <v>54.3000000000727</v>
      </c>
      <c r="M92" s="5">
        <v>57.1</v>
      </c>
      <c r="N92" s="5">
        <v>84.6</v>
      </c>
      <c r="O92" s="5">
        <v>91.900000000096497</v>
      </c>
    </row>
    <row r="93" spans="7:15">
      <c r="G93" s="19">
        <v>82</v>
      </c>
      <c r="K93" s="4">
        <v>40300</v>
      </c>
      <c r="L93" s="5">
        <v>53.800000000081901</v>
      </c>
      <c r="M93" s="5">
        <v>56.9</v>
      </c>
      <c r="N93" s="5">
        <v>84.3</v>
      </c>
      <c r="O93" s="5">
        <v>92.100000000103407</v>
      </c>
    </row>
    <row r="94" spans="7:15">
      <c r="G94" s="19">
        <v>83</v>
      </c>
      <c r="K94" s="4">
        <v>40303</v>
      </c>
      <c r="L94" s="5">
        <v>53.300000000090897</v>
      </c>
      <c r="M94" s="5">
        <v>56.7</v>
      </c>
      <c r="N94" s="5">
        <v>84</v>
      </c>
      <c r="O94" s="5">
        <v>92.300000000110302</v>
      </c>
    </row>
    <row r="95" spans="7:15">
      <c r="G95" s="19">
        <v>84</v>
      </c>
      <c r="K95" s="4">
        <v>40306</v>
      </c>
      <c r="L95" s="5">
        <v>52.1</v>
      </c>
      <c r="M95" s="5">
        <v>56.5</v>
      </c>
      <c r="N95" s="5">
        <v>83.7</v>
      </c>
      <c r="O95" s="5">
        <v>92.500000000117197</v>
      </c>
    </row>
    <row r="96" spans="7:15">
      <c r="G96" s="19">
        <v>85</v>
      </c>
      <c r="K96" s="4">
        <v>40309</v>
      </c>
      <c r="L96" s="5">
        <v>50.899999999909099</v>
      </c>
      <c r="M96" s="5">
        <v>56.3</v>
      </c>
      <c r="N96" s="5">
        <v>83.4</v>
      </c>
      <c r="O96" s="5">
        <v>92.700000000124106</v>
      </c>
    </row>
    <row r="97" spans="7:15">
      <c r="G97" s="19">
        <v>86</v>
      </c>
      <c r="K97" s="4">
        <v>40312</v>
      </c>
      <c r="L97" s="5">
        <v>49.699999999818203</v>
      </c>
      <c r="M97" s="5">
        <v>56.1</v>
      </c>
      <c r="N97" s="5">
        <v>83.100000000000094</v>
      </c>
      <c r="O97" s="5">
        <v>93</v>
      </c>
    </row>
    <row r="98" spans="7:15">
      <c r="G98" s="19">
        <v>87</v>
      </c>
      <c r="K98" s="4">
        <v>40315</v>
      </c>
      <c r="L98" s="5">
        <v>48.499999999727301</v>
      </c>
      <c r="M98" s="5">
        <v>55.9</v>
      </c>
      <c r="N98" s="5">
        <v>82.800000000000097</v>
      </c>
      <c r="O98" s="5">
        <v>93</v>
      </c>
    </row>
    <row r="99" spans="7:15">
      <c r="G99" s="19">
        <v>88</v>
      </c>
      <c r="K99" s="4">
        <v>40318</v>
      </c>
      <c r="L99" s="5">
        <v>47.299999999636398</v>
      </c>
      <c r="M99" s="5">
        <v>55.7</v>
      </c>
      <c r="N99" s="5">
        <v>82.500000000000099</v>
      </c>
      <c r="O99" s="5">
        <v>93</v>
      </c>
    </row>
    <row r="100" spans="7:15">
      <c r="G100" s="19">
        <v>89</v>
      </c>
      <c r="K100" s="4">
        <v>40321</v>
      </c>
      <c r="L100" s="5">
        <v>46.099999999545503</v>
      </c>
      <c r="M100" s="5">
        <v>55.5</v>
      </c>
      <c r="N100" s="5">
        <v>82.200000000000102</v>
      </c>
      <c r="O100" s="5">
        <v>93</v>
      </c>
    </row>
    <row r="101" spans="7:15">
      <c r="G101" s="19">
        <v>90</v>
      </c>
      <c r="K101" s="4">
        <v>40324</v>
      </c>
      <c r="L101" s="5">
        <v>44.8999999994546</v>
      </c>
      <c r="M101" s="5">
        <v>55.299999999999898</v>
      </c>
      <c r="N101" s="5">
        <v>81.900000000000105</v>
      </c>
      <c r="O101" s="5">
        <v>93</v>
      </c>
    </row>
    <row r="102" spans="7:15">
      <c r="G102" s="19">
        <v>91</v>
      </c>
      <c r="K102" s="4">
        <v>40327</v>
      </c>
      <c r="L102" s="5">
        <v>43.699999999363698</v>
      </c>
      <c r="M102" s="5">
        <v>55.1</v>
      </c>
      <c r="N102" s="5">
        <v>81.600000000000094</v>
      </c>
      <c r="O102" s="5">
        <v>93</v>
      </c>
    </row>
    <row r="103" spans="7:15">
      <c r="G103" s="19">
        <v>92</v>
      </c>
      <c r="K103" s="4">
        <v>40330</v>
      </c>
      <c r="L103" s="5">
        <v>42.499999999272802</v>
      </c>
      <c r="M103" s="5">
        <v>54.899999999999899</v>
      </c>
      <c r="N103" s="5">
        <v>81.300000000000097</v>
      </c>
      <c r="O103" s="5">
        <v>93</v>
      </c>
    </row>
    <row r="104" spans="7:15">
      <c r="G104" s="19">
        <v>93</v>
      </c>
      <c r="K104" s="4">
        <v>40333</v>
      </c>
      <c r="L104" s="5">
        <v>41.2999999991819</v>
      </c>
      <c r="M104" s="5">
        <v>54.7</v>
      </c>
      <c r="N104" s="5">
        <v>81</v>
      </c>
      <c r="O104" s="5">
        <v>93</v>
      </c>
    </row>
    <row r="105" spans="7:15">
      <c r="G105" s="19">
        <v>94</v>
      </c>
      <c r="K105" s="4">
        <v>40336</v>
      </c>
      <c r="L105" s="5">
        <v>40.099999999090997</v>
      </c>
      <c r="M105" s="5">
        <v>54.499999999999901</v>
      </c>
      <c r="N105" s="5">
        <v>81</v>
      </c>
      <c r="O105" s="5">
        <v>93</v>
      </c>
    </row>
    <row r="106" spans="7:15">
      <c r="G106" s="19">
        <v>95</v>
      </c>
      <c r="K106" s="4">
        <v>40339</v>
      </c>
      <c r="L106" s="5">
        <v>38.899999999000201</v>
      </c>
      <c r="M106" s="5">
        <v>54.299999999999898</v>
      </c>
      <c r="N106" s="5">
        <v>81</v>
      </c>
      <c r="O106" s="5">
        <v>93</v>
      </c>
    </row>
    <row r="107" spans="7:15">
      <c r="G107" s="19">
        <v>96</v>
      </c>
      <c r="K107" s="4">
        <v>40342</v>
      </c>
      <c r="L107" s="5">
        <v>37.699999998909298</v>
      </c>
      <c r="M107" s="5">
        <v>54.099999999999902</v>
      </c>
      <c r="N107" s="5">
        <v>81</v>
      </c>
      <c r="O107" s="5">
        <v>93</v>
      </c>
    </row>
    <row r="108" spans="7:15">
      <c r="G108" s="19">
        <v>97</v>
      </c>
      <c r="K108" s="4">
        <v>40345</v>
      </c>
      <c r="L108" s="5">
        <v>36.499999998818403</v>
      </c>
      <c r="M108" s="5">
        <v>53.899999999999899</v>
      </c>
      <c r="N108" s="5">
        <v>81</v>
      </c>
      <c r="O108" s="5">
        <v>93</v>
      </c>
    </row>
    <row r="109" spans="7:15">
      <c r="G109" s="19">
        <v>98</v>
      </c>
      <c r="K109" s="4">
        <v>40348</v>
      </c>
      <c r="L109" s="5">
        <v>35.2999999987275</v>
      </c>
      <c r="M109" s="5">
        <v>53.699999999999903</v>
      </c>
      <c r="N109" s="5">
        <v>81</v>
      </c>
      <c r="O109" s="5">
        <v>93</v>
      </c>
    </row>
    <row r="110" spans="7:15">
      <c r="G110" s="19">
        <v>99</v>
      </c>
      <c r="K110" s="4">
        <v>40351</v>
      </c>
      <c r="L110" s="5">
        <v>34.099999998636598</v>
      </c>
      <c r="M110" s="5">
        <v>53.499999999999901</v>
      </c>
      <c r="N110" s="5">
        <v>81</v>
      </c>
      <c r="O110" s="5">
        <v>93</v>
      </c>
    </row>
    <row r="111" spans="7:15">
      <c r="G111" s="19">
        <v>100</v>
      </c>
      <c r="K111" s="4">
        <v>40354</v>
      </c>
      <c r="L111" s="5">
        <v>32.899999998545702</v>
      </c>
      <c r="M111" s="5">
        <v>53.299999999999898</v>
      </c>
      <c r="N111" s="5">
        <v>81</v>
      </c>
      <c r="O111" s="5">
        <v>93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C11"/>
  <sheetViews>
    <sheetView workbookViewId="0"/>
  </sheetViews>
  <sheetFormatPr baseColWidth="10" defaultRowHeight="15"/>
  <cols>
    <col min="2" max="2" width="18.85546875" bestFit="1" customWidth="1"/>
    <col min="3" max="3" width="31.7109375" bestFit="1" customWidth="1"/>
  </cols>
  <sheetData>
    <row r="2" spans="2:3">
      <c r="B2" s="31" t="s">
        <v>17</v>
      </c>
      <c r="C2" s="31" t="s">
        <v>18</v>
      </c>
    </row>
    <row r="3" spans="2:3">
      <c r="B3" s="31" t="s">
        <v>19</v>
      </c>
      <c r="C3" s="31" t="s">
        <v>20</v>
      </c>
    </row>
    <row r="4" spans="2:3">
      <c r="B4" s="31" t="s">
        <v>21</v>
      </c>
      <c r="C4" s="31" t="s">
        <v>22</v>
      </c>
    </row>
    <row r="5" spans="2:3">
      <c r="B5" s="31" t="s">
        <v>23</v>
      </c>
      <c r="C5" s="31" t="s">
        <v>24</v>
      </c>
    </row>
    <row r="6" spans="2:3">
      <c r="B6" s="31" t="s">
        <v>25</v>
      </c>
      <c r="C6" s="31" t="s">
        <v>26</v>
      </c>
    </row>
    <row r="7" spans="2:3">
      <c r="B7" s="31" t="s">
        <v>27</v>
      </c>
      <c r="C7" s="31" t="s">
        <v>28</v>
      </c>
    </row>
    <row r="8" spans="2:3">
      <c r="B8" s="31" t="s">
        <v>29</v>
      </c>
      <c r="C8" s="31" t="s">
        <v>30</v>
      </c>
    </row>
    <row r="9" spans="2:3">
      <c r="B9" s="31"/>
      <c r="C9" s="31"/>
    </row>
    <row r="10" spans="2:3">
      <c r="B10" s="31"/>
      <c r="C10" s="31"/>
    </row>
    <row r="11" spans="2:3">
      <c r="B11" s="31"/>
      <c r="C11" s="3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7</vt:i4>
      </vt:variant>
    </vt:vector>
  </HeadingPairs>
  <TitlesOfParts>
    <vt:vector size="12" baseType="lpstr">
      <vt:lpstr>Focus 1</vt:lpstr>
      <vt:lpstr>Basis 1</vt:lpstr>
      <vt:lpstr>Listen 1</vt:lpstr>
      <vt:lpstr>Daten 1</vt:lpstr>
      <vt:lpstr>Namensliste</vt:lpstr>
      <vt:lpstr>rB1.Messtage</vt:lpstr>
      <vt:lpstr>rB1.Messwerte</vt:lpstr>
      <vt:lpstr>rB1.Texte</vt:lpstr>
      <vt:lpstr>rD1.KurvenWerte</vt:lpstr>
      <vt:lpstr>rD1.Messtage</vt:lpstr>
      <vt:lpstr>rL1.KurvenAusw</vt:lpstr>
      <vt:lpstr>rL1.KurvenListe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2009-01-04T12:09:13Z</dcterms:created>
  <dcterms:modified xsi:type="dcterms:W3CDTF">2009-03-22T14:48:47Z</dcterms:modified>
</cp:coreProperties>
</file>