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 tabRatio="629"/>
  </bookViews>
  <sheets>
    <sheet name="Info" sheetId="1" r:id="rId1"/>
    <sheet name="SVERWEIS" sheetId="11" r:id="rId2"/>
    <sheet name="SVERWEIS und WVERWEIS" sheetId="4" r:id="rId3"/>
    <sheet name="Provision" sheetId="12" r:id="rId4"/>
    <sheet name="Steuerelemente auswerten" sheetId="5" r:id="rId5"/>
    <sheet name="INDEX Bezugsversion" sheetId="9" r:id="rId6"/>
    <sheet name="Größter Wert" sheetId="6" r:id="rId7"/>
    <sheet name="Fester Bezug" sheetId="10" r:id="rId8"/>
    <sheet name="BEREICH.VERSCHIEBEN" sheetId="8" r:id="rId9"/>
  </sheets>
  <definedNames>
    <definedName name="Profile">'INDEX Bezugsversion'!$A$19:$A$23</definedName>
  </definedNames>
  <calcPr calcId="144525"/>
</workbook>
</file>

<file path=xl/calcChain.xml><?xml version="1.0" encoding="utf-8"?>
<calcChain xmlns="http://schemas.openxmlformats.org/spreadsheetml/2006/main">
  <c r="E11" i="12" l="1"/>
  <c r="F8" i="12"/>
  <c r="F7" i="12"/>
  <c r="F6" i="12"/>
  <c r="F5" i="12"/>
  <c r="F4" i="12"/>
  <c r="G6" i="11"/>
  <c r="G12" i="11"/>
  <c r="G13" i="11"/>
  <c r="G14" i="11"/>
  <c r="G11" i="11"/>
  <c r="G7" i="11"/>
  <c r="G8" i="11"/>
  <c r="G9" i="11"/>
  <c r="C4" i="10"/>
  <c r="F11" i="9"/>
  <c r="F13" i="9"/>
  <c r="F12" i="9"/>
  <c r="G17" i="5"/>
  <c r="E17" i="5"/>
  <c r="H9" i="4"/>
  <c r="G9" i="4"/>
  <c r="H10" i="4"/>
  <c r="G10" i="4"/>
  <c r="G8" i="4"/>
  <c r="H8" i="4"/>
  <c r="F9" i="4"/>
  <c r="F10" i="4"/>
  <c r="G15" i="4"/>
  <c r="H15" i="4"/>
  <c r="G16" i="4"/>
  <c r="H16" i="4"/>
  <c r="G17" i="4"/>
  <c r="H17" i="4"/>
  <c r="C16" i="6"/>
  <c r="C17" i="6"/>
  <c r="C18" i="6"/>
  <c r="C19" i="6"/>
  <c r="F12" i="8"/>
  <c r="F13" i="8"/>
  <c r="F14" i="8"/>
  <c r="C20" i="6"/>
  <c r="C3" i="10"/>
  <c r="F15" i="9" l="1"/>
</calcChain>
</file>

<file path=xl/comments1.xml><?xml version="1.0" encoding="utf-8"?>
<comments xmlns="http://schemas.openxmlformats.org/spreadsheetml/2006/main">
  <authors>
    <author>J. Schwenk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Dieser Bezug ändert sich nicht, wenn Sie in Zeile 3 eine neue Zelle einfügen.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Der Bezug dieser Formel wird angepasst, wenn Sie in Zeile 3 eine neue Zelle einfügen.</t>
        </r>
      </text>
    </comment>
  </commentList>
</comments>
</file>

<file path=xl/sharedStrings.xml><?xml version="1.0" encoding="utf-8"?>
<sst xmlns="http://schemas.openxmlformats.org/spreadsheetml/2006/main" count="153" uniqueCount="115">
  <si>
    <t>Diese Mappe enthält folgende Beispiele:</t>
  </si>
  <si>
    <t>Die Funktionen SVERWEIS und WVERWEIS</t>
  </si>
  <si>
    <t>SVERWEIS(Suchkriterium;Matrix;Spaltenindex;[Bereich_Verweis])</t>
  </si>
  <si>
    <t>WVERWEIS(Suchkriterium;Matrix;Zeilenindex;[Bereich_Verweis])</t>
  </si>
  <si>
    <t>Listenbereich</t>
  </si>
  <si>
    <t>Nummer</t>
  </si>
  <si>
    <t>Reihe</t>
  </si>
  <si>
    <t>Etage</t>
  </si>
  <si>
    <t>Spalte</t>
  </si>
  <si>
    <t>ohne Bereich_Verweis</t>
  </si>
  <si>
    <t>mit Bereich_Verweis</t>
  </si>
  <si>
    <t>Eingabebereich</t>
  </si>
  <si>
    <t>Kombinationsfeld</t>
  </si>
  <si>
    <t>Listenfeld</t>
  </si>
  <si>
    <t>Excel</t>
  </si>
  <si>
    <t>Access</t>
  </si>
  <si>
    <t>Word</t>
  </si>
  <si>
    <t>PowerPoint</t>
  </si>
  <si>
    <t>Project</t>
  </si>
  <si>
    <t>Visio</t>
  </si>
  <si>
    <t>Outlook</t>
  </si>
  <si>
    <t>Publisher</t>
  </si>
  <si>
    <t>Ausgabewert</t>
  </si>
  <si>
    <t>Formel</t>
  </si>
  <si>
    <t>Die Funktion ADRESSE(Zeile;Spalte;[Abs];[A1];[Tabellenname])</t>
  </si>
  <si>
    <t>Personalnummer</t>
  </si>
  <si>
    <t>Gehalt</t>
  </si>
  <si>
    <t>Informationen zum größten Gehalt</t>
  </si>
  <si>
    <t>Information</t>
  </si>
  <si>
    <t>Ergebnis</t>
  </si>
  <si>
    <t>Der Wert  ist</t>
  </si>
  <si>
    <t>=MAX(C4:C11)</t>
  </si>
  <si>
    <t>Position im Bereich C4:C11</t>
  </si>
  <si>
    <t>=VERGLEICH(MAX(C4:C11);C4:C11;0)</t>
  </si>
  <si>
    <t>Steht in Zelle</t>
  </si>
  <si>
    <t>=ADRESSE(VERGLEICH(MAX(C4:C11);C1:C11;0);3;1)</t>
  </si>
  <si>
    <t>Personalnummer in Zelle</t>
  </si>
  <si>
    <t>=ADRESSE(VERGLEICH(MAX(C4:C11);C1:C11;0);2;4)</t>
  </si>
  <si>
    <t>=INDIREKT(ADRESSE(VERGLEICH(MAX(C4:C11);C1:C11;0);2))</t>
  </si>
  <si>
    <t>Die Funktion BEREICH.VERSCHIEBEN(Bezug;Zeilen;Spalten;[Höhe];[Breite])</t>
  </si>
  <si>
    <t>Datum</t>
  </si>
  <si>
    <t>Wert</t>
  </si>
  <si>
    <t>Start-Datum</t>
  </si>
  <si>
    <t>Datum ist an ... Stelle</t>
  </si>
  <si>
    <t>Erster Wert</t>
  </si>
  <si>
    <t>Summe einer Woche ab Start-Datum</t>
  </si>
  <si>
    <t>Formel:</t>
  </si>
  <si>
    <t>=SUMME(BEREICH.VERSCHIEBEN(B3;VERGLEICH(F11;B4:B28;1);1;7;1))</t>
  </si>
  <si>
    <t>InfoPath</t>
  </si>
  <si>
    <t>Suchkriterium</t>
  </si>
  <si>
    <t>Zeile 7 durchsuchen mit WVERWEIS</t>
  </si>
  <si>
    <t>Spalte B durchsuchen mit SVERWEIS</t>
  </si>
  <si>
    <t>=INDEX(B6:B15;E16)</t>
  </si>
  <si>
    <t>=INDEX(B6:B15;G16)</t>
  </si>
  <si>
    <t>Gewählter Eintrag</t>
  </si>
  <si>
    <t>Alter</t>
  </si>
  <si>
    <t>Personen die meist sitzen oder liegen</t>
  </si>
  <si>
    <t>Personen mit leichten Tätigkeiten</t>
  </si>
  <si>
    <t>Personen mit mittelschweren Tätigkeiten</t>
  </si>
  <si>
    <t>Personen mit anstrengenden Tätigkeiten</t>
  </si>
  <si>
    <t>Personen mit sehr anstrengenden Tätigkeiten</t>
  </si>
  <si>
    <t>m</t>
  </si>
  <si>
    <t>w</t>
  </si>
  <si>
    <t>Geschlecht</t>
  </si>
  <si>
    <t>Profil</t>
  </si>
  <si>
    <t>Profile</t>
  </si>
  <si>
    <t>=WENN(B11&lt;A4;1;VERGLEICH(B11;A4:A8;1))</t>
  </si>
  <si>
    <t>=VERGLEICH(B12;C3:D3;1)</t>
  </si>
  <si>
    <t>=VERGLEICH(B13;Profile;0)</t>
  </si>
  <si>
    <t>Der persönliche Energiebedarf beläuft sich auf:</t>
  </si>
  <si>
    <t>=INDEX(($C$4:$D$8;$E$4:$F$8;$G$4:$H$8;$I$4:$J$8;$K$4:$L$8);F11;F12;F13)</t>
  </si>
  <si>
    <t>Durchschnittlicher Energiebedarf des Menschen in kcal</t>
  </si>
  <si>
    <t>und darüber</t>
  </si>
  <si>
    <t>von … bis … Jahre</t>
  </si>
  <si>
    <t>Viel Erfolg</t>
  </si>
  <si>
    <t>J. Schwenk</t>
  </si>
  <si>
    <t>Fester Bezug in Formeln</t>
  </si>
  <si>
    <t>=SUMME(INDIREKT("B3:B7";WAHR))</t>
  </si>
  <si>
    <t>=SUMME(B3:B7)</t>
  </si>
  <si>
    <t>SVERWEIS und WVERWEIS</t>
  </si>
  <si>
    <t>Steuerelemente auswerten</t>
  </si>
  <si>
    <t>Größter Wert</t>
  </si>
  <si>
    <t>Fester Bezug</t>
  </si>
  <si>
    <t>BEREICH.VERSCHIEBEN</t>
  </si>
  <si>
    <t>INDEX Bezugsversion</t>
  </si>
  <si>
    <t>Zahlenreihe</t>
  </si>
  <si>
    <t>unsortierte</t>
  </si>
  <si>
    <t>sortierte</t>
  </si>
  <si>
    <t>Bereich_Verweis</t>
  </si>
  <si>
    <t>Suche nach</t>
  </si>
  <si>
    <t>Unsortierte Liste durchsuchen</t>
  </si>
  <si>
    <t>Sortierte Liste durchsuchen</t>
  </si>
  <si>
    <t>SVERWEIS(Suchkriterium;Matrix;Spaltenindex;Bereich_Verweis)</t>
  </si>
  <si>
    <t>Beschreibung</t>
  </si>
  <si>
    <t>Wert nicht gefunden</t>
  </si>
  <si>
    <t>Nächst kleinere Wert, nicht korrekt</t>
  </si>
  <si>
    <t>Nächst kleinere Wert, korrekt</t>
  </si>
  <si>
    <t>Wert gefunden</t>
  </si>
  <si>
    <t>Das Argument Bereich_Verweis</t>
  </si>
  <si>
    <t>Die Funktion INDEX(Matrix;Zeile;Spalte) ermittelt die Rückgabewerte von Steuerelementen</t>
  </si>
  <si>
    <r>
      <t>Einfügen von Steuerelementen: Registerkarte Entwicklertools/Einfügen/</t>
    </r>
    <r>
      <rPr>
        <b/>
        <i/>
        <sz val="11"/>
        <rFont val="Calibri"/>
        <family val="2"/>
        <scheme val="minor"/>
      </rPr>
      <t>Formularsteuerelemente</t>
    </r>
  </si>
  <si>
    <t>Zurück zu Info</t>
  </si>
  <si>
    <t>Provisionen</t>
  </si>
  <si>
    <t>Umsatz</t>
  </si>
  <si>
    <t>Provision</t>
  </si>
  <si>
    <t>Erzielter Umsatz</t>
  </si>
  <si>
    <t>=SVERWEIS(E4;$B$4:$C$8;2;WAHR)</t>
  </si>
  <si>
    <t>=SVERWEIS(E5;$B$4:$C$8;2;WAHR)</t>
  </si>
  <si>
    <t>=SVERWEIS(E6;$B$4:$C$8;2;WAHR)</t>
  </si>
  <si>
    <t>=SVERWEIS(E7;$B$4:$C$8;2;WAHR)</t>
  </si>
  <si>
    <t>=SVERWEIS(E8;$B$4:$C$8;2;WAHR)</t>
  </si>
  <si>
    <t>=WENN(E5&gt;=MIN($B$4:$B$8);SVERWEIS(E5;$B$4:$C$8;2;WAHR);"Nix gibt's")</t>
  </si>
  <si>
    <t>SVERWEIS</t>
  </si>
  <si>
    <t>Fehler ausblenden:</t>
  </si>
  <si>
    <t>Excel 2010 – Das Handbuch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</si>
</sst>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_-* #,##0.00\ _D_M_-;\-* #,##0.00\ _D_M_-;_-* &quot;-&quot;??\ _D_M_-;_-@_-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_-* #,##0\ _D_M_-;\-* #,##0\ _D_M_-;_-* &quot;-&quot;??\ _D_M_-;_-@_-"/>
    <numFmt numFmtId="175" formatCode="\ \ \&lt;\&lt;\&lt;\ \ @"/>
    <numFmt numFmtId="176" formatCode="0.0%"/>
  </numFmts>
  <fonts count="17" x14ac:knownFonts="1"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16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165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7" fillId="0" borderId="1" xfId="0" applyFont="1" applyBorder="1" applyAlignment="1">
      <alignment horizontal="center"/>
    </xf>
    <xf numFmtId="14" fontId="7" fillId="0" borderId="0" xfId="0" applyNumberFormat="1" applyFont="1"/>
    <xf numFmtId="174" fontId="7" fillId="0" borderId="0" xfId="1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0" xfId="0" quotePrefix="1" applyNumberFormat="1" applyFont="1" applyAlignment="1">
      <alignment horizontal="center"/>
    </xf>
    <xf numFmtId="0" fontId="7" fillId="0" borderId="0" xfId="0" quotePrefix="1" applyFont="1"/>
    <xf numFmtId="0" fontId="7" fillId="0" borderId="0" xfId="0" applyFont="1" applyAlignment="1">
      <alignment horizontal="center"/>
    </xf>
    <xf numFmtId="44" fontId="7" fillId="0" borderId="0" xfId="9" applyFont="1"/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 vertical="center" wrapText="1"/>
    </xf>
    <xf numFmtId="0" fontId="7" fillId="0" borderId="5" xfId="0" applyFont="1" applyBorder="1" applyAlignment="1">
      <alignment horizontal="centerContinuous"/>
    </xf>
    <xf numFmtId="0" fontId="7" fillId="0" borderId="4" xfId="0" applyFont="1" applyBorder="1" applyAlignment="1">
      <alignment horizontal="centerContinuous"/>
    </xf>
    <xf numFmtId="0" fontId="7" fillId="0" borderId="4" xfId="0" applyFont="1" applyBorder="1" applyAlignment="1">
      <alignment horizontal="center"/>
    </xf>
    <xf numFmtId="3" fontId="7" fillId="0" borderId="0" xfId="0" applyNumberFormat="1" applyFont="1"/>
    <xf numFmtId="0" fontId="7" fillId="0" borderId="0" xfId="8" applyFont="1"/>
    <xf numFmtId="0" fontId="7" fillId="0" borderId="1" xfId="8" applyFont="1" applyBorder="1" applyAlignment="1">
      <alignment horizontal="center" vertical="center"/>
    </xf>
    <xf numFmtId="0" fontId="7" fillId="0" borderId="1" xfId="8" applyFont="1" applyBorder="1" applyAlignment="1">
      <alignment horizontal="left" vertical="center"/>
    </xf>
    <xf numFmtId="0" fontId="7" fillId="0" borderId="0" xfId="8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0" xfId="8" applyFont="1" applyBorder="1" applyAlignment="1">
      <alignment horizontal="left" vertical="center" indent="4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7" fillId="0" borderId="0" xfId="11" applyNumberFormat="1" applyFont="1"/>
    <xf numFmtId="175" fontId="14" fillId="0" borderId="0" xfId="0" applyNumberFormat="1" applyFont="1" applyFill="1" applyAlignment="1">
      <alignment vertical="center"/>
    </xf>
    <xf numFmtId="0" fontId="15" fillId="0" borderId="0" xfId="12" applyFont="1" applyFill="1" applyAlignment="1">
      <alignment vertical="center"/>
    </xf>
    <xf numFmtId="0" fontId="15" fillId="2" borderId="0" xfId="12" applyFont="1" applyFill="1" applyAlignment="1">
      <alignment vertical="center"/>
    </xf>
    <xf numFmtId="0" fontId="14" fillId="2" borderId="0" xfId="12" applyFont="1" applyFill="1" applyAlignment="1">
      <alignment vertical="center"/>
    </xf>
    <xf numFmtId="0" fontId="14" fillId="0" borderId="0" xfId="12" applyFont="1" applyFill="1" applyAlignment="1">
      <alignment vertical="center"/>
    </xf>
    <xf numFmtId="164" fontId="13" fillId="3" borderId="0" xfId="12" applyNumberFormat="1" applyFont="1" applyFill="1" applyAlignment="1">
      <alignment vertical="center"/>
    </xf>
    <xf numFmtId="164" fontId="14" fillId="0" borderId="0" xfId="12" applyNumberFormat="1" applyFont="1" applyFill="1" applyAlignment="1">
      <alignment vertical="center"/>
    </xf>
    <xf numFmtId="0" fontId="15" fillId="0" borderId="0" xfId="13" applyFont="1" applyFill="1" applyAlignment="1">
      <alignment vertical="center"/>
    </xf>
    <xf numFmtId="165" fontId="14" fillId="0" borderId="0" xfId="13" applyNumberFormat="1" applyFont="1" applyFill="1" applyAlignment="1">
      <alignment vertical="center"/>
    </xf>
    <xf numFmtId="49" fontId="14" fillId="0" borderId="0" xfId="13" applyNumberFormat="1" applyFont="1" applyFill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4">
    <cellStyle name="Dezimal_Verweis" xfId="1"/>
    <cellStyle name="Euro" xfId="2"/>
    <cellStyle name="Euro [0]" xfId="3"/>
    <cellStyle name="Euro €" xfId="4"/>
    <cellStyle name="Euro € [0]" xfId="5"/>
    <cellStyle name="Euro_BFUebung" xfId="6"/>
    <cellStyle name="Prozent" xfId="11" builtinId="5"/>
    <cellStyle name="Prozent [0]" xfId="7"/>
    <cellStyle name="Standard" xfId="0" builtinId="0" customBuiltin="1"/>
    <cellStyle name="Standard 2" xfId="12"/>
    <cellStyle name="Standard 3" xfId="13"/>
    <cellStyle name="Standard_Tabelle2" xfId="8"/>
    <cellStyle name="Währung" xfId="9" builtinId="4"/>
    <cellStyle name="Währung o. Nullwerte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Spin" dx="16" fmlaLink="$F$8" max="9999" min="1000" page="10" val="1010"/>
</file>

<file path=xl/ctrlProps/ctrlProp2.xml><?xml version="1.0" encoding="utf-8"?>
<formControlPr xmlns="http://schemas.microsoft.com/office/spreadsheetml/2009/9/main" objectType="List" dx="16" fmlaLink="$E$16" fmlaRange="$B$6:$B$14" noThreeD="1" sel="4" val="0"/>
</file>

<file path=xl/ctrlProps/ctrlProp3.xml><?xml version="1.0" encoding="utf-8"?>
<formControlPr xmlns="http://schemas.microsoft.com/office/spreadsheetml/2009/9/main" objectType="Drop" dropStyle="combo" dx="16" fmlaLink="$G$16" fmlaRange="$B$6:$B$14" noThreeD="1" sel="7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2143125</xdr:colOff>
      <xdr:row>1</xdr:row>
      <xdr:rowOff>9525</xdr:rowOff>
    </xdr:from>
    <xdr:to>
      <xdr:col>2</xdr:col>
      <xdr:colOff>66675</xdr:colOff>
      <xdr:row>3</xdr:row>
      <xdr:rowOff>28575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9425" y="200025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1114425</xdr:colOff>
          <xdr:row>6</xdr:row>
          <xdr:rowOff>0</xdr:rowOff>
        </xdr:from>
        <xdr:to>
          <xdr:col>5</xdr:col>
          <xdr:colOff>1657350</xdr:colOff>
          <xdr:row>7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</xdr:row>
          <xdr:rowOff>9525</xdr:rowOff>
        </xdr:from>
        <xdr:to>
          <xdr:col>5</xdr:col>
          <xdr:colOff>0</xdr:colOff>
          <xdr:row>11</xdr:row>
          <xdr:rowOff>19050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</xdr:row>
          <xdr:rowOff>0</xdr:rowOff>
        </xdr:from>
        <xdr:to>
          <xdr:col>7</xdr:col>
          <xdr:colOff>0</xdr:colOff>
          <xdr:row>6</xdr:row>
          <xdr:rowOff>9525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10</xdr:row>
      <xdr:rowOff>9525</xdr:rowOff>
    </xdr:from>
    <xdr:to>
      <xdr:col>3</xdr:col>
      <xdr:colOff>304800</xdr:colOff>
      <xdr:row>17</xdr:row>
      <xdr:rowOff>0</xdr:rowOff>
    </xdr:to>
    <xdr:sp macro="" textlink="">
      <xdr:nvSpPr>
        <xdr:cNvPr id="5121" name="AutoShape 1"/>
        <xdr:cNvSpPr>
          <a:spLocks/>
        </xdr:cNvSpPr>
      </xdr:nvSpPr>
      <xdr:spPr bwMode="auto">
        <a:xfrm>
          <a:off x="2028825" y="1657350"/>
          <a:ext cx="266700" cy="1123950"/>
        </a:xfrm>
        <a:prstGeom prst="rightBrace">
          <a:avLst>
            <a:gd name="adj1" fmla="val 35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4"/>
  <sheetViews>
    <sheetView showGridLines="0" tabSelected="1" defaultGridColor="0" colorId="50" workbookViewId="0"/>
  </sheetViews>
  <sheetFormatPr baseColWidth="10" defaultRowHeight="15" x14ac:dyDescent="0.25"/>
  <cols>
    <col min="1" max="1" width="13.140625" style="4" customWidth="1"/>
    <col min="2" max="2" width="38" style="4" customWidth="1"/>
    <col min="3" max="3" width="11.140625" style="4" customWidth="1"/>
    <col min="4" max="10" width="22.7109375" style="4" customWidth="1"/>
    <col min="11" max="16384" width="11.42578125" style="4"/>
  </cols>
  <sheetData>
    <row r="1" spans="1:6" x14ac:dyDescent="0.25">
      <c r="A1" s="39"/>
      <c r="B1" s="39"/>
      <c r="C1" s="3"/>
      <c r="D1" s="3"/>
      <c r="E1" s="3"/>
      <c r="F1" s="3"/>
    </row>
    <row r="2" spans="1:6" ht="18" customHeight="1" x14ac:dyDescent="0.25">
      <c r="A2" s="40"/>
      <c r="B2" s="41" t="s">
        <v>114</v>
      </c>
      <c r="C2" s="3"/>
      <c r="E2" s="3"/>
      <c r="F2" s="3"/>
    </row>
    <row r="3" spans="1:6" ht="18" customHeight="1" x14ac:dyDescent="0.25">
      <c r="A3" s="39"/>
      <c r="B3" s="42"/>
      <c r="C3" s="3"/>
      <c r="D3" s="3"/>
      <c r="E3" s="3"/>
      <c r="F3" s="3"/>
    </row>
    <row r="4" spans="1:6" ht="18" customHeight="1" x14ac:dyDescent="0.25">
      <c r="A4" s="43">
        <v>15</v>
      </c>
      <c r="C4" s="3"/>
      <c r="D4" s="3"/>
      <c r="E4" s="3"/>
      <c r="F4" s="3"/>
    </row>
    <row r="5" spans="1:6" ht="18" customHeight="1" x14ac:dyDescent="0.25">
      <c r="A5" s="44"/>
      <c r="B5" s="42" t="s">
        <v>0</v>
      </c>
      <c r="C5" s="3"/>
      <c r="D5" s="3"/>
      <c r="E5" s="3"/>
      <c r="F5" s="3"/>
    </row>
    <row r="6" spans="1:6" ht="18" customHeight="1" x14ac:dyDescent="0.25">
      <c r="A6" s="45"/>
      <c r="C6" s="3"/>
      <c r="D6" s="3"/>
      <c r="E6" s="3"/>
      <c r="F6" s="3"/>
    </row>
    <row r="7" spans="1:6" ht="18" customHeight="1" x14ac:dyDescent="0.25">
      <c r="A7" s="45"/>
      <c r="B7" s="46" t="s">
        <v>112</v>
      </c>
      <c r="C7" s="5"/>
      <c r="D7" s="3"/>
      <c r="E7" s="3"/>
      <c r="F7" s="3"/>
    </row>
    <row r="8" spans="1:6" ht="18" customHeight="1" x14ac:dyDescent="0.25">
      <c r="A8" s="45"/>
      <c r="B8" s="46" t="s">
        <v>79</v>
      </c>
      <c r="D8" s="3"/>
      <c r="E8" s="3"/>
      <c r="F8" s="3"/>
    </row>
    <row r="9" spans="1:6" ht="18" customHeight="1" x14ac:dyDescent="0.25">
      <c r="A9" s="3"/>
      <c r="B9" s="46" t="s">
        <v>104</v>
      </c>
      <c r="C9" s="5"/>
      <c r="D9" s="3"/>
      <c r="E9" s="3"/>
      <c r="F9" s="3"/>
    </row>
    <row r="10" spans="1:6" ht="18" customHeight="1" x14ac:dyDescent="0.25">
      <c r="A10" s="3"/>
      <c r="B10" s="46" t="s">
        <v>80</v>
      </c>
      <c r="D10" s="3"/>
      <c r="E10" s="3"/>
      <c r="F10" s="3"/>
    </row>
    <row r="11" spans="1:6" ht="18" customHeight="1" x14ac:dyDescent="0.25">
      <c r="A11" s="3"/>
      <c r="B11" s="46" t="s">
        <v>84</v>
      </c>
      <c r="C11" s="5"/>
      <c r="D11" s="3"/>
      <c r="E11" s="3"/>
      <c r="F11" s="3"/>
    </row>
    <row r="12" spans="1:6" ht="18" customHeight="1" x14ac:dyDescent="0.25">
      <c r="A12" s="3"/>
      <c r="B12" s="46" t="s">
        <v>81</v>
      </c>
      <c r="C12" s="5"/>
      <c r="D12" s="3"/>
      <c r="E12" s="3"/>
      <c r="F12" s="3"/>
    </row>
    <row r="13" spans="1:6" ht="18" customHeight="1" x14ac:dyDescent="0.25">
      <c r="A13" s="3"/>
      <c r="B13" s="46" t="s">
        <v>82</v>
      </c>
      <c r="C13" s="3"/>
      <c r="D13" s="3"/>
      <c r="E13" s="3"/>
      <c r="F13" s="3"/>
    </row>
    <row r="14" spans="1:6" ht="18" customHeight="1" x14ac:dyDescent="0.25">
      <c r="A14" s="3"/>
      <c r="B14" s="46" t="s">
        <v>83</v>
      </c>
      <c r="C14" s="3"/>
      <c r="D14" s="3"/>
      <c r="E14" s="3"/>
      <c r="F14" s="3"/>
    </row>
    <row r="15" spans="1:6" ht="18" customHeight="1" x14ac:dyDescent="0.25">
      <c r="A15" s="3"/>
      <c r="B15" s="46"/>
      <c r="C15" s="3"/>
      <c r="D15" s="3"/>
      <c r="E15" s="3"/>
      <c r="F15" s="3"/>
    </row>
    <row r="16" spans="1:6" ht="18" customHeight="1" x14ac:dyDescent="0.25">
      <c r="A16" s="3"/>
      <c r="B16" s="47" t="s">
        <v>74</v>
      </c>
      <c r="C16" s="5"/>
      <c r="D16" s="3"/>
      <c r="E16" s="3"/>
      <c r="F16" s="3"/>
    </row>
    <row r="17" spans="1:6" ht="18" customHeight="1" x14ac:dyDescent="0.25">
      <c r="A17" s="3"/>
      <c r="B17" s="46"/>
      <c r="D17" s="3"/>
      <c r="E17" s="3"/>
      <c r="F17" s="3"/>
    </row>
    <row r="18" spans="1:6" ht="18" customHeight="1" x14ac:dyDescent="0.25">
      <c r="A18" s="3"/>
      <c r="B18" s="46" t="s">
        <v>75</v>
      </c>
      <c r="C18" s="5"/>
      <c r="D18" s="3"/>
      <c r="E18" s="3"/>
      <c r="F18" s="3"/>
    </row>
    <row r="19" spans="1:6" ht="18" customHeight="1" x14ac:dyDescent="0.25">
      <c r="A19" s="3"/>
      <c r="B19" s="47"/>
      <c r="C19" s="3"/>
      <c r="D19" s="3"/>
      <c r="E19" s="3"/>
      <c r="F19" s="3"/>
    </row>
    <row r="20" spans="1:6" ht="18" customHeight="1" x14ac:dyDescent="0.25">
      <c r="A20" s="3"/>
      <c r="B20" s="46"/>
      <c r="C20" s="3"/>
      <c r="D20" s="3"/>
      <c r="E20" s="3"/>
      <c r="F20" s="3"/>
    </row>
    <row r="21" spans="1:6" ht="18" customHeight="1" x14ac:dyDescent="0.25">
      <c r="B21" s="46"/>
      <c r="C21" s="3"/>
      <c r="D21" s="3"/>
      <c r="E21" s="3"/>
      <c r="F21" s="3"/>
    </row>
    <row r="22" spans="1:6" ht="18" customHeight="1" x14ac:dyDescent="0.25">
      <c r="A22" s="3"/>
      <c r="B22" s="6"/>
      <c r="C22" s="3"/>
      <c r="D22" s="3"/>
      <c r="E22" s="3"/>
      <c r="F22" s="3"/>
    </row>
    <row r="23" spans="1:6" ht="18" customHeight="1" x14ac:dyDescent="0.25">
      <c r="A23" s="3"/>
      <c r="C23" s="3"/>
      <c r="D23" s="3"/>
      <c r="E23" s="3"/>
      <c r="F23" s="3"/>
    </row>
    <row r="24" spans="1:6" ht="18" customHeight="1" x14ac:dyDescent="0.25">
      <c r="A24" s="3"/>
      <c r="C24" s="3"/>
      <c r="D24" s="3"/>
      <c r="E24" s="3"/>
      <c r="F24" s="3"/>
    </row>
    <row r="25" spans="1:6" ht="18" customHeight="1" x14ac:dyDescent="0.25"/>
    <row r="26" spans="1:6" ht="18" customHeight="1" x14ac:dyDescent="0.25"/>
    <row r="27" spans="1:6" ht="18" customHeight="1" x14ac:dyDescent="0.25"/>
    <row r="28" spans="1:6" ht="18" customHeight="1" x14ac:dyDescent="0.25"/>
    <row r="29" spans="1:6" ht="18" customHeight="1" x14ac:dyDescent="0.25"/>
    <row r="30" spans="1:6" ht="18" customHeight="1" x14ac:dyDescent="0.25"/>
    <row r="31" spans="1:6" ht="18" customHeight="1" x14ac:dyDescent="0.25"/>
    <row r="32" spans="1:6" ht="18" customHeight="1" x14ac:dyDescent="0.25"/>
    <row r="33" ht="18" customHeight="1" x14ac:dyDescent="0.25"/>
    <row r="34" ht="18" customHeight="1" x14ac:dyDescent="0.25"/>
  </sheetData>
  <phoneticPr fontId="0" type="noConversion"/>
  <hyperlinks>
    <hyperlink ref="B9" location="Provision!A1" display="Provision"/>
    <hyperlink ref="B10" location="'Steuerelemente auswerten'!A1" display="Steuerelemente auswerten"/>
    <hyperlink ref="B11" location="'INDEX Bezugsversion'!A1" display="INDEEX Bezugsversion"/>
    <hyperlink ref="B12" location="'Größter Wert'!A1" display="Größter Wert"/>
    <hyperlink ref="B13" location="'Fester Bezug'!A1" display="Fester Bezug"/>
    <hyperlink ref="B14" location="BEREICH.VERSCHIEBEN!A1" display="BEREICH.VERSCHIEBEN"/>
    <hyperlink ref="B7:B8" location="'SVERWEIS und WVERWEIS'!A1" display="SVERWEIS und WVERWEIS"/>
    <hyperlink ref="B7" location="SVERWEIS!A1" display="SVERWEIS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12" sqref="B12"/>
    </sheetView>
  </sheetViews>
  <sheetFormatPr baseColWidth="10" defaultRowHeight="15" x14ac:dyDescent="0.25"/>
  <cols>
    <col min="1" max="1" width="5.7109375" customWidth="1"/>
    <col min="2" max="2" width="12" customWidth="1"/>
    <col min="3" max="3" width="10.5703125" customWidth="1"/>
    <col min="4" max="4" width="5.7109375" customWidth="1"/>
    <col min="5" max="5" width="14.140625" customWidth="1"/>
    <col min="6" max="6" width="16.5703125" customWidth="1"/>
    <col min="8" max="8" width="30.28515625" customWidth="1"/>
    <col min="9" max="9" width="5.7109375" customWidth="1"/>
  </cols>
  <sheetData>
    <row r="2" spans="2:8" ht="16.5" customHeight="1" x14ac:dyDescent="0.25">
      <c r="B2" s="33" t="s">
        <v>98</v>
      </c>
    </row>
    <row r="3" spans="2:8" ht="15" customHeight="1" x14ac:dyDescent="0.25">
      <c r="B3" s="32" t="s">
        <v>86</v>
      </c>
      <c r="C3" s="32" t="s">
        <v>87</v>
      </c>
    </row>
    <row r="4" spans="2:8" ht="15" customHeight="1" x14ac:dyDescent="0.25">
      <c r="B4" s="48" t="s">
        <v>85</v>
      </c>
      <c r="C4" s="49"/>
      <c r="D4" s="35"/>
      <c r="E4" s="34" t="s">
        <v>89</v>
      </c>
      <c r="F4" s="34" t="s">
        <v>88</v>
      </c>
      <c r="G4" s="34" t="s">
        <v>29</v>
      </c>
      <c r="H4" s="36" t="s">
        <v>93</v>
      </c>
    </row>
    <row r="5" spans="2:8" x14ac:dyDescent="0.25">
      <c r="B5" s="2">
        <v>32</v>
      </c>
      <c r="C5" s="2">
        <v>11</v>
      </c>
      <c r="E5" s="1" t="s">
        <v>90</v>
      </c>
    </row>
    <row r="6" spans="2:8" x14ac:dyDescent="0.25">
      <c r="B6" s="2">
        <v>20</v>
      </c>
      <c r="C6" s="2">
        <v>19</v>
      </c>
      <c r="E6" s="2">
        <v>33</v>
      </c>
      <c r="F6" s="2" t="b">
        <v>1</v>
      </c>
      <c r="G6" s="2">
        <f>VLOOKUP(E6,$B$5:$B$14,1,F6)</f>
        <v>20</v>
      </c>
      <c r="H6" s="31" t="s">
        <v>95</v>
      </c>
    </row>
    <row r="7" spans="2:8" x14ac:dyDescent="0.25">
      <c r="B7" s="2">
        <v>37</v>
      </c>
      <c r="C7" s="2">
        <v>20</v>
      </c>
      <c r="E7" s="2">
        <v>33</v>
      </c>
      <c r="F7" s="2" t="b">
        <v>0</v>
      </c>
      <c r="G7" s="2" t="e">
        <f t="shared" ref="G7:G9" si="0">VLOOKUP(E7,$B$5:$B$14,1,F7)</f>
        <v>#N/A</v>
      </c>
      <c r="H7" s="31" t="s">
        <v>94</v>
      </c>
    </row>
    <row r="8" spans="2:8" x14ac:dyDescent="0.25">
      <c r="B8" s="2">
        <v>23</v>
      </c>
      <c r="C8" s="2">
        <v>23</v>
      </c>
      <c r="E8" s="2">
        <v>36</v>
      </c>
      <c r="F8" s="2" t="b">
        <v>1</v>
      </c>
      <c r="G8" s="2">
        <f t="shared" si="0"/>
        <v>36</v>
      </c>
      <c r="H8" s="31" t="s">
        <v>97</v>
      </c>
    </row>
    <row r="9" spans="2:8" x14ac:dyDescent="0.25">
      <c r="B9" s="2">
        <v>36</v>
      </c>
      <c r="C9" s="2">
        <v>30</v>
      </c>
      <c r="E9" s="2">
        <v>36</v>
      </c>
      <c r="F9" s="2" t="b">
        <v>0</v>
      </c>
      <c r="G9" s="2">
        <f t="shared" si="0"/>
        <v>36</v>
      </c>
      <c r="H9" s="31" t="s">
        <v>97</v>
      </c>
    </row>
    <row r="10" spans="2:8" x14ac:dyDescent="0.25">
      <c r="B10" s="2">
        <v>48</v>
      </c>
      <c r="C10" s="2">
        <v>32</v>
      </c>
      <c r="E10" s="1" t="s">
        <v>91</v>
      </c>
    </row>
    <row r="11" spans="2:8" x14ac:dyDescent="0.25">
      <c r="B11" s="2">
        <v>30</v>
      </c>
      <c r="C11" s="2">
        <v>36</v>
      </c>
      <c r="E11" s="2">
        <v>33</v>
      </c>
      <c r="F11" s="2" t="b">
        <v>1</v>
      </c>
      <c r="G11" s="2">
        <f>VLOOKUP(E11,$C$5:$C$14,1,F11)</f>
        <v>32</v>
      </c>
      <c r="H11" s="31" t="s">
        <v>96</v>
      </c>
    </row>
    <row r="12" spans="2:8" x14ac:dyDescent="0.25">
      <c r="B12" s="2">
        <v>19</v>
      </c>
      <c r="C12" s="2">
        <v>37</v>
      </c>
      <c r="E12" s="2">
        <v>33</v>
      </c>
      <c r="F12" s="2" t="b">
        <v>0</v>
      </c>
      <c r="G12" s="2" t="e">
        <f t="shared" ref="G12:G14" si="1">VLOOKUP(E12,$C$5:$C$14,1,F12)</f>
        <v>#N/A</v>
      </c>
      <c r="H12" s="31" t="s">
        <v>94</v>
      </c>
    </row>
    <row r="13" spans="2:8" x14ac:dyDescent="0.25">
      <c r="B13" s="2">
        <v>46</v>
      </c>
      <c r="C13" s="2">
        <v>46</v>
      </c>
      <c r="E13" s="2">
        <v>36</v>
      </c>
      <c r="F13" s="2" t="b">
        <v>1</v>
      </c>
      <c r="G13" s="2">
        <f t="shared" si="1"/>
        <v>36</v>
      </c>
      <c r="H13" s="31" t="s">
        <v>97</v>
      </c>
    </row>
    <row r="14" spans="2:8" x14ac:dyDescent="0.25">
      <c r="B14" s="2">
        <v>11</v>
      </c>
      <c r="C14" s="2">
        <v>48</v>
      </c>
      <c r="E14" s="2">
        <v>36</v>
      </c>
      <c r="F14" s="2" t="b">
        <v>0</v>
      </c>
      <c r="G14" s="2">
        <f t="shared" si="1"/>
        <v>36</v>
      </c>
      <c r="H14" s="31" t="s">
        <v>97</v>
      </c>
    </row>
    <row r="16" spans="2:8" x14ac:dyDescent="0.25">
      <c r="B16" s="31" t="s">
        <v>92</v>
      </c>
    </row>
    <row r="20" spans="2:2" x14ac:dyDescent="0.25">
      <c r="B20" s="38" t="s">
        <v>101</v>
      </c>
    </row>
  </sheetData>
  <sortState ref="C4:C13">
    <sortCondition ref="C4"/>
  </sortState>
  <mergeCells count="1">
    <mergeCell ref="B4:C4"/>
  </mergeCells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2:J27"/>
  <sheetViews>
    <sheetView workbookViewId="0">
      <selection activeCell="B12" sqref="B12"/>
    </sheetView>
  </sheetViews>
  <sheetFormatPr baseColWidth="10" defaultRowHeight="15" x14ac:dyDescent="0.25"/>
  <cols>
    <col min="1" max="1" width="5.7109375" style="4" customWidth="1"/>
    <col min="2" max="2" width="11.85546875" style="4" customWidth="1"/>
    <col min="3" max="4" width="7.7109375" style="4" customWidth="1"/>
    <col min="5" max="5" width="5.7109375" style="4" customWidth="1"/>
    <col min="6" max="6" width="25" style="4" customWidth="1"/>
    <col min="7" max="7" width="21.28515625" style="4" customWidth="1"/>
    <col min="8" max="8" width="19.5703125" style="4" customWidth="1"/>
    <col min="9" max="9" width="5.7109375" style="4" customWidth="1"/>
    <col min="10" max="11" width="11.42578125" style="4"/>
    <col min="12" max="12" width="5.7109375" style="4" customWidth="1"/>
    <col min="13" max="16384" width="11.42578125" style="4"/>
  </cols>
  <sheetData>
    <row r="2" spans="2:10" ht="15" customHeight="1" x14ac:dyDescent="0.25">
      <c r="B2" s="7" t="s">
        <v>1</v>
      </c>
    </row>
    <row r="3" spans="2:10" ht="15" customHeight="1" x14ac:dyDescent="0.25">
      <c r="B3" s="25" t="s">
        <v>2</v>
      </c>
    </row>
    <row r="4" spans="2:10" ht="15" customHeight="1" x14ac:dyDescent="0.25">
      <c r="B4" s="25" t="s">
        <v>3</v>
      </c>
    </row>
    <row r="5" spans="2:10" ht="15" customHeight="1" x14ac:dyDescent="0.25">
      <c r="B5" s="25"/>
    </row>
    <row r="6" spans="2:10" ht="15" customHeight="1" x14ac:dyDescent="0.25">
      <c r="B6" s="25" t="s">
        <v>4</v>
      </c>
      <c r="C6" s="25"/>
      <c r="D6" s="25"/>
      <c r="E6" s="25"/>
      <c r="F6" s="25" t="s">
        <v>51</v>
      </c>
      <c r="G6" s="25"/>
      <c r="H6" s="25"/>
      <c r="I6" s="25"/>
      <c r="J6" s="25"/>
    </row>
    <row r="7" spans="2:10" ht="19.5" customHeight="1" x14ac:dyDescent="0.25">
      <c r="B7" s="26" t="s">
        <v>5</v>
      </c>
      <c r="C7" s="26" t="s">
        <v>6</v>
      </c>
      <c r="D7" s="26" t="s">
        <v>7</v>
      </c>
      <c r="E7" s="25"/>
      <c r="F7" s="27" t="s">
        <v>49</v>
      </c>
      <c r="G7" s="26" t="s">
        <v>6</v>
      </c>
      <c r="H7" s="26" t="s">
        <v>7</v>
      </c>
      <c r="I7" s="25"/>
      <c r="J7" s="25"/>
    </row>
    <row r="8" spans="2:10" x14ac:dyDescent="0.25">
      <c r="B8" s="28">
        <v>1005</v>
      </c>
      <c r="C8" s="25">
        <v>1</v>
      </c>
      <c r="D8" s="25">
        <v>1</v>
      </c>
      <c r="E8" s="25"/>
      <c r="F8" s="28">
        <v>1010</v>
      </c>
      <c r="G8" s="28">
        <f>VLOOKUP($F$8,$B$8:$D$17,2,TRUE)</f>
        <v>1</v>
      </c>
      <c r="H8" s="28">
        <f>VLOOKUP($F$8,$B$8:$D$17,3,TRUE)</f>
        <v>3</v>
      </c>
      <c r="I8" s="25"/>
      <c r="J8" s="25"/>
    </row>
    <row r="9" spans="2:10" x14ac:dyDescent="0.25">
      <c r="B9" s="28">
        <v>1006</v>
      </c>
      <c r="C9" s="25">
        <v>1</v>
      </c>
      <c r="D9" s="25">
        <v>1</v>
      </c>
      <c r="E9" s="25"/>
      <c r="F9" s="15">
        <f>$F$8</f>
        <v>1010</v>
      </c>
      <c r="G9" s="28" t="e">
        <f>VLOOKUP($F$8,$B$8:$D$17,2,FALSE)</f>
        <v>#N/A</v>
      </c>
      <c r="H9" s="28" t="e">
        <f>VLOOKUP($F$8,$B$8:$D$17,3,FALSE)</f>
        <v>#N/A</v>
      </c>
      <c r="I9" s="25"/>
      <c r="J9" s="25"/>
    </row>
    <row r="10" spans="2:10" x14ac:dyDescent="0.25">
      <c r="B10" s="28">
        <v>1007</v>
      </c>
      <c r="C10" s="25">
        <v>1</v>
      </c>
      <c r="D10" s="25">
        <v>2</v>
      </c>
      <c r="E10" s="25"/>
      <c r="F10" s="15">
        <f>$F$8</f>
        <v>1010</v>
      </c>
      <c r="G10" s="28" t="str">
        <f>IF(ISNA(VLOOKUP($F$8,$B$8:$D$17,2,FALSE)),"X",VLOOKUP($F$8,$B$8:$D$17,2,FALSE))</f>
        <v>X</v>
      </c>
      <c r="H10" s="28" t="str">
        <f>IF(ISNA(VLOOKUP($F$8,$B$8:$D$17,3,FALSE)),"X",VLOOKUP($F$8,$B$8:$D$17,3,FALSE))</f>
        <v>X</v>
      </c>
      <c r="I10" s="25"/>
      <c r="J10" s="25"/>
    </row>
    <row r="11" spans="2:10" x14ac:dyDescent="0.25">
      <c r="B11" s="28">
        <v>1008</v>
      </c>
      <c r="C11" s="25">
        <v>1</v>
      </c>
      <c r="D11" s="25">
        <v>2</v>
      </c>
      <c r="E11" s="25"/>
      <c r="I11" s="25"/>
      <c r="J11" s="25"/>
    </row>
    <row r="12" spans="2:10" x14ac:dyDescent="0.25">
      <c r="B12" s="28">
        <v>1009</v>
      </c>
      <c r="C12" s="25">
        <v>1</v>
      </c>
      <c r="D12" s="25">
        <v>3</v>
      </c>
      <c r="E12" s="25"/>
      <c r="G12" s="15"/>
      <c r="I12" s="25"/>
      <c r="J12" s="25"/>
    </row>
    <row r="13" spans="2:10" x14ac:dyDescent="0.25">
      <c r="B13" s="28">
        <v>1011</v>
      </c>
      <c r="C13" s="25">
        <v>2</v>
      </c>
      <c r="D13" s="25">
        <v>1</v>
      </c>
      <c r="E13" s="25"/>
      <c r="F13" s="25" t="s">
        <v>50</v>
      </c>
      <c r="G13" s="28"/>
      <c r="H13" s="28"/>
      <c r="I13" s="25"/>
      <c r="J13" s="25"/>
    </row>
    <row r="14" spans="2:10" x14ac:dyDescent="0.25">
      <c r="B14" s="28">
        <v>1012</v>
      </c>
      <c r="C14" s="25">
        <v>2</v>
      </c>
      <c r="D14" s="25">
        <v>2</v>
      </c>
      <c r="E14" s="25"/>
      <c r="F14" s="29" t="s">
        <v>8</v>
      </c>
      <c r="G14" s="29" t="s">
        <v>9</v>
      </c>
      <c r="H14" s="29" t="s">
        <v>10</v>
      </c>
      <c r="I14" s="25"/>
      <c r="J14" s="25"/>
    </row>
    <row r="15" spans="2:10" x14ac:dyDescent="0.25">
      <c r="B15" s="28">
        <v>1013</v>
      </c>
      <c r="C15" s="25">
        <v>2</v>
      </c>
      <c r="D15" s="25">
        <v>3</v>
      </c>
      <c r="E15" s="25"/>
      <c r="F15" s="30" t="s">
        <v>5</v>
      </c>
      <c r="G15" s="4" t="str">
        <f>HLOOKUP(F15,$B$7:$D$7,1)</f>
        <v>Nummer</v>
      </c>
      <c r="H15" s="4" t="str">
        <f>HLOOKUP(F15,$B$7:$D$7,1,FALSE)</f>
        <v>Nummer</v>
      </c>
      <c r="I15" s="25"/>
      <c r="J15" s="25"/>
    </row>
    <row r="16" spans="2:10" x14ac:dyDescent="0.25">
      <c r="B16" s="28">
        <v>1014</v>
      </c>
      <c r="C16" s="25">
        <v>2</v>
      </c>
      <c r="D16" s="25">
        <v>4</v>
      </c>
      <c r="E16" s="25"/>
      <c r="F16" s="30" t="s">
        <v>6</v>
      </c>
      <c r="G16" s="4" t="str">
        <f>HLOOKUP(F16,$B$7:$D$7,1)</f>
        <v>Reihe</v>
      </c>
      <c r="H16" s="4" t="str">
        <f>HLOOKUP(F16,$B$7:$D$7,1,FALSE)</f>
        <v>Reihe</v>
      </c>
      <c r="I16" s="25"/>
      <c r="J16" s="25"/>
    </row>
    <row r="17" spans="2:10" x14ac:dyDescent="0.25">
      <c r="B17" s="28">
        <v>1015</v>
      </c>
      <c r="C17" s="25">
        <v>2</v>
      </c>
      <c r="D17" s="25">
        <v>5</v>
      </c>
      <c r="E17" s="25"/>
      <c r="F17" s="30" t="s">
        <v>7</v>
      </c>
      <c r="G17" s="4" t="e">
        <f>HLOOKUP(F17,$B$7:$D$7,1)</f>
        <v>#N/A</v>
      </c>
      <c r="H17" s="4" t="str">
        <f>HLOOKUP(F17,$B$7:$D$7,1,FALSE)</f>
        <v>Etage</v>
      </c>
      <c r="I17" s="25"/>
      <c r="J17" s="25"/>
    </row>
    <row r="18" spans="2:10" x14ac:dyDescent="0.25">
      <c r="C18" s="25"/>
      <c r="D18" s="25"/>
      <c r="E18" s="25"/>
      <c r="I18" s="25"/>
      <c r="J18" s="25"/>
    </row>
    <row r="19" spans="2:10" x14ac:dyDescent="0.25">
      <c r="B19" s="25"/>
      <c r="C19" s="25"/>
      <c r="D19" s="25"/>
      <c r="E19" s="25"/>
      <c r="I19" s="25"/>
      <c r="J19" s="25"/>
    </row>
    <row r="20" spans="2:10" x14ac:dyDescent="0.25">
      <c r="B20" s="38" t="s">
        <v>101</v>
      </c>
      <c r="C20" s="25"/>
      <c r="D20" s="25"/>
      <c r="E20" s="25"/>
      <c r="I20" s="25"/>
      <c r="J20" s="25"/>
    </row>
    <row r="21" spans="2:10" x14ac:dyDescent="0.25">
      <c r="B21" s="25"/>
      <c r="C21" s="25"/>
      <c r="D21" s="25"/>
      <c r="E21" s="25"/>
      <c r="I21" s="25"/>
      <c r="J21" s="25"/>
    </row>
    <row r="22" spans="2:10" x14ac:dyDescent="0.25">
      <c r="B22" s="25"/>
      <c r="C22" s="25"/>
      <c r="D22" s="25"/>
      <c r="E22" s="25"/>
      <c r="I22" s="25"/>
      <c r="J22" s="25"/>
    </row>
    <row r="24" spans="2:10" x14ac:dyDescent="0.25">
      <c r="G24" s="15"/>
      <c r="H24" s="15"/>
    </row>
    <row r="25" spans="2:10" x14ac:dyDescent="0.25">
      <c r="G25" s="15"/>
      <c r="H25" s="15"/>
    </row>
    <row r="26" spans="2:10" x14ac:dyDescent="0.25">
      <c r="G26" s="15"/>
      <c r="H26" s="15"/>
    </row>
    <row r="27" spans="2:10" x14ac:dyDescent="0.25">
      <c r="G27" s="15"/>
      <c r="H27" s="15"/>
    </row>
  </sheetData>
  <phoneticPr fontId="0" type="noConversion"/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Fill="0" autoLine="0" autoPict="0">
                <anchor moveWithCells="1">
                  <from>
                    <xdr:col>5</xdr:col>
                    <xdr:colOff>1114425</xdr:colOff>
                    <xdr:row>6</xdr:row>
                    <xdr:rowOff>0</xdr:rowOff>
                  </from>
                  <to>
                    <xdr:col>5</xdr:col>
                    <xdr:colOff>1657350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workbookViewId="0">
      <selection activeCell="B12" sqref="B12"/>
    </sheetView>
  </sheetViews>
  <sheetFormatPr baseColWidth="10" defaultRowHeight="15" x14ac:dyDescent="0.25"/>
  <cols>
    <col min="1" max="1" width="5.7109375" style="4" customWidth="1"/>
    <col min="2" max="2" width="16.28515625" style="4" customWidth="1"/>
    <col min="3" max="3" width="11.5703125" style="4" customWidth="1"/>
    <col min="4" max="4" width="5.7109375" style="4" customWidth="1"/>
    <col min="5" max="5" width="15.28515625" style="4" customWidth="1"/>
    <col min="6" max="6" width="11.5703125" style="4" customWidth="1"/>
    <col min="7" max="7" width="40.140625" style="4" customWidth="1"/>
    <col min="8" max="8" width="5.7109375" style="4" customWidth="1"/>
    <col min="9" max="16384" width="11.42578125" style="4"/>
  </cols>
  <sheetData>
    <row r="2" spans="2:7" x14ac:dyDescent="0.25">
      <c r="B2" s="4" t="s">
        <v>102</v>
      </c>
    </row>
    <row r="3" spans="2:7" x14ac:dyDescent="0.25">
      <c r="B3" s="8" t="s">
        <v>103</v>
      </c>
      <c r="C3" s="8" t="s">
        <v>104</v>
      </c>
      <c r="E3" s="8" t="s">
        <v>105</v>
      </c>
      <c r="F3" s="8" t="s">
        <v>104</v>
      </c>
      <c r="G3" s="8" t="s">
        <v>23</v>
      </c>
    </row>
    <row r="4" spans="2:7" x14ac:dyDescent="0.25">
      <c r="B4" s="16">
        <v>20000</v>
      </c>
      <c r="C4" s="37">
        <v>1.4999999999999999E-2</v>
      </c>
      <c r="E4" s="16">
        <v>22500</v>
      </c>
      <c r="F4" s="37">
        <f>VLOOKUP(E4,$B$4:$C$8,2,TRUE)</f>
        <v>1.4999999999999999E-2</v>
      </c>
      <c r="G4" s="14" t="s">
        <v>106</v>
      </c>
    </row>
    <row r="5" spans="2:7" x14ac:dyDescent="0.25">
      <c r="B5" s="16">
        <v>30000</v>
      </c>
      <c r="C5" s="37">
        <v>0.02</v>
      </c>
      <c r="E5" s="16">
        <v>19999</v>
      </c>
      <c r="F5" s="37" t="e">
        <f>VLOOKUP(E5,$B$4:$C$8,2,TRUE)</f>
        <v>#N/A</v>
      </c>
      <c r="G5" s="14" t="s">
        <v>107</v>
      </c>
    </row>
    <row r="6" spans="2:7" x14ac:dyDescent="0.25">
      <c r="B6" s="16">
        <v>40000</v>
      </c>
      <c r="C6" s="37">
        <v>2.5000000000000001E-2</v>
      </c>
      <c r="E6" s="16">
        <v>42350</v>
      </c>
      <c r="F6" s="37">
        <f>VLOOKUP(E6,$B$4:$C$8,2,TRUE)</f>
        <v>2.5000000000000001E-2</v>
      </c>
      <c r="G6" s="14" t="s">
        <v>108</v>
      </c>
    </row>
    <row r="7" spans="2:7" x14ac:dyDescent="0.25">
      <c r="B7" s="16">
        <v>50000</v>
      </c>
      <c r="C7" s="37">
        <v>0.03</v>
      </c>
      <c r="E7" s="16">
        <v>27239</v>
      </c>
      <c r="F7" s="37">
        <f>VLOOKUP(E7,$B$4:$C$8,2,TRUE)</f>
        <v>1.4999999999999999E-2</v>
      </c>
      <c r="G7" s="14" t="s">
        <v>109</v>
      </c>
    </row>
    <row r="8" spans="2:7" x14ac:dyDescent="0.25">
      <c r="B8" s="16">
        <v>60000</v>
      </c>
      <c r="C8" s="37">
        <v>3.5000000000000003E-2</v>
      </c>
      <c r="E8" s="16">
        <v>62500</v>
      </c>
      <c r="F8" s="37">
        <f>VLOOKUP(E8,$B$4:$C$8,2,TRUE)</f>
        <v>3.5000000000000003E-2</v>
      </c>
      <c r="G8" s="14" t="s">
        <v>110</v>
      </c>
    </row>
    <row r="9" spans="2:7" x14ac:dyDescent="0.25">
      <c r="G9" s="14"/>
    </row>
    <row r="10" spans="2:7" x14ac:dyDescent="0.25">
      <c r="E10" s="4" t="s">
        <v>113</v>
      </c>
    </row>
    <row r="11" spans="2:7" x14ac:dyDescent="0.25">
      <c r="E11" s="14" t="str">
        <f>IF(E5&gt;=MIN($B$4:$B$8),VLOOKUP(E5,$B$4:$C$8,2,TRUE),"Nix gibt's")</f>
        <v>Nix gibt's</v>
      </c>
    </row>
    <row r="12" spans="2:7" x14ac:dyDescent="0.25">
      <c r="E12" s="14" t="s">
        <v>111</v>
      </c>
    </row>
    <row r="17" spans="2:2" x14ac:dyDescent="0.25">
      <c r="B17" s="38" t="s">
        <v>101</v>
      </c>
    </row>
  </sheetData>
  <hyperlinks>
    <hyperlink ref="B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2:G21"/>
  <sheetViews>
    <sheetView workbookViewId="0">
      <selection activeCell="B12" sqref="B12"/>
    </sheetView>
  </sheetViews>
  <sheetFormatPr baseColWidth="10" defaultRowHeight="15" x14ac:dyDescent="0.25"/>
  <cols>
    <col min="1" max="1" width="5.7109375" style="4" customWidth="1"/>
    <col min="2" max="2" width="15.7109375" style="4" customWidth="1"/>
    <col min="3" max="3" width="5.7109375" style="4" customWidth="1"/>
    <col min="4" max="4" width="18.85546875" style="4" customWidth="1"/>
    <col min="5" max="5" width="18.7109375" style="4" customWidth="1"/>
    <col min="6" max="6" width="5.7109375" style="4" customWidth="1"/>
    <col min="7" max="7" width="18.85546875" style="4" customWidth="1"/>
    <col min="8" max="8" width="5.7109375" style="4" customWidth="1"/>
    <col min="9" max="16384" width="11.42578125" style="4"/>
  </cols>
  <sheetData>
    <row r="2" spans="2:7" x14ac:dyDescent="0.25">
      <c r="B2" s="7" t="s">
        <v>99</v>
      </c>
    </row>
    <row r="3" spans="2:7" x14ac:dyDescent="0.25">
      <c r="B3" s="7" t="s">
        <v>100</v>
      </c>
    </row>
    <row r="4" spans="2:7" x14ac:dyDescent="0.25">
      <c r="B4" s="7"/>
    </row>
    <row r="5" spans="2:7" x14ac:dyDescent="0.25">
      <c r="B5" s="8" t="s">
        <v>11</v>
      </c>
      <c r="E5" s="4" t="s">
        <v>12</v>
      </c>
      <c r="G5" s="4" t="s">
        <v>13</v>
      </c>
    </row>
    <row r="6" spans="2:7" x14ac:dyDescent="0.25">
      <c r="B6" s="4" t="s">
        <v>14</v>
      </c>
    </row>
    <row r="7" spans="2:7" x14ac:dyDescent="0.25">
      <c r="B7" s="4" t="s">
        <v>15</v>
      </c>
    </row>
    <row r="8" spans="2:7" x14ac:dyDescent="0.25">
      <c r="B8" s="4" t="s">
        <v>16</v>
      </c>
    </row>
    <row r="9" spans="2:7" x14ac:dyDescent="0.25">
      <c r="B9" s="4" t="s">
        <v>17</v>
      </c>
    </row>
    <row r="10" spans="2:7" x14ac:dyDescent="0.25">
      <c r="B10" s="4" t="s">
        <v>18</v>
      </c>
    </row>
    <row r="11" spans="2:7" x14ac:dyDescent="0.25">
      <c r="B11" s="4" t="s">
        <v>19</v>
      </c>
    </row>
    <row r="12" spans="2:7" x14ac:dyDescent="0.25">
      <c r="B12" s="4" t="s">
        <v>20</v>
      </c>
    </row>
    <row r="13" spans="2:7" x14ac:dyDescent="0.25">
      <c r="B13" s="4" t="s">
        <v>21</v>
      </c>
    </row>
    <row r="14" spans="2:7" x14ac:dyDescent="0.25">
      <c r="B14" s="4" t="s">
        <v>48</v>
      </c>
    </row>
    <row r="16" spans="2:7" x14ac:dyDescent="0.25">
      <c r="D16" s="4" t="s">
        <v>22</v>
      </c>
      <c r="E16" s="15">
        <v>4</v>
      </c>
      <c r="F16" s="15"/>
      <c r="G16" s="15">
        <v>7</v>
      </c>
    </row>
    <row r="17" spans="2:7" x14ac:dyDescent="0.25">
      <c r="D17" s="4" t="s">
        <v>54</v>
      </c>
      <c r="E17" s="15" t="str">
        <f>INDEX(B6:B14,E16)</f>
        <v>PowerPoint</v>
      </c>
      <c r="F17" s="15"/>
      <c r="G17" s="15" t="str">
        <f>INDEX(B6:B14,G16)</f>
        <v>Outlook</v>
      </c>
    </row>
    <row r="18" spans="2:7" x14ac:dyDescent="0.25">
      <c r="D18" s="4" t="s">
        <v>23</v>
      </c>
      <c r="E18" s="14" t="s">
        <v>52</v>
      </c>
      <c r="G18" s="14" t="s">
        <v>53</v>
      </c>
    </row>
    <row r="21" spans="2:7" x14ac:dyDescent="0.25">
      <c r="B21" s="38" t="s">
        <v>101</v>
      </c>
    </row>
  </sheetData>
  <phoneticPr fontId="0" type="noConversion"/>
  <hyperlinks>
    <hyperlink ref="B2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List Box 1">
              <controlPr defaultSize="0" autoFill="0" autoLine="0" autoPict="0">
                <anchor moveWithCells="1">
                  <from>
                    <xdr:col>4</xdr:col>
                    <xdr:colOff>0</xdr:colOff>
                    <xdr:row>5</xdr:row>
                    <xdr:rowOff>9525</xdr:rowOff>
                  </from>
                  <to>
                    <xdr:col>5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defaultSize="0" autoFill="0" autoLine="0" autoPict="0">
                <anchor moveWithCells="1">
                  <from>
                    <xdr:col>6</xdr:col>
                    <xdr:colOff>0</xdr:colOff>
                    <xdr:row>5</xdr:row>
                    <xdr:rowOff>0</xdr:rowOff>
                  </from>
                  <to>
                    <xdr:col>7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23"/>
  <sheetViews>
    <sheetView workbookViewId="0">
      <selection activeCell="B12" sqref="B12"/>
    </sheetView>
  </sheetViews>
  <sheetFormatPr baseColWidth="10" defaultRowHeight="15" x14ac:dyDescent="0.25"/>
  <cols>
    <col min="1" max="1" width="10.7109375" style="4" customWidth="1"/>
    <col min="2" max="2" width="12.7109375" style="4" customWidth="1"/>
    <col min="3" max="10" width="8.28515625" style="4" customWidth="1"/>
    <col min="11" max="12" width="9.42578125" style="4" customWidth="1"/>
    <col min="13" max="16384" width="11.42578125" style="4"/>
  </cols>
  <sheetData>
    <row r="1" spans="1:14" x14ac:dyDescent="0.25">
      <c r="A1" s="7" t="s">
        <v>71</v>
      </c>
    </row>
    <row r="2" spans="1:14" ht="45" x14ac:dyDescent="0.25">
      <c r="A2" s="17" t="s">
        <v>55</v>
      </c>
      <c r="B2" s="18"/>
      <c r="C2" s="19" t="s">
        <v>56</v>
      </c>
      <c r="D2" s="20"/>
      <c r="E2" s="20" t="s">
        <v>57</v>
      </c>
      <c r="F2" s="20"/>
      <c r="G2" s="20" t="s">
        <v>58</v>
      </c>
      <c r="H2" s="20"/>
      <c r="I2" s="20" t="s">
        <v>59</v>
      </c>
      <c r="J2" s="20"/>
      <c r="K2" s="20" t="s">
        <v>60</v>
      </c>
      <c r="L2" s="20"/>
      <c r="N2" s="38" t="s">
        <v>101</v>
      </c>
    </row>
    <row r="3" spans="1:14" x14ac:dyDescent="0.25">
      <c r="A3" s="21" t="s">
        <v>73</v>
      </c>
      <c r="B3" s="22"/>
      <c r="C3" s="23" t="s">
        <v>61</v>
      </c>
      <c r="D3" s="8" t="s">
        <v>62</v>
      </c>
      <c r="E3" s="8" t="s">
        <v>61</v>
      </c>
      <c r="F3" s="8" t="s">
        <v>62</v>
      </c>
      <c r="G3" s="8" t="s">
        <v>61</v>
      </c>
      <c r="H3" s="8" t="s">
        <v>62</v>
      </c>
      <c r="I3" s="8" t="s">
        <v>61</v>
      </c>
      <c r="J3" s="8" t="s">
        <v>62</v>
      </c>
      <c r="K3" s="8" t="s">
        <v>61</v>
      </c>
      <c r="L3" s="8" t="s">
        <v>62</v>
      </c>
    </row>
    <row r="4" spans="1:14" x14ac:dyDescent="0.25">
      <c r="A4" s="15">
        <v>15</v>
      </c>
      <c r="B4" s="15">
        <v>19</v>
      </c>
      <c r="C4" s="24">
        <v>2184</v>
      </c>
      <c r="D4" s="24">
        <v>1752</v>
      </c>
      <c r="E4" s="24">
        <v>2639</v>
      </c>
      <c r="F4" s="24">
        <v>2117</v>
      </c>
      <c r="G4" s="24">
        <v>3003</v>
      </c>
      <c r="H4" s="24">
        <v>2409</v>
      </c>
      <c r="I4" s="24">
        <v>3367</v>
      </c>
      <c r="J4" s="24">
        <v>2701</v>
      </c>
      <c r="K4" s="24">
        <v>4004</v>
      </c>
      <c r="L4" s="24">
        <v>3212</v>
      </c>
    </row>
    <row r="5" spans="1:14" x14ac:dyDescent="0.25">
      <c r="A5" s="15">
        <v>20</v>
      </c>
      <c r="B5" s="15">
        <v>25</v>
      </c>
      <c r="C5" s="24">
        <v>2184</v>
      </c>
      <c r="D5" s="24">
        <v>1668</v>
      </c>
      <c r="E5" s="24">
        <v>2639</v>
      </c>
      <c r="F5" s="24">
        <v>2016</v>
      </c>
      <c r="G5" s="24">
        <v>3003</v>
      </c>
      <c r="H5" s="24">
        <v>2294</v>
      </c>
      <c r="I5" s="24">
        <v>3367</v>
      </c>
      <c r="J5" s="24">
        <v>2572</v>
      </c>
      <c r="K5" s="24">
        <v>4004</v>
      </c>
      <c r="L5" s="24">
        <v>3058</v>
      </c>
    </row>
    <row r="6" spans="1:14" x14ac:dyDescent="0.25">
      <c r="A6" s="15">
        <v>26</v>
      </c>
      <c r="B6" s="15">
        <v>50</v>
      </c>
      <c r="C6" s="24">
        <v>2088</v>
      </c>
      <c r="D6" s="24">
        <v>1608</v>
      </c>
      <c r="E6" s="24">
        <v>2523</v>
      </c>
      <c r="F6" s="24">
        <v>1943</v>
      </c>
      <c r="G6" s="24">
        <v>2871</v>
      </c>
      <c r="H6" s="24">
        <v>2211</v>
      </c>
      <c r="I6" s="24">
        <v>3219</v>
      </c>
      <c r="J6" s="24">
        <v>2479</v>
      </c>
      <c r="K6" s="24">
        <v>3828</v>
      </c>
      <c r="L6" s="24">
        <v>2948</v>
      </c>
    </row>
    <row r="7" spans="1:14" x14ac:dyDescent="0.25">
      <c r="A7" s="15">
        <v>51</v>
      </c>
      <c r="B7" s="15">
        <v>65</v>
      </c>
      <c r="C7" s="24">
        <v>1896</v>
      </c>
      <c r="D7" s="24">
        <v>1524</v>
      </c>
      <c r="E7" s="24">
        <v>2291</v>
      </c>
      <c r="F7" s="24">
        <v>1842</v>
      </c>
      <c r="G7" s="24">
        <v>2607</v>
      </c>
      <c r="H7" s="24">
        <v>2096</v>
      </c>
      <c r="I7" s="24">
        <v>2923</v>
      </c>
      <c r="J7" s="24">
        <v>2350</v>
      </c>
      <c r="K7" s="24">
        <v>3476</v>
      </c>
      <c r="L7" s="24">
        <v>2794</v>
      </c>
    </row>
    <row r="8" spans="1:14" x14ac:dyDescent="0.25">
      <c r="A8" s="15">
        <v>66</v>
      </c>
      <c r="B8" s="15" t="s">
        <v>72</v>
      </c>
      <c r="C8" s="24">
        <v>1692</v>
      </c>
      <c r="D8" s="24">
        <v>1404</v>
      </c>
      <c r="E8" s="24">
        <v>2045</v>
      </c>
      <c r="F8" s="24">
        <v>1697</v>
      </c>
      <c r="G8" s="24">
        <v>2327</v>
      </c>
      <c r="H8" s="24">
        <v>1931</v>
      </c>
      <c r="I8" s="24">
        <v>2609</v>
      </c>
      <c r="J8" s="24">
        <v>2165</v>
      </c>
      <c r="K8" s="24">
        <v>3102</v>
      </c>
      <c r="L8" s="24">
        <v>2574</v>
      </c>
    </row>
    <row r="11" spans="1:14" x14ac:dyDescent="0.25">
      <c r="A11" s="4" t="s">
        <v>55</v>
      </c>
      <c r="B11" s="15">
        <v>47</v>
      </c>
      <c r="F11" s="4">
        <f>IF(B11&lt;A4,1,MATCH(B11,A4:A8,1))</f>
        <v>3</v>
      </c>
      <c r="G11" s="14" t="s">
        <v>66</v>
      </c>
    </row>
    <row r="12" spans="1:14" x14ac:dyDescent="0.25">
      <c r="A12" s="4" t="s">
        <v>63</v>
      </c>
      <c r="B12" s="15" t="s">
        <v>61</v>
      </c>
      <c r="F12" s="4">
        <f>MATCH(B12,C3:D3,1)</f>
        <v>1</v>
      </c>
      <c r="G12" s="14" t="s">
        <v>67</v>
      </c>
    </row>
    <row r="13" spans="1:14" x14ac:dyDescent="0.25">
      <c r="A13" s="4" t="s">
        <v>64</v>
      </c>
      <c r="B13" s="4" t="s">
        <v>57</v>
      </c>
      <c r="F13" s="4">
        <f>MATCH(B13,Profile,0)</f>
        <v>2</v>
      </c>
      <c r="G13" s="14" t="s">
        <v>68</v>
      </c>
    </row>
    <row r="15" spans="1:14" x14ac:dyDescent="0.25">
      <c r="A15" s="4" t="s">
        <v>69</v>
      </c>
      <c r="F15" s="24">
        <f>INDEX(($C$4:$D$8,$E$4:$F$8,$G$4:$H$8,$I$4:$J$8,$K$4:$L$8),F11,F12,F13)</f>
        <v>2523</v>
      </c>
    </row>
    <row r="16" spans="1:14" x14ac:dyDescent="0.25">
      <c r="F16" s="14" t="s">
        <v>70</v>
      </c>
    </row>
    <row r="18" spans="1:1" x14ac:dyDescent="0.25">
      <c r="A18" s="7" t="s">
        <v>65</v>
      </c>
    </row>
    <row r="19" spans="1:1" x14ac:dyDescent="0.25">
      <c r="A19" s="4" t="s">
        <v>56</v>
      </c>
    </row>
    <row r="20" spans="1:1" x14ac:dyDescent="0.25">
      <c r="A20" s="4" t="s">
        <v>57</v>
      </c>
    </row>
    <row r="21" spans="1:1" x14ac:dyDescent="0.25">
      <c r="A21" s="4" t="s">
        <v>58</v>
      </c>
    </row>
    <row r="22" spans="1:1" x14ac:dyDescent="0.25">
      <c r="A22" s="4" t="s">
        <v>59</v>
      </c>
    </row>
    <row r="23" spans="1:1" x14ac:dyDescent="0.25">
      <c r="A23" s="4" t="s">
        <v>60</v>
      </c>
    </row>
  </sheetData>
  <phoneticPr fontId="3" type="noConversion"/>
  <dataValidations count="2">
    <dataValidation type="list" allowBlank="1" showInputMessage="1" showErrorMessage="1" sqref="B13">
      <formula1>Profile</formula1>
    </dataValidation>
    <dataValidation type="list" allowBlank="1" showInputMessage="1" showErrorMessage="1" errorTitle="Eingabe ist eingeschränkt" error="Geben Sie hier lediglich &quot;m&quot; für männlich oder &quot;w&quot; für weiblich ein." sqref="B12">
      <formula1>"m,w"</formula1>
    </dataValidation>
  </dataValidations>
  <hyperlinks>
    <hyperlink ref="N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B2:G20"/>
  <sheetViews>
    <sheetView workbookViewId="0">
      <selection activeCell="G2" sqref="G2"/>
    </sheetView>
  </sheetViews>
  <sheetFormatPr baseColWidth="10" defaultRowHeight="15" x14ac:dyDescent="0.25"/>
  <cols>
    <col min="1" max="1" width="5.7109375" style="4" customWidth="1"/>
    <col min="2" max="2" width="24.140625" style="4" customWidth="1"/>
    <col min="3" max="3" width="14.28515625" style="4" customWidth="1"/>
    <col min="4" max="4" width="55.5703125" style="4" customWidth="1"/>
    <col min="5" max="5" width="5.7109375" style="4" customWidth="1"/>
    <col min="6" max="16384" width="11.42578125" style="4"/>
  </cols>
  <sheetData>
    <row r="2" spans="2:7" x14ac:dyDescent="0.25">
      <c r="B2" s="7" t="s">
        <v>24</v>
      </c>
      <c r="G2" s="38" t="s">
        <v>101</v>
      </c>
    </row>
    <row r="3" spans="2:7" x14ac:dyDescent="0.25">
      <c r="B3" s="8" t="s">
        <v>25</v>
      </c>
      <c r="C3" s="8" t="s">
        <v>26</v>
      </c>
    </row>
    <row r="4" spans="2:7" x14ac:dyDescent="0.25">
      <c r="B4" s="15">
        <v>10038</v>
      </c>
      <c r="C4" s="16">
        <v>117823</v>
      </c>
    </row>
    <row r="5" spans="2:7" x14ac:dyDescent="0.25">
      <c r="B5" s="15">
        <v>10046</v>
      </c>
      <c r="C5" s="16">
        <v>59164</v>
      </c>
    </row>
    <row r="6" spans="2:7" x14ac:dyDescent="0.25">
      <c r="B6" s="15">
        <v>10054</v>
      </c>
      <c r="C6" s="16">
        <v>93878</v>
      </c>
    </row>
    <row r="7" spans="2:7" x14ac:dyDescent="0.25">
      <c r="B7" s="15">
        <v>10062</v>
      </c>
      <c r="C7" s="16">
        <v>155035</v>
      </c>
    </row>
    <row r="8" spans="2:7" x14ac:dyDescent="0.25">
      <c r="B8" s="15">
        <v>10070</v>
      </c>
      <c r="C8" s="16">
        <v>57922</v>
      </c>
    </row>
    <row r="9" spans="2:7" x14ac:dyDescent="0.25">
      <c r="B9" s="15">
        <v>10078</v>
      </c>
      <c r="C9" s="16">
        <v>110876</v>
      </c>
    </row>
    <row r="10" spans="2:7" x14ac:dyDescent="0.25">
      <c r="B10" s="15">
        <v>10086</v>
      </c>
      <c r="C10" s="16">
        <v>109120</v>
      </c>
    </row>
    <row r="11" spans="2:7" x14ac:dyDescent="0.25">
      <c r="B11" s="15">
        <v>10094</v>
      </c>
      <c r="C11" s="16">
        <v>60843</v>
      </c>
    </row>
    <row r="14" spans="2:7" x14ac:dyDescent="0.25">
      <c r="B14" s="4" t="s">
        <v>27</v>
      </c>
    </row>
    <row r="15" spans="2:7" x14ac:dyDescent="0.25">
      <c r="B15" s="8" t="s">
        <v>28</v>
      </c>
      <c r="C15" s="8" t="s">
        <v>29</v>
      </c>
      <c r="D15" s="8" t="s">
        <v>23</v>
      </c>
    </row>
    <row r="16" spans="2:7" x14ac:dyDescent="0.25">
      <c r="B16" s="4" t="s">
        <v>30</v>
      </c>
      <c r="C16" s="16">
        <f>MAX(C4:C11)</f>
        <v>155035</v>
      </c>
      <c r="D16" s="14" t="s">
        <v>31</v>
      </c>
    </row>
    <row r="17" spans="2:4" x14ac:dyDescent="0.25">
      <c r="B17" s="4" t="s">
        <v>32</v>
      </c>
      <c r="C17" s="15">
        <f>MATCH(MAX(C4:C11),C4:C11,0)</f>
        <v>4</v>
      </c>
      <c r="D17" s="14" t="s">
        <v>33</v>
      </c>
    </row>
    <row r="18" spans="2:4" x14ac:dyDescent="0.25">
      <c r="B18" s="4" t="s">
        <v>34</v>
      </c>
      <c r="C18" s="15" t="str">
        <f>ADDRESS(MATCH(MAX(C4:C11),C1:C11,0),3,1)</f>
        <v>$C$7</v>
      </c>
      <c r="D18" s="14" t="s">
        <v>35</v>
      </c>
    </row>
    <row r="19" spans="2:4" x14ac:dyDescent="0.25">
      <c r="B19" s="4" t="s">
        <v>36</v>
      </c>
      <c r="C19" s="15" t="str">
        <f>ADDRESS(MATCH(MAX(C4:C11),C1:C11,0),2,4)</f>
        <v>B7</v>
      </c>
      <c r="D19" s="14" t="s">
        <v>37</v>
      </c>
    </row>
    <row r="20" spans="2:4" x14ac:dyDescent="0.25">
      <c r="B20" s="4" t="s">
        <v>25</v>
      </c>
      <c r="C20" s="15">
        <f ca="1">INDIRECT(ADDRESS(MATCH(MAX(C4:C11),C1:C11,0),2))</f>
        <v>10062</v>
      </c>
      <c r="D20" s="14" t="s">
        <v>38</v>
      </c>
    </row>
  </sheetData>
  <phoneticPr fontId="3" type="noConversion"/>
  <hyperlinks>
    <hyperlink ref="G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B2:D10"/>
  <sheetViews>
    <sheetView workbookViewId="0">
      <selection activeCell="B12" sqref="B12"/>
    </sheetView>
  </sheetViews>
  <sheetFormatPr baseColWidth="10" defaultRowHeight="15" x14ac:dyDescent="0.25"/>
  <cols>
    <col min="1" max="1" width="5.7109375" style="4" customWidth="1"/>
    <col min="2" max="3" width="11.42578125" style="4"/>
    <col min="4" max="4" width="33.140625" style="4" customWidth="1"/>
    <col min="5" max="5" width="5.7109375" style="4" customWidth="1"/>
    <col min="6" max="16384" width="11.42578125" style="4"/>
  </cols>
  <sheetData>
    <row r="2" spans="2:4" x14ac:dyDescent="0.25">
      <c r="B2" s="7" t="s">
        <v>76</v>
      </c>
    </row>
    <row r="3" spans="2:4" x14ac:dyDescent="0.25">
      <c r="B3" s="4">
        <v>1</v>
      </c>
      <c r="C3" s="4">
        <f ca="1">SUM(INDIRECT("B3:B7",TRUE))</f>
        <v>5</v>
      </c>
      <c r="D3" s="14" t="s">
        <v>77</v>
      </c>
    </row>
    <row r="4" spans="2:4" x14ac:dyDescent="0.25">
      <c r="B4" s="4">
        <v>1</v>
      </c>
      <c r="C4" s="4">
        <f>SUM(B3:B7)</f>
        <v>5</v>
      </c>
      <c r="D4" s="14" t="s">
        <v>78</v>
      </c>
    </row>
    <row r="5" spans="2:4" x14ac:dyDescent="0.25">
      <c r="B5" s="4">
        <v>1</v>
      </c>
    </row>
    <row r="6" spans="2:4" x14ac:dyDescent="0.25">
      <c r="B6" s="4">
        <v>1</v>
      </c>
    </row>
    <row r="7" spans="2:4" x14ac:dyDescent="0.25">
      <c r="B7" s="4">
        <v>1</v>
      </c>
    </row>
    <row r="10" spans="2:4" x14ac:dyDescent="0.25">
      <c r="B10" s="38" t="s">
        <v>101</v>
      </c>
    </row>
  </sheetData>
  <phoneticPr fontId="3" type="noConversion"/>
  <hyperlinks>
    <hyperlink ref="B1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G28"/>
  <sheetViews>
    <sheetView workbookViewId="0">
      <selection activeCell="B12" sqref="B12"/>
    </sheetView>
  </sheetViews>
  <sheetFormatPr baseColWidth="10" defaultRowHeight="15" x14ac:dyDescent="0.25"/>
  <cols>
    <col min="1" max="1" width="5.7109375" style="4" customWidth="1"/>
    <col min="2" max="2" width="11.42578125" style="4"/>
    <col min="3" max="3" width="12.7109375" style="4" customWidth="1"/>
    <col min="4" max="4" width="5.7109375" style="4" customWidth="1"/>
    <col min="5" max="5" width="35" style="4" customWidth="1"/>
    <col min="6" max="6" width="26.140625" style="4" customWidth="1"/>
    <col min="7" max="7" width="11.85546875" style="4" customWidth="1"/>
    <col min="8" max="8" width="5.7109375" style="4" customWidth="1"/>
    <col min="9" max="16384" width="11.42578125" style="4"/>
  </cols>
  <sheetData>
    <row r="2" spans="2:7" ht="15" customHeight="1" x14ac:dyDescent="0.25">
      <c r="B2" s="7" t="s">
        <v>39</v>
      </c>
      <c r="G2" s="38" t="s">
        <v>101</v>
      </c>
    </row>
    <row r="3" spans="2:7" x14ac:dyDescent="0.25">
      <c r="B3" s="8" t="s">
        <v>40</v>
      </c>
      <c r="C3" s="8" t="s">
        <v>41</v>
      </c>
    </row>
    <row r="4" spans="2:7" x14ac:dyDescent="0.25">
      <c r="B4" s="9">
        <v>40304</v>
      </c>
      <c r="C4" s="10">
        <v>725</v>
      </c>
    </row>
    <row r="5" spans="2:7" x14ac:dyDescent="0.25">
      <c r="B5" s="9">
        <v>40305</v>
      </c>
      <c r="C5" s="10">
        <v>524</v>
      </c>
    </row>
    <row r="6" spans="2:7" x14ac:dyDescent="0.25">
      <c r="B6" s="9">
        <v>40306</v>
      </c>
      <c r="C6" s="10">
        <v>394</v>
      </c>
    </row>
    <row r="7" spans="2:7" x14ac:dyDescent="0.25">
      <c r="B7" s="9">
        <v>40307</v>
      </c>
      <c r="C7" s="10">
        <v>109</v>
      </c>
    </row>
    <row r="8" spans="2:7" x14ac:dyDescent="0.25">
      <c r="B8" s="9">
        <v>40308</v>
      </c>
      <c r="C8" s="10">
        <v>299</v>
      </c>
    </row>
    <row r="9" spans="2:7" x14ac:dyDescent="0.25">
      <c r="B9" s="9">
        <v>40309</v>
      </c>
      <c r="C9" s="10">
        <v>873</v>
      </c>
    </row>
    <row r="10" spans="2:7" x14ac:dyDescent="0.25">
      <c r="B10" s="9">
        <v>40310</v>
      </c>
      <c r="C10" s="10">
        <v>679</v>
      </c>
    </row>
    <row r="11" spans="2:7" x14ac:dyDescent="0.25">
      <c r="B11" s="9">
        <v>40311</v>
      </c>
      <c r="C11" s="10">
        <v>174</v>
      </c>
      <c r="E11" s="4" t="s">
        <v>42</v>
      </c>
      <c r="F11" s="11">
        <v>40311</v>
      </c>
    </row>
    <row r="12" spans="2:7" x14ac:dyDescent="0.25">
      <c r="B12" s="9">
        <v>40312</v>
      </c>
      <c r="C12" s="10">
        <v>460</v>
      </c>
      <c r="E12" s="4" t="s">
        <v>43</v>
      </c>
      <c r="F12" s="12">
        <f>MATCH(F11,B4:B28,1)</f>
        <v>8</v>
      </c>
    </row>
    <row r="13" spans="2:7" x14ac:dyDescent="0.25">
      <c r="B13" s="9">
        <v>40313</v>
      </c>
      <c r="C13" s="10">
        <v>886</v>
      </c>
      <c r="E13" s="4" t="s">
        <v>44</v>
      </c>
      <c r="F13" s="12">
        <f ca="1">OFFSET(B3,F12,1,1,1)</f>
        <v>174</v>
      </c>
    </row>
    <row r="14" spans="2:7" x14ac:dyDescent="0.25">
      <c r="B14" s="9">
        <v>40314</v>
      </c>
      <c r="C14" s="10">
        <v>749</v>
      </c>
      <c r="E14" s="4" t="s">
        <v>45</v>
      </c>
      <c r="F14" s="13">
        <f ca="1">SUM(OFFSET(B3,MATCH(F11,B4:B28,1),1,7,1))</f>
        <v>3927</v>
      </c>
      <c r="G14" s="14"/>
    </row>
    <row r="15" spans="2:7" x14ac:dyDescent="0.25">
      <c r="B15" s="9">
        <v>40315</v>
      </c>
      <c r="C15" s="10">
        <v>344</v>
      </c>
      <c r="E15" s="14" t="s">
        <v>46</v>
      </c>
    </row>
    <row r="16" spans="2:7" x14ac:dyDescent="0.25">
      <c r="B16" s="9">
        <v>40316</v>
      </c>
      <c r="C16" s="10">
        <v>708</v>
      </c>
      <c r="E16" s="14" t="s">
        <v>47</v>
      </c>
    </row>
    <row r="17" spans="2:3" x14ac:dyDescent="0.25">
      <c r="B17" s="9">
        <v>40317</v>
      </c>
      <c r="C17" s="10">
        <v>606</v>
      </c>
    </row>
    <row r="18" spans="2:3" x14ac:dyDescent="0.25">
      <c r="B18" s="9">
        <v>40318</v>
      </c>
      <c r="C18" s="10">
        <v>887</v>
      </c>
    </row>
    <row r="19" spans="2:3" x14ac:dyDescent="0.25">
      <c r="B19" s="9">
        <v>40319</v>
      </c>
      <c r="C19" s="10">
        <v>732</v>
      </c>
    </row>
    <row r="20" spans="2:3" x14ac:dyDescent="0.25">
      <c r="B20" s="9">
        <v>40320</v>
      </c>
      <c r="C20" s="10">
        <v>308</v>
      </c>
    </row>
    <row r="21" spans="2:3" x14ac:dyDescent="0.25">
      <c r="B21" s="9">
        <v>40321</v>
      </c>
      <c r="C21" s="10">
        <v>386</v>
      </c>
    </row>
    <row r="22" spans="2:3" x14ac:dyDescent="0.25">
      <c r="B22" s="9">
        <v>40322</v>
      </c>
      <c r="C22" s="10">
        <v>675</v>
      </c>
    </row>
    <row r="23" spans="2:3" x14ac:dyDescent="0.25">
      <c r="B23" s="9">
        <v>40323</v>
      </c>
      <c r="C23" s="10">
        <v>430</v>
      </c>
    </row>
    <row r="24" spans="2:3" x14ac:dyDescent="0.25">
      <c r="B24" s="9">
        <v>40324</v>
      </c>
      <c r="C24" s="10">
        <v>343</v>
      </c>
    </row>
    <row r="25" spans="2:3" x14ac:dyDescent="0.25">
      <c r="B25" s="9">
        <v>40325</v>
      </c>
      <c r="C25" s="10">
        <v>269</v>
      </c>
    </row>
    <row r="26" spans="2:3" x14ac:dyDescent="0.25">
      <c r="B26" s="9">
        <v>40326</v>
      </c>
      <c r="C26" s="10">
        <v>436</v>
      </c>
    </row>
    <row r="27" spans="2:3" x14ac:dyDescent="0.25">
      <c r="B27" s="9">
        <v>40327</v>
      </c>
      <c r="C27" s="10">
        <v>532</v>
      </c>
    </row>
    <row r="28" spans="2:3" x14ac:dyDescent="0.25">
      <c r="B28" s="9">
        <v>40328</v>
      </c>
      <c r="C28" s="10">
        <v>546</v>
      </c>
    </row>
  </sheetData>
  <phoneticPr fontId="3" type="noConversion"/>
  <hyperlinks>
    <hyperlink ref="G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&amp;LExcel 2010 - Das Handbuch&amp;RJ. Schwenk 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SVERWEIS</vt:lpstr>
      <vt:lpstr>SVERWEIS und WVERWEIS</vt:lpstr>
      <vt:lpstr>Provision</vt:lpstr>
      <vt:lpstr>Steuerelemente auswerten</vt:lpstr>
      <vt:lpstr>INDEX Bezugsversion</vt:lpstr>
      <vt:lpstr>Größter Wert</vt:lpstr>
      <vt:lpstr>Fester Bezug</vt:lpstr>
      <vt:lpstr>BEREICH.VERSCHIEBEN</vt:lpstr>
      <vt:lpstr>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kalkulieren und auswerten</dc:subject>
  <dc:creator>Jürgen Schwenk</dc:creator>
  <cp:lastModifiedBy>Jürgen Schwenk</cp:lastModifiedBy>
  <cp:lastPrinted>2005-06-29T23:15:53Z</cp:lastPrinted>
  <dcterms:created xsi:type="dcterms:W3CDTF">2003-04-19T12:40:19Z</dcterms:created>
  <dcterms:modified xsi:type="dcterms:W3CDTF">2010-09-10T19:14:38Z</dcterms:modified>
</cp:coreProperties>
</file>