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Datum" sheetId="4" r:id="rId2"/>
    <sheet name="Datumsrechnen" sheetId="15" r:id="rId3"/>
    <sheet name="Kalender" sheetId="5" r:id="rId4"/>
    <sheet name="Zeit" sheetId="6" r:id="rId5"/>
    <sheet name="Geburtstagsliste" sheetId="11" r:id="rId6"/>
    <sheet name="Arbeitstage" sheetId="17" r:id="rId7"/>
    <sheet name="Hilfsspalte" sheetId="12" r:id="rId8"/>
    <sheet name="Ahnenforschung" sheetId="13" r:id="rId9"/>
    <sheet name="Zeitrechnung" sheetId="7" r:id="rId10"/>
    <sheet name="Lohnabrechnung" sheetId="8" r:id="rId11"/>
    <sheet name="Uhrzeit" sheetId="14" r:id="rId12"/>
    <sheet name="Zeitwerte runden" sheetId="9" r:id="rId13"/>
  </sheets>
  <definedNames>
    <definedName name="_PoweredBy" hidden="1">"J. Schwenk"</definedName>
    <definedName name="aktuellesJahr">YEAR(TODAY())</definedName>
    <definedName name="Bundesländer" localSheetId="2">{"Baden-Württemberg","Bayern","Berlin","Brandenburg","Bremen","Hamburg","Hessen","Mecklenburg-Vorpommern","Niedersachsen","Nordrhein-Westfalen","Rheinland-Pfalz","Saarland","Sachsen","Sachsen-Anhalt","Schleswig-Holstein","Thüringen"}</definedName>
    <definedName name="Bundesländer">{"Baden-Württemberg","Bayern","Berlin","Brandenburg","Bremen","Hamburg","Hessen","Mecklenburg-Vorpommern","Niedersachsen","Nordrhein-Westfalen","Rheinland-Pfalz","Saarland","Sachsen","Sachsen-Anhalt","Schleswig-Holstein","Thüringen"}</definedName>
    <definedName name="Datum" localSheetId="2">Start:OFFSET(Start,MAX(0,COUNT(Eingabebereich)-1),0)</definedName>
    <definedName name="Datum">Start:OFFSET(Start,MAX(0,COUNT(Eingabebereich)-1),0)</definedName>
    <definedName name="Freie_Tage">Arbeitstage!$H$4:$H$18</definedName>
    <definedName name="Mwst">16%</definedName>
    <definedName name="Werte" localSheetId="2">OFFSET(Start,0,1):OFFSET(Start,MAX(0,COUNT(Eingabebereich)-1),1)</definedName>
    <definedName name="Werte">OFFSET(Start,0,1):OFFSET(Start,MAX(0,COUNT(Eingabebereich)-1),1)</definedName>
    <definedName name="Zahlungsziel">TEXT(TODAY()+14,"TT.MM.JJJJ")</definedName>
  </definedNames>
  <calcPr calcId="125725"/>
</workbook>
</file>

<file path=xl/calcChain.xml><?xml version="1.0" encoding="utf-8"?>
<calcChain xmlns="http://schemas.openxmlformats.org/spreadsheetml/2006/main">
  <c r="F8" i="17"/>
  <c r="E8"/>
  <c r="F7"/>
  <c r="E7"/>
  <c r="F6"/>
  <c r="E6"/>
  <c r="F5"/>
  <c r="E5"/>
  <c r="F4"/>
  <c r="E4"/>
  <c r="E4" i="6" l="1"/>
  <c r="D11" i="4" l="1"/>
  <c r="F4"/>
  <c r="D4" i="15" l="1"/>
  <c r="D8"/>
  <c r="D12"/>
  <c r="D4" i="14"/>
  <c r="D8" s="1"/>
  <c r="D5"/>
  <c r="D6"/>
  <c r="D7"/>
  <c r="D10"/>
  <c r="D20" i="7" l="1"/>
  <c r="E24" s="1"/>
  <c r="D6" i="6"/>
  <c r="D4" i="13"/>
  <c r="D5"/>
  <c r="D6"/>
  <c r="D7"/>
  <c r="D8"/>
  <c r="D9"/>
  <c r="D10"/>
  <c r="D11"/>
  <c r="D12"/>
  <c r="D13"/>
  <c r="E4" i="12"/>
  <c r="E5"/>
  <c r="E6"/>
  <c r="E7"/>
  <c r="E8"/>
  <c r="E9"/>
  <c r="E10"/>
  <c r="E11"/>
  <c r="E12"/>
  <c r="E13"/>
  <c r="C20" i="9"/>
  <c r="D5"/>
  <c r="D6"/>
  <c r="D7"/>
  <c r="D8"/>
  <c r="D9"/>
  <c r="D10"/>
  <c r="D11"/>
  <c r="D12"/>
  <c r="D13"/>
  <c r="D14"/>
  <c r="D15"/>
  <c r="D4"/>
  <c r="D16" i="7"/>
  <c r="D15"/>
  <c r="D14"/>
  <c r="D13"/>
  <c r="D12"/>
  <c r="D4" i="8"/>
  <c r="E12"/>
  <c r="E8"/>
  <c r="A1" i="5"/>
  <c r="B1"/>
  <c r="C1"/>
  <c r="D1"/>
  <c r="E1"/>
  <c r="F1"/>
  <c r="G1"/>
  <c r="H1"/>
  <c r="I1"/>
  <c r="J1"/>
  <c r="K1"/>
  <c r="L1"/>
  <c r="A2"/>
  <c r="B2"/>
  <c r="C2"/>
  <c r="D2"/>
  <c r="E2"/>
  <c r="F2"/>
  <c r="G2"/>
  <c r="H2"/>
  <c r="I2"/>
  <c r="J2"/>
  <c r="K2"/>
  <c r="L2"/>
  <c r="A3"/>
  <c r="B3"/>
  <c r="C3"/>
  <c r="D3"/>
  <c r="E3"/>
  <c r="F3"/>
  <c r="G3"/>
  <c r="H3"/>
  <c r="I3"/>
  <c r="J3"/>
  <c r="K3"/>
  <c r="L3"/>
  <c r="A4"/>
  <c r="B4"/>
  <c r="C4"/>
  <c r="D4"/>
  <c r="E4"/>
  <c r="F4"/>
  <c r="G4"/>
  <c r="H4"/>
  <c r="I4"/>
  <c r="J4"/>
  <c r="K4"/>
  <c r="L4"/>
  <c r="A5"/>
  <c r="B5"/>
  <c r="C5"/>
  <c r="D5"/>
  <c r="E5"/>
  <c r="F5"/>
  <c r="G5"/>
  <c r="H5"/>
  <c r="I5"/>
  <c r="J5"/>
  <c r="K5"/>
  <c r="L5"/>
  <c r="A6"/>
  <c r="B6"/>
  <c r="C6"/>
  <c r="D6"/>
  <c r="E6"/>
  <c r="F6"/>
  <c r="G6"/>
  <c r="H6"/>
  <c r="I6"/>
  <c r="J6"/>
  <c r="K6"/>
  <c r="L6"/>
  <c r="A7"/>
  <c r="B7"/>
  <c r="C7"/>
  <c r="D7"/>
  <c r="E7"/>
  <c r="F7"/>
  <c r="G7"/>
  <c r="H7"/>
  <c r="I7"/>
  <c r="J7"/>
  <c r="K7"/>
  <c r="L7"/>
  <c r="A8"/>
  <c r="B8"/>
  <c r="C8"/>
  <c r="D8"/>
  <c r="E8"/>
  <c r="F8"/>
  <c r="G8"/>
  <c r="H8"/>
  <c r="I8"/>
  <c r="J8"/>
  <c r="K8"/>
  <c r="L8"/>
  <c r="A9"/>
  <c r="B9"/>
  <c r="C9"/>
  <c r="D9"/>
  <c r="E9"/>
  <c r="F9"/>
  <c r="G9"/>
  <c r="H9"/>
  <c r="I9"/>
  <c r="J9"/>
  <c r="K9"/>
  <c r="L9"/>
  <c r="A10"/>
  <c r="B10"/>
  <c r="C10"/>
  <c r="D10"/>
  <c r="E10"/>
  <c r="F10"/>
  <c r="G10"/>
  <c r="H10"/>
  <c r="I10"/>
  <c r="J10"/>
  <c r="K10"/>
  <c r="L10"/>
  <c r="A11"/>
  <c r="B11"/>
  <c r="C11"/>
  <c r="D11"/>
  <c r="E11"/>
  <c r="F11"/>
  <c r="G11"/>
  <c r="H11"/>
  <c r="I11"/>
  <c r="J11"/>
  <c r="K11"/>
  <c r="L11"/>
  <c r="A12"/>
  <c r="B12"/>
  <c r="C12"/>
  <c r="D12"/>
  <c r="E12"/>
  <c r="F12"/>
  <c r="G12"/>
  <c r="H12"/>
  <c r="I12"/>
  <c r="J12"/>
  <c r="K12"/>
  <c r="L12"/>
  <c r="A13"/>
  <c r="B13"/>
  <c r="C13"/>
  <c r="D13"/>
  <c r="E13"/>
  <c r="F13"/>
  <c r="G13"/>
  <c r="H13"/>
  <c r="I13"/>
  <c r="J13"/>
  <c r="K13"/>
  <c r="L13"/>
  <c r="A14"/>
  <c r="B14"/>
  <c r="C14"/>
  <c r="D14"/>
  <c r="E14"/>
  <c r="F14"/>
  <c r="G14"/>
  <c r="H14"/>
  <c r="I14"/>
  <c r="J14"/>
  <c r="K14"/>
  <c r="L14"/>
  <c r="A15"/>
  <c r="B15"/>
  <c r="C15"/>
  <c r="D15"/>
  <c r="E15"/>
  <c r="F15"/>
  <c r="G15"/>
  <c r="H15"/>
  <c r="I15"/>
  <c r="J15"/>
  <c r="K15"/>
  <c r="L15"/>
  <c r="A16"/>
  <c r="B16"/>
  <c r="C16"/>
  <c r="D16"/>
  <c r="E16"/>
  <c r="F16"/>
  <c r="G16"/>
  <c r="H16"/>
  <c r="I16"/>
  <c r="J16"/>
  <c r="K16"/>
  <c r="L16"/>
  <c r="A17"/>
  <c r="B17"/>
  <c r="C17"/>
  <c r="D17"/>
  <c r="E17"/>
  <c r="F17"/>
  <c r="G17"/>
  <c r="H17"/>
  <c r="I17"/>
  <c r="J17"/>
  <c r="K17"/>
  <c r="L17"/>
  <c r="A18"/>
  <c r="B18"/>
  <c r="C18"/>
  <c r="D18"/>
  <c r="E18"/>
  <c r="F18"/>
  <c r="G18"/>
  <c r="H18"/>
  <c r="I18"/>
  <c r="J18"/>
  <c r="K18"/>
  <c r="L18"/>
  <c r="A19"/>
  <c r="B19"/>
  <c r="C19"/>
  <c r="D19"/>
  <c r="E19"/>
  <c r="F19"/>
  <c r="G19"/>
  <c r="H19"/>
  <c r="I19"/>
  <c r="J19"/>
  <c r="K19"/>
  <c r="L19"/>
  <c r="A20"/>
  <c r="B20"/>
  <c r="C20"/>
  <c r="D20"/>
  <c r="E20"/>
  <c r="F20"/>
  <c r="G20"/>
  <c r="H20"/>
  <c r="I20"/>
  <c r="J20"/>
  <c r="K20"/>
  <c r="L20"/>
  <c r="A21"/>
  <c r="B21"/>
  <c r="C21"/>
  <c r="D21"/>
  <c r="E21"/>
  <c r="F21"/>
  <c r="G21"/>
  <c r="H21"/>
  <c r="I21"/>
  <c r="J21"/>
  <c r="K21"/>
  <c r="L21"/>
  <c r="A22"/>
  <c r="B22"/>
  <c r="C22"/>
  <c r="D22"/>
  <c r="E22"/>
  <c r="F22"/>
  <c r="G22"/>
  <c r="H22"/>
  <c r="I22"/>
  <c r="J22"/>
  <c r="K22"/>
  <c r="L22"/>
  <c r="A23"/>
  <c r="B23"/>
  <c r="C23"/>
  <c r="D23"/>
  <c r="E23"/>
  <c r="F23"/>
  <c r="G23"/>
  <c r="H23"/>
  <c r="I23"/>
  <c r="J23"/>
  <c r="K23"/>
  <c r="L23"/>
  <c r="A24"/>
  <c r="B24"/>
  <c r="C24"/>
  <c r="D24"/>
  <c r="E24"/>
  <c r="F24"/>
  <c r="G24"/>
  <c r="H24"/>
  <c r="I24"/>
  <c r="J24"/>
  <c r="K24"/>
  <c r="L24"/>
  <c r="A25"/>
  <c r="B25"/>
  <c r="C25"/>
  <c r="D25"/>
  <c r="E25"/>
  <c r="F25"/>
  <c r="G25"/>
  <c r="H25"/>
  <c r="I25"/>
  <c r="J25"/>
  <c r="K25"/>
  <c r="L25"/>
  <c r="A26"/>
  <c r="B26"/>
  <c r="C26"/>
  <c r="D26"/>
  <c r="E26"/>
  <c r="F26"/>
  <c r="G26"/>
  <c r="H26"/>
  <c r="I26"/>
  <c r="J26"/>
  <c r="K26"/>
  <c r="L26"/>
  <c r="A27"/>
  <c r="B27"/>
  <c r="C27"/>
  <c r="D27"/>
  <c r="E27"/>
  <c r="F27"/>
  <c r="G27"/>
  <c r="H27"/>
  <c r="I27"/>
  <c r="J27"/>
  <c r="K27"/>
  <c r="L27"/>
  <c r="A28"/>
  <c r="B28"/>
  <c r="C28"/>
  <c r="D28"/>
  <c r="E28"/>
  <c r="F28"/>
  <c r="G28"/>
  <c r="H28"/>
  <c r="I28"/>
  <c r="J28"/>
  <c r="K28"/>
  <c r="L28"/>
  <c r="A29"/>
  <c r="B29"/>
  <c r="C29"/>
  <c r="D29"/>
  <c r="E29"/>
  <c r="F29"/>
  <c r="G29"/>
  <c r="H29"/>
  <c r="I29"/>
  <c r="J29"/>
  <c r="K29"/>
  <c r="L29"/>
  <c r="A30"/>
  <c r="B30"/>
  <c r="C30"/>
  <c r="D30"/>
  <c r="E30"/>
  <c r="F30"/>
  <c r="G30"/>
  <c r="H30"/>
  <c r="I30"/>
  <c r="J30"/>
  <c r="K30"/>
  <c r="L30"/>
  <c r="A31"/>
  <c r="B31"/>
  <c r="C31"/>
  <c r="D31"/>
  <c r="E31"/>
  <c r="F31"/>
  <c r="G31"/>
  <c r="H31"/>
  <c r="I31"/>
  <c r="J31"/>
  <c r="K31"/>
  <c r="L31"/>
  <c r="D5" i="4"/>
  <c r="D9" s="1"/>
  <c r="D14"/>
  <c r="D12"/>
  <c r="D10"/>
  <c r="D6"/>
  <c r="D12" i="6"/>
  <c r="D5"/>
  <c r="D7" s="1"/>
  <c r="D9" s="1"/>
  <c r="D11"/>
  <c r="D13"/>
  <c r="C13" i="7"/>
  <c r="C12"/>
  <c r="D8"/>
  <c r="D11"/>
  <c r="D10"/>
  <c r="D9"/>
  <c r="D7"/>
  <c r="D6"/>
  <c r="D5"/>
  <c r="D4"/>
  <c r="D7" i="4" l="1"/>
  <c r="D8"/>
  <c r="D13"/>
  <c r="D8" i="6"/>
  <c r="D10"/>
  <c r="E22" i="7"/>
</calcChain>
</file>

<file path=xl/comments1.xml><?xml version="1.0" encoding="utf-8"?>
<comments xmlns="http://schemas.openxmlformats.org/spreadsheetml/2006/main">
  <authors>
    <author>Jürgen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Durch Drücken der Taste F9 wird die Zelle aktualisiert.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Durch Drücken der Taste F9 wird die Zelle aktualisiert.</t>
        </r>
      </text>
    </comment>
  </commentList>
</comments>
</file>

<file path=xl/comments3.xml><?xml version="1.0" encoding="utf-8"?>
<comments xmlns="http://schemas.openxmlformats.org/spreadsheetml/2006/main">
  <authors>
    <author>J. Schwenk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Achten Sie darauf, dass die Werte in dieser Spalte als Text formatiert sein müssen!</t>
        </r>
      </text>
    </comment>
  </commentList>
</comments>
</file>

<file path=xl/comments4.xml><?xml version="1.0" encoding="utf-8"?>
<comments xmlns="http://schemas.openxmlformats.org/spreadsheetml/2006/main">
  <authors>
    <author>Jürgen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Negative Zeit kann vom Zahlenformat nicht dargestellt werden.</t>
        </r>
      </text>
    </comment>
  </commentList>
</comments>
</file>

<file path=xl/sharedStrings.xml><?xml version="1.0" encoding="utf-8"?>
<sst xmlns="http://schemas.openxmlformats.org/spreadsheetml/2006/main" count="306" uniqueCount="206">
  <si>
    <t>Diese Mappe enthält folgende Beispiele:</t>
  </si>
  <si>
    <t>Datumsfunktionen</t>
  </si>
  <si>
    <t>Zeile</t>
  </si>
  <si>
    <t>Bemerkung</t>
  </si>
  <si>
    <t>Wert</t>
  </si>
  <si>
    <t>Zahlenformat</t>
  </si>
  <si>
    <t>Formel</t>
  </si>
  <si>
    <t>A</t>
  </si>
  <si>
    <t>T.M.JJJJ</t>
  </si>
  <si>
    <t>B</t>
  </si>
  <si>
    <t>Aktualisierbare Formel mit =HEUTE()</t>
  </si>
  <si>
    <t>=HEUTE()</t>
  </si>
  <si>
    <t>C</t>
  </si>
  <si>
    <t>DATWERT(TEXT(D3;"tt.MM.jjjj"))</t>
  </si>
  <si>
    <t>Standard</t>
  </si>
  <si>
    <t>=DATWERT(TEXT(D4;"tt.MM.jjjj"))</t>
  </si>
  <si>
    <t>D</t>
  </si>
  <si>
    <t>DATWERT(TEXT(D4;"tt.MM.jjjj"))</t>
  </si>
  <si>
    <t>=DATWERT(TEXT(D5;"tt.MM.jjjj"))</t>
  </si>
  <si>
    <t>E</t>
  </si>
  <si>
    <t>Differenz B - A in Tagen</t>
  </si>
  <si>
    <t>=D5-D4</t>
  </si>
  <si>
    <t>F</t>
  </si>
  <si>
    <t>G</t>
  </si>
  <si>
    <t>Der Tag von A</t>
  </si>
  <si>
    <t>=TAG(D4)</t>
  </si>
  <si>
    <t>H</t>
  </si>
  <si>
    <t>TTTT</t>
  </si>
  <si>
    <t>I</t>
  </si>
  <si>
    <t>Der Monat von A</t>
  </si>
  <si>
    <t>=MONAT(D4)</t>
  </si>
  <si>
    <t>J</t>
  </si>
  <si>
    <t>MMMM</t>
  </si>
  <si>
    <t>=MONAT(D5)</t>
  </si>
  <si>
    <t>K</t>
  </si>
  <si>
    <t>Das Jahr von A</t>
  </si>
  <si>
    <t>=JAHR(D4)</t>
  </si>
  <si>
    <t>Zeitfunktionen</t>
  </si>
  <si>
    <t>hh:mm</t>
  </si>
  <si>
    <t>Aktualisierbare Formel mit =JETZT()</t>
  </si>
  <si>
    <t>=JETZT()</t>
  </si>
  <si>
    <t>=ZEITWERT(TEXT(D4;"h:mm"))</t>
  </si>
  <si>
    <t>ZEITWERT(TEXT(D4;"h:mm"))</t>
  </si>
  <si>
    <t>=ZEITWERT(TEXT(D5;"h:mm"))</t>
  </si>
  <si>
    <t>Differenz B - A in Stunden</t>
  </si>
  <si>
    <t>=D7-D6</t>
  </si>
  <si>
    <t>Differenz B - A dezimal</t>
  </si>
  <si>
    <t>Die Sekunde von A</t>
  </si>
  <si>
    <t>=SEKUNDE(D4)</t>
  </si>
  <si>
    <t>Die Minute von A</t>
  </si>
  <si>
    <t>=MINUTE(D4)</t>
  </si>
  <si>
    <t>Die Stunde von A</t>
  </si>
  <si>
    <t>=STUNDE(D4)</t>
  </si>
  <si>
    <t>Rechnen mit der Zeit</t>
  </si>
  <si>
    <t>Start</t>
  </si>
  <si>
    <t>Ende</t>
  </si>
  <si>
    <t>Differenz</t>
  </si>
  <si>
    <t>=C4-B4</t>
  </si>
  <si>
    <t>=C5-B5</t>
  </si>
  <si>
    <t>=WENN(B6&gt;C6;1-(B6-C6);C6-B6)</t>
  </si>
  <si>
    <t>=WENN(B7&gt;C7;1-(B7-C7);C7-B7)</t>
  </si>
  <si>
    <t>=WENN((C8-B8)&gt;=0;C8-B8;"-"&amp;TEXT(ABS(1+C8-B8);"hh:mm"))</t>
  </si>
  <si>
    <t>=C9-B9</t>
  </si>
  <si>
    <t>=C10-B10</t>
  </si>
  <si>
    <t>=(B11&gt;C11)+C11-B11</t>
  </si>
  <si>
    <t>Summe Zeile 4 bis 8</t>
  </si>
  <si>
    <t>=SUMME(C4:C8)</t>
  </si>
  <si>
    <t>[h]:mm</t>
  </si>
  <si>
    <t>Lohnabrechnung nach Stunden</t>
  </si>
  <si>
    <t>Beginn</t>
  </si>
  <si>
    <t>Arbeitszeit</t>
  </si>
  <si>
    <t>Stundensatz</t>
  </si>
  <si>
    <t>Einfache Multiplikation</t>
  </si>
  <si>
    <t>Arbeitszeit * Stundensatz</t>
  </si>
  <si>
    <t>Berücksichtigung des Bruchteils</t>
  </si>
  <si>
    <t>TT.MM.JJJJ hh:mm</t>
  </si>
  <si>
    <t>(Arbeitszeit * 24) * Stundensatz</t>
  </si>
  <si>
    <t>Viel Erfolg</t>
  </si>
  <si>
    <t>J. Schwenk</t>
  </si>
  <si>
    <t>=ABS(B14-C14)</t>
  </si>
  <si>
    <t>=ABS(B15-C15)</t>
  </si>
  <si>
    <t>=TEXT(ABS(B16-C16);"[h]:mm")</t>
  </si>
  <si>
    <t>Sie wollen Runden auf</t>
  </si>
  <si>
    <t>5 Sekunden</t>
  </si>
  <si>
    <t>10 Sekunden</t>
  </si>
  <si>
    <t>15 Sekunden</t>
  </si>
  <si>
    <t>30 Sekunden</t>
  </si>
  <si>
    <t>1 Minute</t>
  </si>
  <si>
    <t>5 Minuten</t>
  </si>
  <si>
    <t>10 Minuten</t>
  </si>
  <si>
    <t>15 Minuten</t>
  </si>
  <si>
    <t>20 Minuten</t>
  </si>
  <si>
    <t>30 Minuten</t>
  </si>
  <si>
    <t>1 Stunde</t>
  </si>
  <si>
    <t>4 Stunden</t>
  </si>
  <si>
    <t>Genauigkeit</t>
  </si>
  <si>
    <t>Zeitwert</t>
  </si>
  <si>
    <t>Ergebnis</t>
  </si>
  <si>
    <t>=RUNDEN($C$2*C4;0)/C4</t>
  </si>
  <si>
    <t>=RUNDEN($C$2*C5;0)/C5</t>
  </si>
  <si>
    <t>=RUNDEN($C$2*C6;0)/C6</t>
  </si>
  <si>
    <t>=RUNDEN($C$2*C7;0)/C7</t>
  </si>
  <si>
    <t>=RUNDEN($C$2*C8;0)/C8</t>
  </si>
  <si>
    <t>=RUNDEN($C$2*C9;0)/C9</t>
  </si>
  <si>
    <t>=RUNDEN($C$2*C10;0)/C10</t>
  </si>
  <si>
    <t>=RUNDEN($C$2*C11;0)/C11</t>
  </si>
  <si>
    <t>=RUNDEN($C$2*C12;0)/C12</t>
  </si>
  <si>
    <t>=RUNDEN($C$2*C13;0)/C13</t>
  </si>
  <si>
    <t>=RUNDEN($C$2*C14;0)/C14</t>
  </si>
  <si>
    <t>=RUNDEN($C$2*C15;0)/C15</t>
  </si>
  <si>
    <t>1 Tag</t>
  </si>
  <si>
    <t>Gewünschte Genauigkeit</t>
  </si>
  <si>
    <t>=C18/C19</t>
  </si>
  <si>
    <t>Feste Zeit eingeben mit [Strg]+[:]</t>
  </si>
  <si>
    <r>
      <t xml:space="preserve">Argument </t>
    </r>
    <r>
      <rPr>
        <b/>
        <i/>
        <sz val="11"/>
        <rFont val="Calibri"/>
        <family val="2"/>
      </rPr>
      <t>Genauigkeit</t>
    </r>
    <r>
      <rPr>
        <b/>
        <sz val="11"/>
        <rFont val="Calibri"/>
        <family val="2"/>
      </rPr>
      <t xml:space="preserve"> ermitteln</t>
    </r>
  </si>
  <si>
    <r>
      <t>Festes Datum eingeben mit [Strg]+[</t>
    </r>
    <r>
      <rPr>
        <b/>
        <sz val="11"/>
        <rFont val="Calibri"/>
        <family val="2"/>
      </rPr>
      <t>.</t>
    </r>
    <r>
      <rPr>
        <sz val="11"/>
        <rFont val="Calibri"/>
        <family val="2"/>
      </rPr>
      <t>]</t>
    </r>
  </si>
  <si>
    <t>Achim</t>
  </si>
  <si>
    <t>Andrea</t>
  </si>
  <si>
    <t>Heike</t>
  </si>
  <si>
    <t>Ursula</t>
  </si>
  <si>
    <t>Sabine</t>
  </si>
  <si>
    <t>Klaus</t>
  </si>
  <si>
    <t>Werner</t>
  </si>
  <si>
    <t>Gisela</t>
  </si>
  <si>
    <t>Martin</t>
  </si>
  <si>
    <t>Hans</t>
  </si>
  <si>
    <t>Geburtstag</t>
  </si>
  <si>
    <t>Name</t>
  </si>
  <si>
    <t>Geburtstagsliste sortieren</t>
  </si>
  <si>
    <t>=TEXT(MONAT(C13);"00")&amp;TEXT(TAG(C13);"00")</t>
  </si>
  <si>
    <t>=TEXT(MONAT(C12);"00")&amp;TEXT(TAG(C12);"00")</t>
  </si>
  <si>
    <t>=TEXT(MONAT(C11);"00")&amp;TEXT(TAG(C11);"00")</t>
  </si>
  <si>
    <t>=TEXT(MONAT(C10);"00")&amp;TEXT(TAG(C10);"00")</t>
  </si>
  <si>
    <t>=TEXT(MONAT(C9);"00")&amp;TEXT(TAG(C9);"00")</t>
  </si>
  <si>
    <t>=TEXT(MONAT(C8);"00")&amp;TEXT(TAG(C8);"00")</t>
  </si>
  <si>
    <t>=TEXT(MONAT(C7);"00")&amp;TEXT(TAG(C7);"00")</t>
  </si>
  <si>
    <t>=TEXT(MONAT(C6);"00")&amp;TEXT(TAG(C6);"00")</t>
  </si>
  <si>
    <t>=TEXT(MONAT(C5);"00")&amp;TEXT(TAG(C5);"00")</t>
  </si>
  <si>
    <t>=TEXT(MONAT(C4);"00")&amp;TEXT(TAG(C4);"00")</t>
  </si>
  <si>
    <t>Sortierkriterium</t>
  </si>
  <si>
    <t>Ursprüngliche
Reihenfolge</t>
  </si>
  <si>
    <t>Geburtstagsliste sortiert nach Monat und Tag</t>
  </si>
  <si>
    <t>Hilfsspalte</t>
  </si>
  <si>
    <t>Geburtstagsliste</t>
  </si>
  <si>
    <t>Datum</t>
  </si>
  <si>
    <t>Kalender</t>
  </si>
  <si>
    <t>Zeit</t>
  </si>
  <si>
    <t>Zeitrechnung</t>
  </si>
  <si>
    <t>Lohnabrechnung</t>
  </si>
  <si>
    <t>Zeitwerte runden</t>
  </si>
  <si>
    <t>=RECHTS(B13;4)&amp;TEIL(B13;FINDEN(".";B13;1)+1;2)&amp;LINKS(B13;2)</t>
  </si>
  <si>
    <t>29.11.1954</t>
  </si>
  <si>
    <t>=RECHTS(B12;4)&amp;TEIL(B12;FINDEN(".";B12;1)+1;2)&amp;LINKS(B12;2)</t>
  </si>
  <si>
    <t>29.02.1948</t>
  </si>
  <si>
    <t>=RECHTS(B11;4)&amp;TEIL(B11;FINDEN(".";B11;1)+1;2)&amp;LINKS(B11;2)</t>
  </si>
  <si>
    <t>05.09.1929</t>
  </si>
  <si>
    <t>=RECHTS(B10;4)&amp;TEIL(B10;FINDEN(".";B10;1)+1;2)&amp;LINKS(B10;2)</t>
  </si>
  <si>
    <t>08.06.1912</t>
  </si>
  <si>
    <t>=RECHTS(B9;4)&amp;TEIL(B9;FINDEN(".";B9;1)+1;2)&amp;LINKS(B9;2)</t>
  </si>
  <si>
    <t>15.01.1847</t>
  </si>
  <si>
    <t>=RECHTS(B8;4)&amp;TEIL(B8;FINDEN(".";B8;1)+1;2)&amp;LINKS(B8;2)</t>
  </si>
  <si>
    <t>15.01.1845</t>
  </si>
  <si>
    <t>=RECHTS(B7;4)&amp;TEIL(B7;FINDEN(".";B7;1)+1;2)&amp;LINKS(B7;2)</t>
  </si>
  <si>
    <t>01.01.1845</t>
  </si>
  <si>
    <t>=RECHTS(B6;4)&amp;TEIL(B6;FINDEN(".";B6;1)+1;2)&amp;LINKS(B6;2)</t>
  </si>
  <si>
    <t>03.03.1734</t>
  </si>
  <si>
    <t>=RECHTS(B5;4)&amp;TEIL(B5;FINDEN(".";B5;1)+1;2)&amp;LINKS(B5;2)</t>
  </si>
  <si>
    <t>03.03.1733</t>
  </si>
  <si>
    <t>=RECHTS(B4;4)&amp;TEIL(B4;FINDEN(".";B4;1)+1;2)&amp;LINKS(B4;2)</t>
  </si>
  <si>
    <t>02.01.1645</t>
  </si>
  <si>
    <t>Datumswert
(zehnstellig)</t>
  </si>
  <si>
    <t>Datumswerte vor dem 1.1.1900 richtig sortieren</t>
  </si>
  <si>
    <t>Ahnenforschung</t>
  </si>
  <si>
    <t>Zurück zu Info</t>
  </si>
  <si>
    <t>ZEITWERT(TEXT(D5;"h:mm"))</t>
  </si>
  <si>
    <t>=(D6&gt;D7)+D7-D6</t>
  </si>
  <si>
    <t>Differenz B - A in Stunden ohne Fehler</t>
  </si>
  <si>
    <t>Summe</t>
  </si>
  <si>
    <t>Geht</t>
  </si>
  <si>
    <t>Kommt</t>
  </si>
  <si>
    <t>Stundenabrechnung</t>
  </si>
  <si>
    <t>=B12+C12</t>
  </si>
  <si>
    <t>Enddatum</t>
  </si>
  <si>
    <t>Tage hinzufügen</t>
  </si>
  <si>
    <t>Ausgangsdatum</t>
  </si>
  <si>
    <t>Datumsaddition</t>
  </si>
  <si>
    <t>=C8-B8</t>
  </si>
  <si>
    <t>Tage</t>
  </si>
  <si>
    <t>heutiges Datum</t>
  </si>
  <si>
    <t>Alter in Tagen</t>
  </si>
  <si>
    <t>Wiedervereinigung</t>
  </si>
  <si>
    <t>Zahlenformat: [hh]:mm</t>
  </si>
  <si>
    <t>=SUMME(D4:D7)</t>
  </si>
  <si>
    <t>=WOCHENTAG(D4)</t>
  </si>
  <si>
    <t>Excel 2010 – Das Handbuch</t>
  </si>
  <si>
    <t>Einsatzplanung 4. Quartal 2010</t>
  </si>
  <si>
    <t>Projekt</t>
  </si>
  <si>
    <t>Kalendertage</t>
  </si>
  <si>
    <t>Arbeitstage (Mo-Do)</t>
  </si>
  <si>
    <t>Freie Tage</t>
  </si>
  <si>
    <t>DASA-1562</t>
  </si>
  <si>
    <t>EKZ-1367</t>
  </si>
  <si>
    <t>STA-1503</t>
  </si>
  <si>
    <t>NORL-9824</t>
  </si>
  <si>
    <t>LAMB-3494</t>
  </si>
  <si>
    <t>Arbeitstage</t>
  </si>
</sst>
</file>

<file path=xl/styles.xml><?xml version="1.0" encoding="utf-8"?>
<styleSheet xmlns="http://schemas.openxmlformats.org/spreadsheetml/2006/main">
  <numFmts count="21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dddd"/>
    <numFmt numFmtId="167" formatCode="mmmm"/>
    <numFmt numFmtId="168" formatCode="[h]:mm"/>
    <numFmt numFmtId="169" formatCode="_-* #,##0.00\ [$€-1]_-;\-* #,##0.00\ [$€-1]_-;_-* &quot;-&quot;??\ [$€-1]_-"/>
    <numFmt numFmtId="170" formatCode="#,##0.00\ &quot;Euro&quot;\ \ ;[Red]\-#,##0.00\ &quot;Euro&quot;\ \ "/>
    <numFmt numFmtId="171" formatCode="#,##0.00\ \€\ \ ;[Red]\-#,##0.00\ \€\ \ "/>
    <numFmt numFmtId="172" formatCode="#,##0\ \€\ \ ;[Red]\-#,##0\ \€\ \ "/>
    <numFmt numFmtId="173" formatCode="#,##0\ &quot;Euro&quot;\ \ ;[Red]\-#,##0\ &quot;Euro&quot;\ \ "/>
    <numFmt numFmtId="174" formatCode="0%\ \ "/>
    <numFmt numFmtId="175" formatCode="#,##0.00\ &quot;DM&quot;\ \ ;[Red]\-#,##0.00\ &quot;DM&quot;\ \ ;"/>
    <numFmt numFmtId="176" formatCode="#\ ##0\ &quot;DM&quot;;\-#\ ##0\ &quot;DM&quot;"/>
    <numFmt numFmtId="177" formatCode="#\ ##0\ \ ;;0\ \ ;@\ \ "/>
    <numFmt numFmtId="178" formatCode="\ \ \&lt;\&lt;\&lt;\ \ @"/>
    <numFmt numFmtId="179" formatCode="[hh]:mm"/>
    <numFmt numFmtId="180" formatCode="ddd* yyyy\-mm\-dd"/>
    <numFmt numFmtId="181" formatCode="&quot;Re-Nr. 2001-&quot;00\ 00\ 00"/>
    <numFmt numFmtId="182" formatCode="dd/mm/\ yyyy"/>
    <numFmt numFmtId="183" formatCode="\ \ ddd* dd/mm/yyyy\ \ "/>
  </numFmts>
  <fonts count="23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6" tint="-0.24994659260841701"/>
      </left>
      <right style="thin">
        <color theme="0"/>
      </right>
      <top style="thin">
        <color theme="6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6" tint="-0.24994659260841701"/>
      </top>
      <bottom/>
      <diagonal/>
    </border>
    <border>
      <left style="thin">
        <color theme="0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7">
    <xf numFmtId="0" fontId="0" fillId="0" borderId="0"/>
    <xf numFmtId="16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1" fontId="1" fillId="0" borderId="0">
      <alignment vertical="center" wrapText="1"/>
      <protection locked="0"/>
    </xf>
    <xf numFmtId="172" fontId="1" fillId="0" borderId="0">
      <alignment vertical="center" wrapText="1"/>
      <protection locked="0"/>
    </xf>
    <xf numFmtId="170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0" fontId="2" fillId="0" borderId="4">
      <alignment horizontal="center" wrapText="1"/>
    </xf>
    <xf numFmtId="3" fontId="3" fillId="0" borderId="5">
      <alignment horizontal="center" vertical="center"/>
    </xf>
    <xf numFmtId="3" fontId="3" fillId="0" borderId="6">
      <alignment horizontal="center" vertical="center"/>
    </xf>
    <xf numFmtId="176" fontId="3" fillId="0" borderId="7">
      <alignment horizontal="center" vertical="center"/>
    </xf>
    <xf numFmtId="174" fontId="1" fillId="0" borderId="0" applyFont="0" applyFill="0" applyBorder="0" applyAlignment="0" applyProtection="0"/>
    <xf numFmtId="0" fontId="4" fillId="0" borderId="0">
      <alignment horizontal="left"/>
    </xf>
    <xf numFmtId="0" fontId="5" fillId="0" borderId="0">
      <alignment vertical="top"/>
      <protection locked="0"/>
    </xf>
    <xf numFmtId="0" fontId="2" fillId="0" borderId="0"/>
    <xf numFmtId="0" fontId="3" fillId="0" borderId="8">
      <alignment horizontal="left" vertical="center"/>
    </xf>
    <xf numFmtId="4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3" fillId="0" borderId="0" applyNumberFormat="0">
      <alignment horizontal="right" vertical="center"/>
      <protection locked="0"/>
    </xf>
    <xf numFmtId="0" fontId="1" fillId="0" borderId="0"/>
    <xf numFmtId="0" fontId="8" fillId="0" borderId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</cellStyleXfs>
  <cellXfs count="8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/>
    <xf numFmtId="165" fontId="13" fillId="0" borderId="0" xfId="0" applyNumberFormat="1" applyFont="1" applyAlignment="1">
      <alignment vertical="center"/>
    </xf>
    <xf numFmtId="0" fontId="14" fillId="0" borderId="0" xfId="0" applyFont="1"/>
    <xf numFmtId="21" fontId="14" fillId="0" borderId="0" xfId="0" applyNumberFormat="1" applyFont="1"/>
    <xf numFmtId="0" fontId="12" fillId="0" borderId="9" xfId="0" applyFont="1" applyBorder="1" applyAlignment="1">
      <alignment horizontal="center"/>
    </xf>
    <xf numFmtId="21" fontId="12" fillId="0" borderId="0" xfId="0" applyNumberFormat="1" applyFont="1"/>
    <xf numFmtId="0" fontId="12" fillId="0" borderId="0" xfId="0" quotePrefix="1" applyFont="1"/>
    <xf numFmtId="46" fontId="12" fillId="0" borderId="0" xfId="0" applyNumberFormat="1" applyFont="1"/>
    <xf numFmtId="20" fontId="12" fillId="0" borderId="0" xfId="0" applyNumberFormat="1" applyFont="1"/>
    <xf numFmtId="44" fontId="12" fillId="0" borderId="0" xfId="20" applyFont="1"/>
    <xf numFmtId="20" fontId="12" fillId="0" borderId="0" xfId="0" applyNumberFormat="1" applyFont="1" applyAlignment="1">
      <alignment horizontal="center"/>
    </xf>
    <xf numFmtId="20" fontId="14" fillId="0" borderId="0" xfId="0" applyNumberFormat="1" applyFont="1" applyAlignment="1">
      <alignment vertical="center"/>
    </xf>
    <xf numFmtId="20" fontId="12" fillId="0" borderId="0" xfId="0" applyNumberFormat="1" applyFont="1" applyAlignment="1">
      <alignment horizontal="center" vertical="center"/>
    </xf>
    <xf numFmtId="0" fontId="12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22" fontId="12" fillId="0" borderId="0" xfId="0" applyNumberFormat="1" applyFont="1" applyAlignment="1">
      <alignment horizontal="center"/>
    </xf>
    <xf numFmtId="22" fontId="12" fillId="0" borderId="0" xfId="0" applyNumberFormat="1" applyFont="1"/>
    <xf numFmtId="0" fontId="12" fillId="0" borderId="0" xfId="0" applyFont="1" applyAlignment="1">
      <alignment horizontal="center"/>
    </xf>
    <xf numFmtId="168" fontId="12" fillId="0" borderId="0" xfId="0" applyNumberFormat="1" applyFont="1" applyAlignment="1">
      <alignment horizontal="center"/>
    </xf>
    <xf numFmtId="168" fontId="12" fillId="0" borderId="0" xfId="0" applyNumberFormat="1" applyFont="1"/>
    <xf numFmtId="0" fontId="14" fillId="0" borderId="0" xfId="0" applyFont="1" applyAlignment="1">
      <alignment vertical="center"/>
    </xf>
    <xf numFmtId="22" fontId="12" fillId="0" borderId="0" xfId="0" quotePrefix="1" applyNumberFormat="1" applyFont="1"/>
    <xf numFmtId="20" fontId="12" fillId="0" borderId="0" xfId="0" quotePrefix="1" applyNumberFormat="1" applyFont="1"/>
    <xf numFmtId="14" fontId="12" fillId="0" borderId="0" xfId="0" applyNumberFormat="1" applyFont="1"/>
    <xf numFmtId="0" fontId="12" fillId="0" borderId="0" xfId="0" quotePrefix="1" applyFont="1" applyAlignment="1">
      <alignment horizontal="left"/>
    </xf>
    <xf numFmtId="166" fontId="12" fillId="0" borderId="0" xfId="0" applyNumberFormat="1" applyFont="1"/>
    <xf numFmtId="167" fontId="12" fillId="0" borderId="0" xfId="0" applyNumberFormat="1" applyFont="1"/>
    <xf numFmtId="0" fontId="12" fillId="0" borderId="0" xfId="23" applyFont="1"/>
    <xf numFmtId="14" fontId="12" fillId="0" borderId="0" xfId="23" applyNumberFormat="1" applyFont="1" applyAlignment="1">
      <alignment horizontal="center"/>
    </xf>
    <xf numFmtId="0" fontId="12" fillId="0" borderId="9" xfId="23" applyFont="1" applyBorder="1" applyAlignment="1">
      <alignment horizontal="center"/>
    </xf>
    <xf numFmtId="0" fontId="14" fillId="0" borderId="0" xfId="23" applyFont="1" applyAlignment="1">
      <alignment vertical="center"/>
    </xf>
    <xf numFmtId="0" fontId="12" fillId="0" borderId="0" xfId="23" quotePrefix="1" applyFont="1"/>
    <xf numFmtId="0" fontId="12" fillId="0" borderId="9" xfId="23" applyFont="1" applyBorder="1" applyAlignment="1">
      <alignment horizontal="center" vertical="center"/>
    </xf>
    <xf numFmtId="0" fontId="12" fillId="0" borderId="9" xfId="23" applyFont="1" applyBorder="1" applyAlignment="1">
      <alignment horizontal="center" vertical="center" wrapText="1"/>
    </xf>
    <xf numFmtId="0" fontId="12" fillId="0" borderId="0" xfId="23" applyFont="1" applyAlignment="1">
      <alignment horizontal="center"/>
    </xf>
    <xf numFmtId="49" fontId="12" fillId="0" borderId="0" xfId="23" applyNumberFormat="1" applyFont="1" applyAlignment="1">
      <alignment horizontal="center"/>
    </xf>
    <xf numFmtId="0" fontId="14" fillId="0" borderId="0" xfId="23" applyFont="1"/>
    <xf numFmtId="0" fontId="16" fillId="0" borderId="0" xfId="23" applyFont="1" applyFill="1" applyAlignment="1">
      <alignment vertical="center"/>
    </xf>
    <xf numFmtId="0" fontId="16" fillId="2" borderId="0" xfId="23" applyFont="1" applyFill="1" applyAlignment="1">
      <alignment vertical="center"/>
    </xf>
    <xf numFmtId="0" fontId="17" fillId="2" borderId="0" xfId="23" applyFont="1" applyFill="1" applyAlignment="1">
      <alignment vertical="center"/>
    </xf>
    <xf numFmtId="0" fontId="17" fillId="0" borderId="0" xfId="23" applyFont="1" applyFill="1" applyAlignment="1">
      <alignment vertical="center"/>
    </xf>
    <xf numFmtId="164" fontId="15" fillId="3" borderId="0" xfId="23" applyNumberFormat="1" applyFont="1" applyFill="1" applyAlignment="1">
      <alignment vertical="center"/>
    </xf>
    <xf numFmtId="0" fontId="16" fillId="0" borderId="0" xfId="24" applyFont="1" applyFill="1" applyAlignment="1">
      <alignment vertical="center"/>
    </xf>
    <xf numFmtId="165" fontId="17" fillId="0" borderId="0" xfId="24" applyNumberFormat="1" applyFont="1" applyFill="1" applyAlignment="1">
      <alignment vertical="center"/>
    </xf>
    <xf numFmtId="49" fontId="17" fillId="0" borderId="0" xfId="24" applyNumberFormat="1" applyFont="1" applyFill="1" applyAlignment="1">
      <alignment vertical="center"/>
    </xf>
    <xf numFmtId="178" fontId="17" fillId="0" borderId="0" xfId="0" applyNumberFormat="1" applyFont="1" applyFill="1" applyAlignment="1">
      <alignment vertical="center"/>
    </xf>
    <xf numFmtId="20" fontId="12" fillId="0" borderId="0" xfId="23" applyNumberFormat="1" applyFont="1"/>
    <xf numFmtId="0" fontId="14" fillId="0" borderId="0" xfId="23" quotePrefix="1" applyFont="1"/>
    <xf numFmtId="179" fontId="18" fillId="0" borderId="0" xfId="23" applyNumberFormat="1" applyFont="1"/>
    <xf numFmtId="0" fontId="18" fillId="0" borderId="0" xfId="23" applyFont="1"/>
    <xf numFmtId="0" fontId="19" fillId="0" borderId="0" xfId="23" applyFont="1" applyAlignment="1">
      <alignment horizontal="right"/>
    </xf>
    <xf numFmtId="20" fontId="12" fillId="0" borderId="10" xfId="23" applyNumberFormat="1" applyFont="1" applyBorder="1"/>
    <xf numFmtId="20" fontId="12" fillId="0" borderId="10" xfId="23" applyNumberFormat="1" applyFont="1" applyBorder="1" applyAlignment="1">
      <alignment horizontal="center"/>
    </xf>
    <xf numFmtId="20" fontId="12" fillId="0" borderId="0" xfId="23" applyNumberFormat="1" applyFont="1" applyAlignment="1">
      <alignment horizontal="center"/>
    </xf>
    <xf numFmtId="0" fontId="14" fillId="0" borderId="0" xfId="23" applyFont="1" applyAlignment="1">
      <alignment horizontal="center"/>
    </xf>
    <xf numFmtId="178" fontId="17" fillId="0" borderId="0" xfId="23" applyNumberFormat="1" applyFont="1" applyFill="1" applyAlignment="1">
      <alignment vertical="center"/>
    </xf>
    <xf numFmtId="14" fontId="12" fillId="0" borderId="0" xfId="23" applyNumberFormat="1" applyFont="1"/>
    <xf numFmtId="0" fontId="12" fillId="0" borderId="0" xfId="23" applyNumberFormat="1" applyFont="1"/>
    <xf numFmtId="182" fontId="14" fillId="0" borderId="0" xfId="23" applyNumberFormat="1" applyFont="1" applyAlignment="1">
      <alignment horizontal="center"/>
    </xf>
    <xf numFmtId="3" fontId="14" fillId="0" borderId="0" xfId="23" applyNumberFormat="1" applyFont="1" applyAlignment="1">
      <alignment horizontal="center"/>
    </xf>
    <xf numFmtId="0" fontId="21" fillId="0" borderId="0" xfId="23" applyFont="1"/>
    <xf numFmtId="179" fontId="12" fillId="0" borderId="0" xfId="23" applyNumberFormat="1" applyFont="1"/>
    <xf numFmtId="0" fontId="22" fillId="0" borderId="0" xfId="0" applyFont="1" applyAlignment="1">
      <alignment horizontal="left" indent="1"/>
    </xf>
    <xf numFmtId="0" fontId="0" fillId="0" borderId="0" xfId="0" applyBorder="1"/>
    <xf numFmtId="0" fontId="15" fillId="4" borderId="11" xfId="0" applyFont="1" applyFill="1" applyBorder="1" applyAlignment="1">
      <alignment horizontal="left" indent="1"/>
    </xf>
    <xf numFmtId="0" fontId="15" fillId="4" borderId="12" xfId="0" applyFont="1" applyFill="1" applyBorder="1" applyAlignment="1">
      <alignment horizontal="center"/>
    </xf>
    <xf numFmtId="0" fontId="15" fillId="4" borderId="1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5" borderId="14" xfId="0" applyFont="1" applyFill="1" applyBorder="1" applyAlignment="1">
      <alignment horizontal="center"/>
    </xf>
    <xf numFmtId="0" fontId="0" fillId="0" borderId="15" xfId="0" applyBorder="1" applyAlignment="1">
      <alignment horizontal="left" indent="1"/>
    </xf>
    <xf numFmtId="183" fontId="0" fillId="0" borderId="15" xfId="0" applyNumberFormat="1" applyBorder="1"/>
    <xf numFmtId="0" fontId="0" fillId="0" borderId="15" xfId="0" applyBorder="1" applyAlignment="1">
      <alignment horizontal="right" indent="4"/>
    </xf>
    <xf numFmtId="0" fontId="0" fillId="0" borderId="15" xfId="0" applyBorder="1" applyAlignment="1">
      <alignment horizontal="right" indent="6"/>
    </xf>
    <xf numFmtId="14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left" indent="1"/>
    </xf>
    <xf numFmtId="183" fontId="0" fillId="0" borderId="17" xfId="0" applyNumberFormat="1" applyBorder="1"/>
    <xf numFmtId="0" fontId="0" fillId="0" borderId="17" xfId="0" applyBorder="1" applyAlignment="1">
      <alignment horizontal="right" indent="4"/>
    </xf>
    <xf numFmtId="0" fontId="0" fillId="0" borderId="17" xfId="0" applyBorder="1" applyAlignment="1">
      <alignment horizontal="right" indent="6"/>
    </xf>
    <xf numFmtId="14" fontId="0" fillId="0" borderId="18" xfId="0" applyNumberFormat="1" applyBorder="1" applyAlignment="1">
      <alignment horizontal="center"/>
    </xf>
    <xf numFmtId="0" fontId="20" fillId="0" borderId="0" xfId="23" applyFont="1" applyAlignment="1">
      <alignment horizontal="center"/>
    </xf>
  </cellXfs>
  <cellStyles count="27">
    <cellStyle name="Datum mit Wochentag" xfId="25"/>
    <cellStyle name="Euro" xfId="1"/>
    <cellStyle name="Euro [0]" xfId="2"/>
    <cellStyle name="Euro €" xfId="3"/>
    <cellStyle name="Euro € [0]" xfId="4"/>
    <cellStyle name="Euro_BFUebung" xfId="5"/>
    <cellStyle name="Kopf mitte links" xfId="6"/>
    <cellStyle name="Kopf mitte mitte" xfId="7"/>
    <cellStyle name="Kopf mitte rechts" xfId="8"/>
    <cellStyle name="Kopf oben links" xfId="9"/>
    <cellStyle name="Kopf oben mitte" xfId="10"/>
    <cellStyle name="Kopf oben rechts" xfId="11"/>
    <cellStyle name="Kopf unten links" xfId="12"/>
    <cellStyle name="Kopf unten mitte" xfId="13"/>
    <cellStyle name="Kopf unten rechts" xfId="14"/>
    <cellStyle name="Prozent [0]" xfId="15"/>
    <cellStyle name="Rechnungsnummer" xfId="26"/>
    <cellStyle name="Standard" xfId="0" builtinId="0" customBuiltin="1"/>
    <cellStyle name="Standard 2" xfId="23"/>
    <cellStyle name="Standard 3" xfId="24"/>
    <cellStyle name="Überschrift 1" xfId="16" builtinId="16" customBuiltin="1"/>
    <cellStyle name="Überschrift 2" xfId="17" builtinId="17" customBuiltin="1"/>
    <cellStyle name="Überschrift 3" xfId="18" builtinId="18" customBuiltin="1"/>
    <cellStyle name="Vorspalte" xfId="19"/>
    <cellStyle name="Währung" xfId="20" builtinId="4"/>
    <cellStyle name="Währung o. Nullwerte" xfId="21"/>
    <cellStyle name="Werte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2200275</xdr:colOff>
      <xdr:row>1</xdr:row>
      <xdr:rowOff>0</xdr:rowOff>
    </xdr:from>
    <xdr:to>
      <xdr:col>2</xdr:col>
      <xdr:colOff>66675</xdr:colOff>
      <xdr:row>3</xdr:row>
      <xdr:rowOff>19050</xdr:rowOff>
    </xdr:to>
    <xdr:pic>
      <xdr:nvPicPr>
        <xdr:cNvPr id="3" name="Grafik 2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76575" y="19050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76200</xdr:rowOff>
    </xdr:from>
    <xdr:to>
      <xdr:col>5</xdr:col>
      <xdr:colOff>66675</xdr:colOff>
      <xdr:row>0</xdr:row>
      <xdr:rowOff>409575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819150" y="76200"/>
          <a:ext cx="3057525" cy="1143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20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Datumswerte berechnen</a:t>
          </a:r>
        </a:p>
      </xdr:txBody>
    </xdr:sp>
    <xdr:clientData/>
  </xdr:twoCellAnchor>
  <xdr:twoCellAnchor>
    <xdr:from>
      <xdr:col>3</xdr:col>
      <xdr:colOff>752475</xdr:colOff>
      <xdr:row>3</xdr:row>
      <xdr:rowOff>76200</xdr:rowOff>
    </xdr:from>
    <xdr:to>
      <xdr:col>4</xdr:col>
      <xdr:colOff>723900</xdr:colOff>
      <xdr:row>3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3038475" y="647700"/>
          <a:ext cx="73342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7</xdr:row>
      <xdr:rowOff>76200</xdr:rowOff>
    </xdr:from>
    <xdr:to>
      <xdr:col>4</xdr:col>
      <xdr:colOff>609600</xdr:colOff>
      <xdr:row>7</xdr:row>
      <xdr:rowOff>76200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>
          <a:off x="3048000" y="1409700"/>
          <a:ext cx="609600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11</xdr:row>
      <xdr:rowOff>76200</xdr:rowOff>
    </xdr:from>
    <xdr:to>
      <xdr:col>4</xdr:col>
      <xdr:colOff>609600</xdr:colOff>
      <xdr:row>11</xdr:row>
      <xdr:rowOff>76200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3048000" y="2171700"/>
          <a:ext cx="609600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76200</xdr:rowOff>
    </xdr:from>
    <xdr:to>
      <xdr:col>4</xdr:col>
      <xdr:colOff>419100</xdr:colOff>
      <xdr:row>3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3048000" y="647700"/>
          <a:ext cx="419100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7</xdr:row>
      <xdr:rowOff>76200</xdr:rowOff>
    </xdr:from>
    <xdr:to>
      <xdr:col>4</xdr:col>
      <xdr:colOff>419100</xdr:colOff>
      <xdr:row>7</xdr:row>
      <xdr:rowOff>76200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>
          <a:off x="3048000" y="1409700"/>
          <a:ext cx="419100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761966</xdr:colOff>
      <xdr:row>9</xdr:row>
      <xdr:rowOff>114360</xdr:rowOff>
    </xdr:from>
    <xdr:to>
      <xdr:col>4</xdr:col>
      <xdr:colOff>419066</xdr:colOff>
      <xdr:row>9</xdr:row>
      <xdr:rowOff>114360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 flipH="1">
          <a:off x="3047966" y="1828860"/>
          <a:ext cx="419100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0"/>
  <sheetViews>
    <sheetView showGridLines="0" tabSelected="1" defaultGridColor="0" colorId="47" workbookViewId="0"/>
  </sheetViews>
  <sheetFormatPr baseColWidth="10" defaultRowHeight="15"/>
  <cols>
    <col min="1" max="1" width="13.140625" style="2" customWidth="1"/>
    <col min="2" max="2" width="38.8554687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40"/>
      <c r="B1" s="40"/>
      <c r="C1" s="1"/>
      <c r="D1" s="1"/>
      <c r="E1" s="1"/>
      <c r="F1" s="1"/>
    </row>
    <row r="2" spans="1:6" ht="18" customHeight="1">
      <c r="A2" s="41"/>
      <c r="B2" s="42" t="s">
        <v>194</v>
      </c>
      <c r="C2" s="1"/>
      <c r="E2" s="1"/>
      <c r="F2" s="1"/>
    </row>
    <row r="3" spans="1:6" ht="18" customHeight="1">
      <c r="A3" s="40"/>
      <c r="B3" s="43"/>
      <c r="C3" s="1"/>
      <c r="D3" s="1"/>
      <c r="E3" s="1"/>
      <c r="F3" s="1"/>
    </row>
    <row r="4" spans="1:6" ht="18" customHeight="1">
      <c r="A4" s="44">
        <v>15</v>
      </c>
      <c r="C4" s="1"/>
      <c r="D4" s="1"/>
      <c r="E4" s="1"/>
      <c r="F4" s="1"/>
    </row>
    <row r="5" spans="1:6" ht="18" customHeight="1">
      <c r="A5" s="45"/>
      <c r="B5" s="43" t="s">
        <v>0</v>
      </c>
      <c r="C5" s="1"/>
      <c r="D5" s="1"/>
      <c r="E5" s="1"/>
      <c r="F5" s="1"/>
    </row>
    <row r="6" spans="1:6" ht="18" customHeight="1">
      <c r="A6" s="45"/>
      <c r="C6" s="3"/>
      <c r="D6" s="1"/>
      <c r="E6" s="1"/>
      <c r="F6" s="1"/>
    </row>
    <row r="7" spans="1:6" ht="18" customHeight="1">
      <c r="A7" s="45"/>
      <c r="B7" s="46" t="s">
        <v>144</v>
      </c>
      <c r="D7" s="1"/>
      <c r="E7" s="1"/>
      <c r="F7" s="1"/>
    </row>
    <row r="8" spans="1:6" ht="18" customHeight="1">
      <c r="A8" s="1"/>
      <c r="B8" s="46" t="s">
        <v>145</v>
      </c>
      <c r="D8" s="1"/>
      <c r="E8" s="1"/>
      <c r="F8" s="1"/>
    </row>
    <row r="9" spans="1:6" ht="18" customHeight="1">
      <c r="A9" s="1"/>
      <c r="B9" s="46" t="s">
        <v>146</v>
      </c>
      <c r="C9" s="3"/>
      <c r="D9" s="1"/>
      <c r="E9" s="1"/>
      <c r="F9" s="1"/>
    </row>
    <row r="10" spans="1:6" ht="18" customHeight="1">
      <c r="A10" s="1"/>
      <c r="B10" s="46" t="s">
        <v>143</v>
      </c>
      <c r="D10" s="1"/>
      <c r="E10" s="1"/>
      <c r="F10" s="1"/>
    </row>
    <row r="11" spans="1:6" ht="18" customHeight="1">
      <c r="B11" s="46" t="s">
        <v>205</v>
      </c>
      <c r="C11" s="3"/>
      <c r="D11" s="1"/>
      <c r="E11" s="1"/>
      <c r="F11" s="1"/>
    </row>
    <row r="12" spans="1:6" ht="18" customHeight="1">
      <c r="A12" s="1"/>
      <c r="B12" s="46" t="s">
        <v>142</v>
      </c>
      <c r="C12" s="3"/>
      <c r="D12" s="1"/>
      <c r="E12" s="1"/>
      <c r="F12" s="1"/>
    </row>
    <row r="13" spans="1:6" ht="18" customHeight="1">
      <c r="A13" s="1"/>
      <c r="B13" s="46" t="s">
        <v>172</v>
      </c>
      <c r="D13" s="1"/>
      <c r="E13" s="1"/>
      <c r="F13" s="1"/>
    </row>
    <row r="14" spans="1:6" ht="18" customHeight="1">
      <c r="A14" s="1"/>
      <c r="B14" s="46" t="s">
        <v>147</v>
      </c>
      <c r="C14" s="3"/>
      <c r="D14" s="1"/>
      <c r="E14" s="1"/>
      <c r="F14" s="1"/>
    </row>
    <row r="15" spans="1:6" ht="18" customHeight="1">
      <c r="A15" s="1"/>
      <c r="B15" s="46" t="s">
        <v>148</v>
      </c>
      <c r="C15" s="3"/>
      <c r="D15" s="1"/>
      <c r="E15" s="1"/>
      <c r="F15" s="1"/>
    </row>
    <row r="16" spans="1:6" ht="18" customHeight="1">
      <c r="A16" s="1"/>
      <c r="B16" s="46" t="s">
        <v>149</v>
      </c>
      <c r="D16" s="1"/>
      <c r="E16" s="1"/>
      <c r="F16" s="1"/>
    </row>
    <row r="17" spans="1:6" ht="18" customHeight="1">
      <c r="A17" s="1"/>
      <c r="B17" s="46"/>
      <c r="C17" s="3"/>
      <c r="D17" s="1"/>
      <c r="E17" s="1"/>
      <c r="F17" s="1"/>
    </row>
    <row r="18" spans="1:6" ht="18" customHeight="1">
      <c r="A18" s="1"/>
      <c r="B18" s="47" t="s">
        <v>77</v>
      </c>
      <c r="C18" s="1"/>
      <c r="D18" s="1"/>
      <c r="E18" s="1"/>
      <c r="F18" s="1"/>
    </row>
    <row r="19" spans="1:6" ht="18" customHeight="1">
      <c r="A19" s="1"/>
      <c r="B19" s="46"/>
      <c r="C19" s="1"/>
      <c r="D19" s="1"/>
      <c r="E19" s="1"/>
      <c r="F19" s="1"/>
    </row>
    <row r="20" spans="1:6" ht="18" customHeight="1">
      <c r="A20" s="1"/>
      <c r="B20" s="46" t="s">
        <v>78</v>
      </c>
      <c r="C20" s="1"/>
      <c r="D20" s="1"/>
      <c r="E20" s="1"/>
      <c r="F20" s="1"/>
    </row>
    <row r="21" spans="1:6" ht="18" customHeight="1"/>
    <row r="22" spans="1:6" ht="18" customHeight="1"/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</sheetData>
  <phoneticPr fontId="0" type="noConversion"/>
  <hyperlinks>
    <hyperlink ref="B12" location="Hilfsspalte!A1" display="Hilfsspalte"/>
    <hyperlink ref="B7" location="Datum!A1" display="Datum"/>
    <hyperlink ref="B8" location="Kalender!A1" display="Kalender"/>
    <hyperlink ref="B9" location="Zeit!A1" display="Zeit"/>
    <hyperlink ref="B10" location="Geburtstagsliste!A1" display="Geburtstagsliste"/>
    <hyperlink ref="B13" location="Ahnenforschung!A1" display="Ahnenforschung"/>
    <hyperlink ref="B14" location="Zeitrechnung!A1" display="Zeitrechnung"/>
    <hyperlink ref="B15" location="Lohnabrechnung!A1" display="Lohnabrechnung"/>
    <hyperlink ref="B16" location="'Zeitwerte runden'!A1" display="Zeitwerte runden"/>
    <hyperlink ref="B11" location="Arbeitstage!A1" display="Arbeitstage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4"/>
  <dimension ref="A1:H24"/>
  <sheetViews>
    <sheetView workbookViewId="0">
      <selection activeCell="H2" sqref="H2"/>
    </sheetView>
  </sheetViews>
  <sheetFormatPr baseColWidth="10" defaultRowHeight="15"/>
  <cols>
    <col min="1" max="1" width="5.7109375" style="2" customWidth="1"/>
    <col min="2" max="2" width="19.7109375" style="2" customWidth="1"/>
    <col min="3" max="3" width="16.42578125" style="2" customWidth="1"/>
    <col min="4" max="4" width="15.140625" style="2" customWidth="1"/>
    <col min="5" max="5" width="17.28515625" style="2" bestFit="1" customWidth="1"/>
    <col min="6" max="6" width="55.7109375" style="2" bestFit="1" customWidth="1"/>
    <col min="7" max="7" width="5.7109375" style="2" customWidth="1"/>
    <col min="8" max="16384" width="11.42578125" style="2"/>
  </cols>
  <sheetData>
    <row r="1" spans="1:8">
      <c r="A1" s="10"/>
      <c r="B1" s="10"/>
      <c r="C1" s="12"/>
      <c r="D1" s="8"/>
    </row>
    <row r="2" spans="1:8" ht="15" customHeight="1">
      <c r="A2" s="10"/>
      <c r="B2" s="13" t="s">
        <v>53</v>
      </c>
      <c r="C2" s="14"/>
      <c r="D2" s="15"/>
      <c r="E2" s="16"/>
      <c r="H2" s="48" t="s">
        <v>173</v>
      </c>
    </row>
    <row r="3" spans="1:8" ht="15" customHeight="1">
      <c r="B3" s="17" t="s">
        <v>54</v>
      </c>
      <c r="C3" s="17" t="s">
        <v>55</v>
      </c>
      <c r="D3" s="17" t="s">
        <v>56</v>
      </c>
      <c r="E3" s="17" t="s">
        <v>5</v>
      </c>
      <c r="F3" s="17" t="s">
        <v>6</v>
      </c>
    </row>
    <row r="4" spans="1:8">
      <c r="B4" s="12">
        <v>0.27083333333333331</v>
      </c>
      <c r="C4" s="12">
        <v>0.64583333333333337</v>
      </c>
      <c r="D4" s="10">
        <f>C4-B4</f>
        <v>0.37500000000000006</v>
      </c>
      <c r="E4" s="8" t="s">
        <v>38</v>
      </c>
      <c r="F4" s="8" t="s">
        <v>57</v>
      </c>
    </row>
    <row r="5" spans="1:8">
      <c r="B5" s="12">
        <v>0.91666666666666663</v>
      </c>
      <c r="C5" s="12">
        <v>0.25</v>
      </c>
      <c r="D5" s="10">
        <f>C5-B5</f>
        <v>-0.66666666666666663</v>
      </c>
      <c r="E5" s="8" t="s">
        <v>38</v>
      </c>
      <c r="F5" s="8" t="s">
        <v>58</v>
      </c>
    </row>
    <row r="6" spans="1:8">
      <c r="B6" s="12">
        <v>0.91666666666666663</v>
      </c>
      <c r="C6" s="12">
        <v>0.25</v>
      </c>
      <c r="D6" s="10">
        <f>IF(B6&gt;C6,1-(B6-C6),C6-B6)</f>
        <v>0.33333333333333337</v>
      </c>
      <c r="E6" s="8" t="s">
        <v>38</v>
      </c>
      <c r="F6" s="8" t="s">
        <v>59</v>
      </c>
    </row>
    <row r="7" spans="1:8">
      <c r="B7" s="12">
        <v>0.91666666666666663</v>
      </c>
      <c r="C7" s="12">
        <v>0.25</v>
      </c>
      <c r="D7" s="2">
        <f>IF(B7&gt;C7,1-(B7-C7),C7-B7)</f>
        <v>0.33333333333333337</v>
      </c>
      <c r="E7" s="2" t="s">
        <v>14</v>
      </c>
      <c r="F7" s="8" t="s">
        <v>60</v>
      </c>
    </row>
    <row r="8" spans="1:8">
      <c r="B8" s="12">
        <v>0.91666666666666663</v>
      </c>
      <c r="C8" s="12">
        <v>0.25</v>
      </c>
      <c r="D8" s="12" t="str">
        <f>IF((C8-B8)&gt;=0,C8-B8,"-"&amp;TEXT(ABS(1+C8-B8),"hh:mm"))</f>
        <v>-08:00</v>
      </c>
      <c r="E8" s="2" t="s">
        <v>38</v>
      </c>
      <c r="F8" s="8" t="s">
        <v>61</v>
      </c>
    </row>
    <row r="9" spans="1:8">
      <c r="B9" s="18">
        <v>36715.916666666664</v>
      </c>
      <c r="C9" s="18">
        <v>36716.25</v>
      </c>
      <c r="D9" s="19">
        <f>C9-B9</f>
        <v>0.33333333333575865</v>
      </c>
      <c r="E9" s="2" t="s">
        <v>75</v>
      </c>
      <c r="F9" s="8" t="s">
        <v>62</v>
      </c>
    </row>
    <row r="10" spans="1:8">
      <c r="B10" s="18">
        <v>36715.916666666664</v>
      </c>
      <c r="C10" s="18">
        <v>36716.25</v>
      </c>
      <c r="D10" s="12">
        <f>C10-B10</f>
        <v>0.33333333333575865</v>
      </c>
      <c r="E10" s="2" t="s">
        <v>38</v>
      </c>
      <c r="F10" s="8" t="s">
        <v>63</v>
      </c>
    </row>
    <row r="11" spans="1:8">
      <c r="B11" s="12">
        <v>0.91666666666666663</v>
      </c>
      <c r="C11" s="12">
        <v>0.25</v>
      </c>
      <c r="D11" s="12">
        <f>(B11&gt;C11)+C11-B11</f>
        <v>0.33333333333333337</v>
      </c>
      <c r="E11" s="2" t="s">
        <v>38</v>
      </c>
      <c r="F11" s="8" t="s">
        <v>64</v>
      </c>
    </row>
    <row r="12" spans="1:8">
      <c r="B12" s="20" t="s">
        <v>65</v>
      </c>
      <c r="C12" s="12">
        <f>SUM(C4:C8)</f>
        <v>1.6458333333333335</v>
      </c>
      <c r="D12" s="10">
        <f>SUM(C4:C8)</f>
        <v>1.6458333333333335</v>
      </c>
      <c r="E12" s="2" t="s">
        <v>38</v>
      </c>
      <c r="F12" s="8" t="s">
        <v>66</v>
      </c>
    </row>
    <row r="13" spans="1:8">
      <c r="B13" s="20" t="s">
        <v>65</v>
      </c>
      <c r="C13" s="21">
        <f>SUM(C4:C8)</f>
        <v>1.6458333333333335</v>
      </c>
      <c r="D13" s="22">
        <f>SUM(C4:C8)</f>
        <v>1.6458333333333335</v>
      </c>
      <c r="E13" s="2" t="s">
        <v>67</v>
      </c>
      <c r="F13" s="8" t="s">
        <v>66</v>
      </c>
    </row>
    <row r="14" spans="1:8">
      <c r="B14" s="12">
        <v>0.91666666666666663</v>
      </c>
      <c r="C14" s="12">
        <v>0.25</v>
      </c>
      <c r="D14" s="2">
        <f>ABS(B14-C14)</f>
        <v>0.66666666666666663</v>
      </c>
      <c r="E14" s="2" t="s">
        <v>14</v>
      </c>
      <c r="F14" s="8" t="s">
        <v>79</v>
      </c>
    </row>
    <row r="15" spans="1:8">
      <c r="B15" s="12">
        <v>0.91666666666666663</v>
      </c>
      <c r="C15" s="12">
        <v>0.25</v>
      </c>
      <c r="D15" s="22">
        <f>ABS(B15-C15)</f>
        <v>0.66666666666666663</v>
      </c>
      <c r="E15" s="2" t="s">
        <v>67</v>
      </c>
      <c r="F15" s="8" t="s">
        <v>80</v>
      </c>
    </row>
    <row r="16" spans="1:8">
      <c r="B16" s="12">
        <v>0.91666666666666663</v>
      </c>
      <c r="C16" s="12">
        <v>0.25</v>
      </c>
      <c r="D16" s="2" t="str">
        <f>TEXT(ABS(B16-C16),"[h]:mm")</f>
        <v>16:00</v>
      </c>
      <c r="E16" s="2" t="s">
        <v>14</v>
      </c>
      <c r="F16" s="8" t="s">
        <v>81</v>
      </c>
    </row>
    <row r="17" spans="2:5">
      <c r="B17" s="20"/>
      <c r="C17" s="20"/>
    </row>
    <row r="18" spans="2:5">
      <c r="B18" s="4" t="s">
        <v>68</v>
      </c>
    </row>
    <row r="19" spans="2:5">
      <c r="B19" s="6" t="s">
        <v>69</v>
      </c>
      <c r="C19" s="6" t="s">
        <v>55</v>
      </c>
      <c r="D19" s="6" t="s">
        <v>70</v>
      </c>
      <c r="E19" s="6" t="s">
        <v>71</v>
      </c>
    </row>
    <row r="20" spans="2:5">
      <c r="B20" s="12">
        <v>0.29166666666666669</v>
      </c>
      <c r="C20" s="12">
        <v>0.55208333333333337</v>
      </c>
      <c r="D20" s="12">
        <f>C20-B20</f>
        <v>0.26041666666666669</v>
      </c>
      <c r="E20" s="11">
        <v>45</v>
      </c>
    </row>
    <row r="21" spans="2:5">
      <c r="B21" s="4" t="s">
        <v>72</v>
      </c>
    </row>
    <row r="22" spans="2:5">
      <c r="B22" s="2" t="s">
        <v>73</v>
      </c>
      <c r="E22" s="11">
        <f>D20*E20</f>
        <v>11.71875</v>
      </c>
    </row>
    <row r="23" spans="2:5">
      <c r="B23" s="4" t="s">
        <v>74</v>
      </c>
    </row>
    <row r="24" spans="2:5">
      <c r="B24" s="2" t="s">
        <v>76</v>
      </c>
      <c r="E24" s="11">
        <f>(D20*24)*E20</f>
        <v>281.25</v>
      </c>
    </row>
  </sheetData>
  <phoneticPr fontId="2" type="noConversion"/>
  <hyperlinks>
    <hyperlink ref="H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5"/>
  <dimension ref="B2:E15"/>
  <sheetViews>
    <sheetView workbookViewId="0">
      <selection activeCell="E12" sqref="E12"/>
    </sheetView>
  </sheetViews>
  <sheetFormatPr baseColWidth="10" defaultRowHeight="15"/>
  <cols>
    <col min="1" max="1" width="5.7109375" style="2" customWidth="1"/>
    <col min="2" max="2" width="11.42578125" style="2"/>
    <col min="3" max="3" width="12.85546875" style="2" customWidth="1"/>
    <col min="4" max="5" width="11.42578125" style="2"/>
    <col min="6" max="6" width="5.7109375" style="2" customWidth="1"/>
    <col min="7" max="16384" width="11.42578125" style="2"/>
  </cols>
  <sheetData>
    <row r="2" spans="2:5">
      <c r="B2" s="4" t="s">
        <v>68</v>
      </c>
    </row>
    <row r="3" spans="2:5">
      <c r="B3" s="6" t="s">
        <v>69</v>
      </c>
      <c r="C3" s="6" t="s">
        <v>55</v>
      </c>
      <c r="D3" s="6" t="s">
        <v>70</v>
      </c>
      <c r="E3" s="6" t="s">
        <v>71</v>
      </c>
    </row>
    <row r="4" spans="2:5">
      <c r="B4" s="12">
        <v>0.29166666666666669</v>
      </c>
      <c r="C4" s="12">
        <v>0.55208333333333337</v>
      </c>
      <c r="D4" s="12">
        <f>C4-B4</f>
        <v>0.26041666666666669</v>
      </c>
      <c r="E4" s="11">
        <v>45</v>
      </c>
    </row>
    <row r="7" spans="2:5">
      <c r="B7" s="4" t="s">
        <v>72</v>
      </c>
    </row>
    <row r="8" spans="2:5">
      <c r="B8" s="2" t="s">
        <v>73</v>
      </c>
      <c r="E8" s="11">
        <f>D4*E4</f>
        <v>11.71875</v>
      </c>
    </row>
    <row r="11" spans="2:5">
      <c r="B11" s="4" t="s">
        <v>74</v>
      </c>
    </row>
    <row r="12" spans="2:5">
      <c r="B12" s="2" t="s">
        <v>76</v>
      </c>
      <c r="E12" s="11">
        <f>(D4*24)*E4</f>
        <v>281.25</v>
      </c>
    </row>
    <row r="15" spans="2:5">
      <c r="B15" s="48" t="s">
        <v>173</v>
      </c>
    </row>
  </sheetData>
  <phoneticPr fontId="2" type="noConversion"/>
  <hyperlinks>
    <hyperlink ref="B1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B1:S12"/>
  <sheetViews>
    <sheetView zoomScale="120" workbookViewId="0">
      <selection activeCell="B4" sqref="B4"/>
    </sheetView>
  </sheetViews>
  <sheetFormatPr baseColWidth="10" defaultRowHeight="15"/>
  <cols>
    <col min="1" max="1" width="3.28515625" style="30" customWidth="1"/>
    <col min="2" max="4" width="11.42578125" style="30"/>
    <col min="5" max="5" width="6.28515625" style="30" customWidth="1"/>
    <col min="6" max="6" width="16.28515625" style="30" bestFit="1" customWidth="1"/>
    <col min="7" max="8" width="11.42578125" style="30"/>
    <col min="9" max="9" width="5.7109375" style="30" customWidth="1"/>
    <col min="10" max="16384" width="11.42578125" style="30"/>
  </cols>
  <sheetData>
    <row r="1" spans="2:19">
      <c r="J1" s="58"/>
    </row>
    <row r="2" spans="2:19">
      <c r="B2" s="82" t="s">
        <v>180</v>
      </c>
      <c r="C2" s="82"/>
      <c r="D2" s="82"/>
      <c r="J2" s="58" t="s">
        <v>173</v>
      </c>
    </row>
    <row r="3" spans="2:19">
      <c r="B3" s="57" t="s">
        <v>179</v>
      </c>
      <c r="C3" s="57" t="s">
        <v>178</v>
      </c>
      <c r="D3" s="57" t="s">
        <v>70</v>
      </c>
    </row>
    <row r="4" spans="2:19">
      <c r="B4" s="56">
        <v>0.33333333333333331</v>
      </c>
      <c r="C4" s="56">
        <v>0.71875</v>
      </c>
      <c r="D4" s="49">
        <f>C4-B4</f>
        <v>0.38541666666666669</v>
      </c>
      <c r="F4" s="50" t="s">
        <v>57</v>
      </c>
    </row>
    <row r="5" spans="2:19">
      <c r="B5" s="56">
        <v>0.375</v>
      </c>
      <c r="C5" s="56">
        <v>0.625</v>
      </c>
      <c r="D5" s="49">
        <f>C5-B5</f>
        <v>0.25</v>
      </c>
    </row>
    <row r="6" spans="2:19">
      <c r="B6" s="56">
        <v>0.3125</v>
      </c>
      <c r="C6" s="56">
        <v>0.67708333333333337</v>
      </c>
      <c r="D6" s="49">
        <f>C6-B6</f>
        <v>0.36458333333333337</v>
      </c>
    </row>
    <row r="7" spans="2:19" ht="15.75" thickBot="1">
      <c r="B7" s="55">
        <v>0.3923611111111111</v>
      </c>
      <c r="C7" s="55">
        <v>0.65972222222222221</v>
      </c>
      <c r="D7" s="54">
        <f>C7-B7</f>
        <v>0.2673611111111111</v>
      </c>
      <c r="S7" s="53"/>
    </row>
    <row r="8" spans="2:19">
      <c r="C8" s="52" t="s">
        <v>177</v>
      </c>
      <c r="D8" s="51">
        <f>SUM(D4:D7)</f>
        <v>1.2673611111111112</v>
      </c>
      <c r="F8" s="50" t="s">
        <v>192</v>
      </c>
      <c r="G8" s="30" t="s">
        <v>191</v>
      </c>
    </row>
    <row r="10" spans="2:19">
      <c r="B10" s="49">
        <v>0.91666666666666663</v>
      </c>
      <c r="C10" s="49">
        <v>0.20833333333333334</v>
      </c>
      <c r="D10" s="64">
        <f>C10-B10</f>
        <v>-0.70833333333333326</v>
      </c>
      <c r="F10" s="50" t="s">
        <v>63</v>
      </c>
    </row>
    <row r="12" spans="2:19">
      <c r="B12" s="49"/>
      <c r="C12" s="49"/>
      <c r="D12" s="49"/>
    </row>
  </sheetData>
  <mergeCells count="1">
    <mergeCell ref="B2:D2"/>
  </mergeCells>
  <hyperlinks>
    <hyperlink ref="J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8"/>
  <dimension ref="B2:E23"/>
  <sheetViews>
    <sheetView topLeftCell="A10" workbookViewId="0">
      <selection activeCell="B23" sqref="B23"/>
    </sheetView>
  </sheetViews>
  <sheetFormatPr baseColWidth="10" defaultRowHeight="15"/>
  <cols>
    <col min="1" max="1" width="5.7109375" style="2" customWidth="1"/>
    <col min="2" max="2" width="22" style="2" customWidth="1"/>
    <col min="3" max="4" width="11.42578125" style="2"/>
    <col min="5" max="5" width="25" style="2" customWidth="1"/>
    <col min="6" max="6" width="5.7109375" style="2" customWidth="1"/>
    <col min="7" max="16384" width="11.42578125" style="2"/>
  </cols>
  <sheetData>
    <row r="2" spans="2:5">
      <c r="B2" s="4" t="s">
        <v>96</v>
      </c>
      <c r="C2" s="5">
        <v>0.52045138888888887</v>
      </c>
    </row>
    <row r="3" spans="2:5">
      <c r="B3" s="6" t="s">
        <v>82</v>
      </c>
      <c r="C3" s="6" t="s">
        <v>95</v>
      </c>
      <c r="D3" s="6" t="s">
        <v>97</v>
      </c>
      <c r="E3" s="6" t="s">
        <v>6</v>
      </c>
    </row>
    <row r="4" spans="2:5">
      <c r="B4" s="2" t="s">
        <v>83</v>
      </c>
      <c r="C4" s="2">
        <v>17280</v>
      </c>
      <c r="D4" s="7">
        <f t="shared" ref="D4:D15" si="0">ROUND($C$2*C4,0)/C4</f>
        <v>0.52042824074074079</v>
      </c>
      <c r="E4" s="8" t="s">
        <v>98</v>
      </c>
    </row>
    <row r="5" spans="2:5">
      <c r="B5" s="2" t="s">
        <v>84</v>
      </c>
      <c r="C5" s="2">
        <v>8640</v>
      </c>
      <c r="D5" s="7">
        <f t="shared" si="0"/>
        <v>0.52048611111111109</v>
      </c>
      <c r="E5" s="8" t="s">
        <v>99</v>
      </c>
    </row>
    <row r="6" spans="2:5">
      <c r="B6" s="2" t="s">
        <v>85</v>
      </c>
      <c r="C6" s="2">
        <v>5760</v>
      </c>
      <c r="D6" s="7">
        <f t="shared" si="0"/>
        <v>0.52048611111111109</v>
      </c>
      <c r="E6" s="8" t="s">
        <v>100</v>
      </c>
    </row>
    <row r="7" spans="2:5">
      <c r="B7" s="2" t="s">
        <v>86</v>
      </c>
      <c r="C7" s="2">
        <v>2880</v>
      </c>
      <c r="D7" s="7">
        <f t="shared" si="0"/>
        <v>0.52048611111111109</v>
      </c>
      <c r="E7" s="8" t="s">
        <v>101</v>
      </c>
    </row>
    <row r="8" spans="2:5">
      <c r="B8" s="2" t="s">
        <v>87</v>
      </c>
      <c r="C8" s="2">
        <v>1440</v>
      </c>
      <c r="D8" s="7">
        <f t="shared" si="0"/>
        <v>0.52013888888888893</v>
      </c>
      <c r="E8" s="8" t="s">
        <v>102</v>
      </c>
    </row>
    <row r="9" spans="2:5">
      <c r="B9" s="2" t="s">
        <v>88</v>
      </c>
      <c r="C9" s="2">
        <v>288</v>
      </c>
      <c r="D9" s="7">
        <f t="shared" si="0"/>
        <v>0.52083333333333337</v>
      </c>
      <c r="E9" s="8" t="s">
        <v>103</v>
      </c>
    </row>
    <row r="10" spans="2:5">
      <c r="B10" s="2" t="s">
        <v>89</v>
      </c>
      <c r="C10" s="2">
        <v>144</v>
      </c>
      <c r="D10" s="7">
        <f t="shared" si="0"/>
        <v>0.52083333333333337</v>
      </c>
      <c r="E10" s="8" t="s">
        <v>104</v>
      </c>
    </row>
    <row r="11" spans="2:5">
      <c r="B11" s="2" t="s">
        <v>90</v>
      </c>
      <c r="C11" s="2">
        <v>96</v>
      </c>
      <c r="D11" s="7">
        <f t="shared" si="0"/>
        <v>0.52083333333333337</v>
      </c>
      <c r="E11" s="8" t="s">
        <v>105</v>
      </c>
    </row>
    <row r="12" spans="2:5">
      <c r="B12" s="2" t="s">
        <v>91</v>
      </c>
      <c r="C12" s="2">
        <v>72</v>
      </c>
      <c r="D12" s="7">
        <f t="shared" si="0"/>
        <v>0.51388888888888884</v>
      </c>
      <c r="E12" s="8" t="s">
        <v>106</v>
      </c>
    </row>
    <row r="13" spans="2:5">
      <c r="B13" s="2" t="s">
        <v>92</v>
      </c>
      <c r="C13" s="2">
        <v>48</v>
      </c>
      <c r="D13" s="7">
        <f t="shared" si="0"/>
        <v>0.52083333333333337</v>
      </c>
      <c r="E13" s="8" t="s">
        <v>107</v>
      </c>
    </row>
    <row r="14" spans="2:5">
      <c r="B14" s="2" t="s">
        <v>93</v>
      </c>
      <c r="C14" s="2">
        <v>24</v>
      </c>
      <c r="D14" s="7">
        <f t="shared" si="0"/>
        <v>0.5</v>
      </c>
      <c r="E14" s="8" t="s">
        <v>108</v>
      </c>
    </row>
    <row r="15" spans="2:5">
      <c r="B15" s="2" t="s">
        <v>94</v>
      </c>
      <c r="C15" s="2">
        <v>6</v>
      </c>
      <c r="D15" s="7">
        <f t="shared" si="0"/>
        <v>0.5</v>
      </c>
      <c r="E15" s="8" t="s">
        <v>109</v>
      </c>
    </row>
    <row r="17" spans="2:4">
      <c r="B17" s="4" t="s">
        <v>114</v>
      </c>
    </row>
    <row r="18" spans="2:4">
      <c r="B18" s="2" t="s">
        <v>110</v>
      </c>
      <c r="C18" s="9">
        <v>1</v>
      </c>
    </row>
    <row r="19" spans="2:4">
      <c r="B19" s="2" t="s">
        <v>111</v>
      </c>
      <c r="C19" s="10">
        <v>3.125E-2</v>
      </c>
    </row>
    <row r="20" spans="2:4">
      <c r="B20" s="2" t="s">
        <v>97</v>
      </c>
      <c r="C20" s="2">
        <f>C18/C19</f>
        <v>32</v>
      </c>
      <c r="D20" s="8" t="s">
        <v>112</v>
      </c>
    </row>
    <row r="23" spans="2:4">
      <c r="B23" s="48" t="s">
        <v>173</v>
      </c>
    </row>
  </sheetData>
  <phoneticPr fontId="2" type="noConversion"/>
  <hyperlinks>
    <hyperlink ref="B2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F19"/>
  <sheetViews>
    <sheetView workbookViewId="0">
      <selection activeCell="B4" sqref="B4"/>
    </sheetView>
  </sheetViews>
  <sheetFormatPr baseColWidth="10" defaultRowHeight="15"/>
  <cols>
    <col min="1" max="2" width="5.7109375" style="2" customWidth="1"/>
    <col min="3" max="3" width="34.140625" style="2" customWidth="1"/>
    <col min="4" max="4" width="11.5703125" style="2" customWidth="1"/>
    <col min="5" max="5" width="13" style="2" customWidth="1"/>
    <col min="6" max="6" width="30.85546875" style="2" customWidth="1"/>
    <col min="7" max="7" width="5.7109375" style="2" customWidth="1"/>
    <col min="8" max="16384" width="11.42578125" style="2"/>
  </cols>
  <sheetData>
    <row r="2" spans="2:6" ht="15" customHeight="1">
      <c r="B2" s="23" t="s">
        <v>1</v>
      </c>
      <c r="C2" s="16"/>
      <c r="D2" s="16"/>
      <c r="E2" s="16"/>
      <c r="F2" s="16"/>
    </row>
    <row r="3" spans="2:6" ht="15" customHeight="1">
      <c r="B3" s="17" t="s">
        <v>2</v>
      </c>
      <c r="C3" s="17" t="s">
        <v>3</v>
      </c>
      <c r="D3" s="17" t="s">
        <v>4</v>
      </c>
      <c r="E3" s="17" t="s">
        <v>5</v>
      </c>
      <c r="F3" s="17" t="s">
        <v>6</v>
      </c>
    </row>
    <row r="4" spans="2:6">
      <c r="B4" s="20" t="s">
        <v>7</v>
      </c>
      <c r="C4" s="2" t="s">
        <v>115</v>
      </c>
      <c r="D4" s="26">
        <v>40375</v>
      </c>
      <c r="E4" s="20" t="s">
        <v>8</v>
      </c>
      <c r="F4" s="27">
        <f>N(D4)</f>
        <v>40375</v>
      </c>
    </row>
    <row r="5" spans="2:6">
      <c r="B5" s="20" t="s">
        <v>9</v>
      </c>
      <c r="C5" s="2" t="s">
        <v>10</v>
      </c>
      <c r="D5" s="26">
        <f ca="1">TODAY()</f>
        <v>40435</v>
      </c>
      <c r="E5" s="20" t="s">
        <v>8</v>
      </c>
      <c r="F5" s="8" t="s">
        <v>11</v>
      </c>
    </row>
    <row r="6" spans="2:6">
      <c r="B6" s="20" t="s">
        <v>12</v>
      </c>
      <c r="C6" s="2" t="s">
        <v>13</v>
      </c>
      <c r="D6" s="2">
        <f>DATEVALUE(TEXT(D4,"tt.MM.jjjj"))</f>
        <v>40375</v>
      </c>
      <c r="E6" s="20" t="s">
        <v>14</v>
      </c>
      <c r="F6" s="8" t="s">
        <v>15</v>
      </c>
    </row>
    <row r="7" spans="2:6">
      <c r="B7" s="20" t="s">
        <v>16</v>
      </c>
      <c r="C7" s="2" t="s">
        <v>17</v>
      </c>
      <c r="D7" s="2">
        <f ca="1">DATEVALUE(TEXT(D5,"tt.MM.jjjj"))</f>
        <v>40435</v>
      </c>
      <c r="E7" s="20" t="s">
        <v>14</v>
      </c>
      <c r="F7" s="8" t="s">
        <v>18</v>
      </c>
    </row>
    <row r="8" spans="2:6">
      <c r="B8" s="20" t="s">
        <v>19</v>
      </c>
      <c r="C8" s="2" t="s">
        <v>20</v>
      </c>
      <c r="D8" s="26">
        <f ca="1">D5-D4</f>
        <v>60</v>
      </c>
      <c r="E8" s="20" t="s">
        <v>8</v>
      </c>
      <c r="F8" s="8" t="s">
        <v>21</v>
      </c>
    </row>
    <row r="9" spans="2:6">
      <c r="B9" s="20" t="s">
        <v>22</v>
      </c>
      <c r="C9" s="2" t="s">
        <v>20</v>
      </c>
      <c r="D9" s="2">
        <f ca="1">D5-D4</f>
        <v>60</v>
      </c>
      <c r="E9" s="20" t="s">
        <v>14</v>
      </c>
      <c r="F9" s="8" t="s">
        <v>21</v>
      </c>
    </row>
    <row r="10" spans="2:6">
      <c r="B10" s="20" t="s">
        <v>23</v>
      </c>
      <c r="C10" s="2" t="s">
        <v>24</v>
      </c>
      <c r="D10" s="2">
        <f>DAY(D4)</f>
        <v>16</v>
      </c>
      <c r="E10" s="20" t="s">
        <v>14</v>
      </c>
      <c r="F10" s="8" t="s">
        <v>25</v>
      </c>
    </row>
    <row r="11" spans="2:6">
      <c r="B11" s="20" t="s">
        <v>26</v>
      </c>
      <c r="C11" s="2" t="s">
        <v>24</v>
      </c>
      <c r="D11" s="28">
        <f>WEEKDAY(D4)</f>
        <v>6</v>
      </c>
      <c r="E11" s="20" t="s">
        <v>27</v>
      </c>
      <c r="F11" s="8" t="s">
        <v>193</v>
      </c>
    </row>
    <row r="12" spans="2:6">
      <c r="B12" s="20" t="s">
        <v>28</v>
      </c>
      <c r="C12" s="2" t="s">
        <v>29</v>
      </c>
      <c r="D12" s="2">
        <f>MONTH(D4)</f>
        <v>7</v>
      </c>
      <c r="E12" s="20" t="s">
        <v>14</v>
      </c>
      <c r="F12" s="8" t="s">
        <v>30</v>
      </c>
    </row>
    <row r="13" spans="2:6">
      <c r="B13" s="20" t="s">
        <v>31</v>
      </c>
      <c r="C13" s="2" t="s">
        <v>29</v>
      </c>
      <c r="D13" s="29">
        <f ca="1">MONTH(D5)</f>
        <v>9</v>
      </c>
      <c r="E13" s="20" t="s">
        <v>32</v>
      </c>
      <c r="F13" s="8" t="s">
        <v>33</v>
      </c>
    </row>
    <row r="14" spans="2:6">
      <c r="B14" s="20" t="s">
        <v>34</v>
      </c>
      <c r="C14" s="2" t="s">
        <v>35</v>
      </c>
      <c r="D14" s="2">
        <f>YEAR(D4)</f>
        <v>2010</v>
      </c>
      <c r="E14" s="20" t="s">
        <v>14</v>
      </c>
      <c r="F14" s="8" t="s">
        <v>36</v>
      </c>
    </row>
    <row r="15" spans="2:6">
      <c r="E15" s="20"/>
    </row>
    <row r="16" spans="2:6">
      <c r="E16" s="20"/>
    </row>
    <row r="17" spans="3:5">
      <c r="C17" s="48" t="s">
        <v>173</v>
      </c>
      <c r="E17" s="20"/>
    </row>
    <row r="18" spans="3:5">
      <c r="E18" s="20"/>
    </row>
    <row r="19" spans="3:5">
      <c r="E19" s="20"/>
    </row>
  </sheetData>
  <phoneticPr fontId="2" type="noConversion"/>
  <hyperlinks>
    <hyperlink ref="C17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R17"/>
  <sheetViews>
    <sheetView zoomScale="120" workbookViewId="0">
      <selection activeCell="B4" sqref="B4"/>
    </sheetView>
  </sheetViews>
  <sheetFormatPr baseColWidth="10" defaultRowHeight="15"/>
  <cols>
    <col min="1" max="1" width="3.28515625" style="30" customWidth="1"/>
    <col min="2" max="2" width="15.42578125" style="30" bestFit="1" customWidth="1"/>
    <col min="3" max="3" width="16.28515625" style="30" bestFit="1" customWidth="1"/>
    <col min="4" max="4" width="11.42578125" style="30"/>
    <col min="5" max="5" width="9.140625" style="30" customWidth="1"/>
    <col min="6" max="6" width="11.42578125" style="30"/>
    <col min="7" max="7" width="5.7109375" style="30" customWidth="1"/>
    <col min="8" max="16384" width="11.42578125" style="30"/>
  </cols>
  <sheetData>
    <row r="1" spans="2:18" ht="41.25" customHeight="1">
      <c r="B1" s="63"/>
    </row>
    <row r="2" spans="2:18">
      <c r="B2" s="82" t="s">
        <v>190</v>
      </c>
      <c r="C2" s="82"/>
      <c r="D2" s="82"/>
      <c r="I2" s="58" t="s">
        <v>173</v>
      </c>
    </row>
    <row r="3" spans="2:18">
      <c r="B3" s="57" t="s">
        <v>144</v>
      </c>
      <c r="C3" s="57" t="s">
        <v>188</v>
      </c>
      <c r="D3" s="57" t="s">
        <v>187</v>
      </c>
    </row>
    <row r="4" spans="2:18">
      <c r="B4" s="31">
        <v>33149</v>
      </c>
      <c r="C4" s="31">
        <v>40376</v>
      </c>
      <c r="D4" s="62">
        <f>C4-B4</f>
        <v>7227</v>
      </c>
      <c r="F4" s="50" t="s">
        <v>57</v>
      </c>
      <c r="R4" s="53"/>
    </row>
    <row r="5" spans="2:18">
      <c r="B5" s="31"/>
      <c r="C5" s="31"/>
      <c r="D5" s="62"/>
    </row>
    <row r="6" spans="2:18">
      <c r="B6" s="82" t="s">
        <v>189</v>
      </c>
      <c r="C6" s="82"/>
      <c r="D6" s="82"/>
    </row>
    <row r="7" spans="2:18">
      <c r="B7" s="57" t="s">
        <v>126</v>
      </c>
      <c r="C7" s="57" t="s">
        <v>188</v>
      </c>
      <c r="D7" s="57" t="s">
        <v>187</v>
      </c>
    </row>
    <row r="8" spans="2:18">
      <c r="B8" s="31">
        <v>21923</v>
      </c>
      <c r="C8" s="31">
        <v>40376</v>
      </c>
      <c r="D8" s="62">
        <f>C8-B8</f>
        <v>18453</v>
      </c>
      <c r="F8" s="50" t="s">
        <v>186</v>
      </c>
      <c r="R8" s="53"/>
    </row>
    <row r="10" spans="2:18">
      <c r="B10" s="82" t="s">
        <v>185</v>
      </c>
      <c r="C10" s="82"/>
      <c r="D10" s="82"/>
    </row>
    <row r="11" spans="2:18">
      <c r="B11" s="57" t="s">
        <v>184</v>
      </c>
      <c r="C11" s="57" t="s">
        <v>183</v>
      </c>
      <c r="D11" s="57" t="s">
        <v>182</v>
      </c>
    </row>
    <row r="12" spans="2:18">
      <c r="B12" s="31">
        <v>40376</v>
      </c>
      <c r="C12" s="37">
        <v>520</v>
      </c>
      <c r="D12" s="61">
        <f>B12+C12</f>
        <v>40896</v>
      </c>
      <c r="F12" s="50" t="s">
        <v>181</v>
      </c>
    </row>
    <row r="15" spans="2:18">
      <c r="C15" s="60"/>
    </row>
    <row r="17" spans="3:3">
      <c r="C17" s="59"/>
    </row>
  </sheetData>
  <mergeCells count="3">
    <mergeCell ref="B2:D2"/>
    <mergeCell ref="B6:D6"/>
    <mergeCell ref="B10:D10"/>
  </mergeCells>
  <hyperlinks>
    <hyperlink ref="I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6"/>
  <dimension ref="A1:L33"/>
  <sheetViews>
    <sheetView workbookViewId="0">
      <selection activeCell="B4" sqref="B4"/>
    </sheetView>
  </sheetViews>
  <sheetFormatPr baseColWidth="10" defaultRowHeight="15"/>
  <cols>
    <col min="1" max="12" width="11.42578125" style="2"/>
    <col min="13" max="13" width="5.7109375" style="2" customWidth="1"/>
    <col min="14" max="16384" width="11.42578125" style="2"/>
  </cols>
  <sheetData>
    <row r="1" spans="1:12">
      <c r="A1" s="26">
        <f t="shared" ref="A1:L10" ca="1" si="0">IF(MONTH(DATE(aktuellesJahr,COLUMN(),ROW()))=COLUMN(),DATE(aktuellesJahr,COLUMN(),ROW()),"")</f>
        <v>40179</v>
      </c>
      <c r="B1" s="26">
        <f t="shared" ca="1" si="0"/>
        <v>40210</v>
      </c>
      <c r="C1" s="26">
        <f t="shared" ca="1" si="0"/>
        <v>40238</v>
      </c>
      <c r="D1" s="26">
        <f t="shared" ca="1" si="0"/>
        <v>40269</v>
      </c>
      <c r="E1" s="26">
        <f t="shared" ca="1" si="0"/>
        <v>40299</v>
      </c>
      <c r="F1" s="26">
        <f t="shared" ca="1" si="0"/>
        <v>40330</v>
      </c>
      <c r="G1" s="26">
        <f t="shared" ca="1" si="0"/>
        <v>40360</v>
      </c>
      <c r="H1" s="26">
        <f t="shared" ca="1" si="0"/>
        <v>40391</v>
      </c>
      <c r="I1" s="26">
        <f t="shared" ca="1" si="0"/>
        <v>40422</v>
      </c>
      <c r="J1" s="26">
        <f t="shared" ca="1" si="0"/>
        <v>40452</v>
      </c>
      <c r="K1" s="26">
        <f t="shared" ca="1" si="0"/>
        <v>40483</v>
      </c>
      <c r="L1" s="26">
        <f t="shared" ca="1" si="0"/>
        <v>40513</v>
      </c>
    </row>
    <row r="2" spans="1:12">
      <c r="A2" s="26">
        <f t="shared" ca="1" si="0"/>
        <v>40180</v>
      </c>
      <c r="B2" s="26">
        <f t="shared" ca="1" si="0"/>
        <v>40211</v>
      </c>
      <c r="C2" s="26">
        <f t="shared" ca="1" si="0"/>
        <v>40239</v>
      </c>
      <c r="D2" s="26">
        <f t="shared" ca="1" si="0"/>
        <v>40270</v>
      </c>
      <c r="E2" s="26">
        <f t="shared" ca="1" si="0"/>
        <v>40300</v>
      </c>
      <c r="F2" s="26">
        <f t="shared" ca="1" si="0"/>
        <v>40331</v>
      </c>
      <c r="G2" s="26">
        <f t="shared" ca="1" si="0"/>
        <v>40361</v>
      </c>
      <c r="H2" s="26">
        <f t="shared" ca="1" si="0"/>
        <v>40392</v>
      </c>
      <c r="I2" s="26">
        <f t="shared" ca="1" si="0"/>
        <v>40423</v>
      </c>
      <c r="J2" s="26">
        <f t="shared" ca="1" si="0"/>
        <v>40453</v>
      </c>
      <c r="K2" s="26">
        <f t="shared" ca="1" si="0"/>
        <v>40484</v>
      </c>
      <c r="L2" s="26">
        <f t="shared" ca="1" si="0"/>
        <v>40514</v>
      </c>
    </row>
    <row r="3" spans="1:12">
      <c r="A3" s="26">
        <f t="shared" ca="1" si="0"/>
        <v>40181</v>
      </c>
      <c r="B3" s="26">
        <f t="shared" ca="1" si="0"/>
        <v>40212</v>
      </c>
      <c r="C3" s="26">
        <f t="shared" ca="1" si="0"/>
        <v>40240</v>
      </c>
      <c r="D3" s="26">
        <f t="shared" ca="1" si="0"/>
        <v>40271</v>
      </c>
      <c r="E3" s="26">
        <f t="shared" ca="1" si="0"/>
        <v>40301</v>
      </c>
      <c r="F3" s="26">
        <f t="shared" ca="1" si="0"/>
        <v>40332</v>
      </c>
      <c r="G3" s="26">
        <f t="shared" ca="1" si="0"/>
        <v>40362</v>
      </c>
      <c r="H3" s="26">
        <f t="shared" ca="1" si="0"/>
        <v>40393</v>
      </c>
      <c r="I3" s="26">
        <f t="shared" ca="1" si="0"/>
        <v>40424</v>
      </c>
      <c r="J3" s="26">
        <f t="shared" ca="1" si="0"/>
        <v>40454</v>
      </c>
      <c r="K3" s="26">
        <f t="shared" ca="1" si="0"/>
        <v>40485</v>
      </c>
      <c r="L3" s="26">
        <f t="shared" ca="1" si="0"/>
        <v>40515</v>
      </c>
    </row>
    <row r="4" spans="1:12">
      <c r="A4" s="26">
        <f t="shared" ca="1" si="0"/>
        <v>40182</v>
      </c>
      <c r="B4" s="26">
        <f t="shared" ca="1" si="0"/>
        <v>40213</v>
      </c>
      <c r="C4" s="26">
        <f t="shared" ca="1" si="0"/>
        <v>40241</v>
      </c>
      <c r="D4" s="26">
        <f t="shared" ca="1" si="0"/>
        <v>40272</v>
      </c>
      <c r="E4" s="26">
        <f t="shared" ca="1" si="0"/>
        <v>40302</v>
      </c>
      <c r="F4" s="26">
        <f t="shared" ca="1" si="0"/>
        <v>40333</v>
      </c>
      <c r="G4" s="26">
        <f t="shared" ca="1" si="0"/>
        <v>40363</v>
      </c>
      <c r="H4" s="26">
        <f t="shared" ca="1" si="0"/>
        <v>40394</v>
      </c>
      <c r="I4" s="26">
        <f t="shared" ca="1" si="0"/>
        <v>40425</v>
      </c>
      <c r="J4" s="26">
        <f t="shared" ca="1" si="0"/>
        <v>40455</v>
      </c>
      <c r="K4" s="26">
        <f t="shared" ca="1" si="0"/>
        <v>40486</v>
      </c>
      <c r="L4" s="26">
        <f t="shared" ca="1" si="0"/>
        <v>40516</v>
      </c>
    </row>
    <row r="5" spans="1:12">
      <c r="A5" s="26">
        <f t="shared" ca="1" si="0"/>
        <v>40183</v>
      </c>
      <c r="B5" s="26">
        <f t="shared" ca="1" si="0"/>
        <v>40214</v>
      </c>
      <c r="C5" s="26">
        <f t="shared" ca="1" si="0"/>
        <v>40242</v>
      </c>
      <c r="D5" s="26">
        <f t="shared" ca="1" si="0"/>
        <v>40273</v>
      </c>
      <c r="E5" s="26">
        <f t="shared" ca="1" si="0"/>
        <v>40303</v>
      </c>
      <c r="F5" s="26">
        <f t="shared" ca="1" si="0"/>
        <v>40334</v>
      </c>
      <c r="G5" s="26">
        <f t="shared" ca="1" si="0"/>
        <v>40364</v>
      </c>
      <c r="H5" s="26">
        <f t="shared" ca="1" si="0"/>
        <v>40395</v>
      </c>
      <c r="I5" s="26">
        <f t="shared" ca="1" si="0"/>
        <v>40426</v>
      </c>
      <c r="J5" s="26">
        <f t="shared" ca="1" si="0"/>
        <v>40456</v>
      </c>
      <c r="K5" s="26">
        <f t="shared" ca="1" si="0"/>
        <v>40487</v>
      </c>
      <c r="L5" s="26">
        <f t="shared" ca="1" si="0"/>
        <v>40517</v>
      </c>
    </row>
    <row r="6" spans="1:12">
      <c r="A6" s="26">
        <f t="shared" ca="1" si="0"/>
        <v>40184</v>
      </c>
      <c r="B6" s="26">
        <f t="shared" ca="1" si="0"/>
        <v>40215</v>
      </c>
      <c r="C6" s="26">
        <f t="shared" ca="1" si="0"/>
        <v>40243</v>
      </c>
      <c r="D6" s="26">
        <f t="shared" ca="1" si="0"/>
        <v>40274</v>
      </c>
      <c r="E6" s="26">
        <f t="shared" ca="1" si="0"/>
        <v>40304</v>
      </c>
      <c r="F6" s="26">
        <f t="shared" ca="1" si="0"/>
        <v>40335</v>
      </c>
      <c r="G6" s="26">
        <f t="shared" ca="1" si="0"/>
        <v>40365</v>
      </c>
      <c r="H6" s="26">
        <f t="shared" ca="1" si="0"/>
        <v>40396</v>
      </c>
      <c r="I6" s="26">
        <f t="shared" ca="1" si="0"/>
        <v>40427</v>
      </c>
      <c r="J6" s="26">
        <f t="shared" ca="1" si="0"/>
        <v>40457</v>
      </c>
      <c r="K6" s="26">
        <f t="shared" ca="1" si="0"/>
        <v>40488</v>
      </c>
      <c r="L6" s="26">
        <f t="shared" ca="1" si="0"/>
        <v>40518</v>
      </c>
    </row>
    <row r="7" spans="1:12">
      <c r="A7" s="26">
        <f t="shared" ca="1" si="0"/>
        <v>40185</v>
      </c>
      <c r="B7" s="26">
        <f t="shared" ca="1" si="0"/>
        <v>40216</v>
      </c>
      <c r="C7" s="26">
        <f t="shared" ca="1" si="0"/>
        <v>40244</v>
      </c>
      <c r="D7" s="26">
        <f t="shared" ca="1" si="0"/>
        <v>40275</v>
      </c>
      <c r="E7" s="26">
        <f t="shared" ca="1" si="0"/>
        <v>40305</v>
      </c>
      <c r="F7" s="26">
        <f t="shared" ca="1" si="0"/>
        <v>40336</v>
      </c>
      <c r="G7" s="26">
        <f t="shared" ca="1" si="0"/>
        <v>40366</v>
      </c>
      <c r="H7" s="26">
        <f t="shared" ca="1" si="0"/>
        <v>40397</v>
      </c>
      <c r="I7" s="26">
        <f t="shared" ca="1" si="0"/>
        <v>40428</v>
      </c>
      <c r="J7" s="26">
        <f t="shared" ca="1" si="0"/>
        <v>40458</v>
      </c>
      <c r="K7" s="26">
        <f t="shared" ca="1" si="0"/>
        <v>40489</v>
      </c>
      <c r="L7" s="26">
        <f t="shared" ca="1" si="0"/>
        <v>40519</v>
      </c>
    </row>
    <row r="8" spans="1:12">
      <c r="A8" s="26">
        <f t="shared" ca="1" si="0"/>
        <v>40186</v>
      </c>
      <c r="B8" s="26">
        <f t="shared" ca="1" si="0"/>
        <v>40217</v>
      </c>
      <c r="C8" s="26">
        <f t="shared" ca="1" si="0"/>
        <v>40245</v>
      </c>
      <c r="D8" s="26">
        <f t="shared" ca="1" si="0"/>
        <v>40276</v>
      </c>
      <c r="E8" s="26">
        <f t="shared" ca="1" si="0"/>
        <v>40306</v>
      </c>
      <c r="F8" s="26">
        <f t="shared" ca="1" si="0"/>
        <v>40337</v>
      </c>
      <c r="G8" s="26">
        <f t="shared" ca="1" si="0"/>
        <v>40367</v>
      </c>
      <c r="H8" s="26">
        <f t="shared" ca="1" si="0"/>
        <v>40398</v>
      </c>
      <c r="I8" s="26">
        <f t="shared" ca="1" si="0"/>
        <v>40429</v>
      </c>
      <c r="J8" s="26">
        <f t="shared" ca="1" si="0"/>
        <v>40459</v>
      </c>
      <c r="K8" s="26">
        <f t="shared" ca="1" si="0"/>
        <v>40490</v>
      </c>
      <c r="L8" s="26">
        <f t="shared" ca="1" si="0"/>
        <v>40520</v>
      </c>
    </row>
    <row r="9" spans="1:12">
      <c r="A9" s="26">
        <f t="shared" ca="1" si="0"/>
        <v>40187</v>
      </c>
      <c r="B9" s="26">
        <f t="shared" ca="1" si="0"/>
        <v>40218</v>
      </c>
      <c r="C9" s="26">
        <f t="shared" ca="1" si="0"/>
        <v>40246</v>
      </c>
      <c r="D9" s="26">
        <f t="shared" ca="1" si="0"/>
        <v>40277</v>
      </c>
      <c r="E9" s="26">
        <f t="shared" ca="1" si="0"/>
        <v>40307</v>
      </c>
      <c r="F9" s="26">
        <f t="shared" ca="1" si="0"/>
        <v>40338</v>
      </c>
      <c r="G9" s="26">
        <f t="shared" ca="1" si="0"/>
        <v>40368</v>
      </c>
      <c r="H9" s="26">
        <f t="shared" ca="1" si="0"/>
        <v>40399</v>
      </c>
      <c r="I9" s="26">
        <f t="shared" ca="1" si="0"/>
        <v>40430</v>
      </c>
      <c r="J9" s="26">
        <f t="shared" ca="1" si="0"/>
        <v>40460</v>
      </c>
      <c r="K9" s="26">
        <f t="shared" ca="1" si="0"/>
        <v>40491</v>
      </c>
      <c r="L9" s="26">
        <f t="shared" ca="1" si="0"/>
        <v>40521</v>
      </c>
    </row>
    <row r="10" spans="1:12">
      <c r="A10" s="26">
        <f t="shared" ca="1" si="0"/>
        <v>40188</v>
      </c>
      <c r="B10" s="26">
        <f t="shared" ca="1" si="0"/>
        <v>40219</v>
      </c>
      <c r="C10" s="26">
        <f t="shared" ca="1" si="0"/>
        <v>40247</v>
      </c>
      <c r="D10" s="26">
        <f t="shared" ca="1" si="0"/>
        <v>40278</v>
      </c>
      <c r="E10" s="26">
        <f t="shared" ca="1" si="0"/>
        <v>40308</v>
      </c>
      <c r="F10" s="26">
        <f t="shared" ca="1" si="0"/>
        <v>40339</v>
      </c>
      <c r="G10" s="26">
        <f t="shared" ca="1" si="0"/>
        <v>40369</v>
      </c>
      <c r="H10" s="26">
        <f t="shared" ca="1" si="0"/>
        <v>40400</v>
      </c>
      <c r="I10" s="26">
        <f t="shared" ca="1" si="0"/>
        <v>40431</v>
      </c>
      <c r="J10" s="26">
        <f t="shared" ca="1" si="0"/>
        <v>40461</v>
      </c>
      <c r="K10" s="26">
        <f t="shared" ca="1" si="0"/>
        <v>40492</v>
      </c>
      <c r="L10" s="26">
        <f t="shared" ca="1" si="0"/>
        <v>40522</v>
      </c>
    </row>
    <row r="11" spans="1:12">
      <c r="A11" s="26">
        <f t="shared" ref="A11:L20" ca="1" si="1">IF(MONTH(DATE(aktuellesJahr,COLUMN(),ROW()))=COLUMN(),DATE(aktuellesJahr,COLUMN(),ROW()),"")</f>
        <v>40189</v>
      </c>
      <c r="B11" s="26">
        <f t="shared" ca="1" si="1"/>
        <v>40220</v>
      </c>
      <c r="C11" s="26">
        <f t="shared" ca="1" si="1"/>
        <v>40248</v>
      </c>
      <c r="D11" s="26">
        <f t="shared" ca="1" si="1"/>
        <v>40279</v>
      </c>
      <c r="E11" s="26">
        <f t="shared" ca="1" si="1"/>
        <v>40309</v>
      </c>
      <c r="F11" s="26">
        <f t="shared" ca="1" si="1"/>
        <v>40340</v>
      </c>
      <c r="G11" s="26">
        <f t="shared" ca="1" si="1"/>
        <v>40370</v>
      </c>
      <c r="H11" s="26">
        <f t="shared" ca="1" si="1"/>
        <v>40401</v>
      </c>
      <c r="I11" s="26">
        <f t="shared" ca="1" si="1"/>
        <v>40432</v>
      </c>
      <c r="J11" s="26">
        <f t="shared" ca="1" si="1"/>
        <v>40462</v>
      </c>
      <c r="K11" s="26">
        <f t="shared" ca="1" si="1"/>
        <v>40493</v>
      </c>
      <c r="L11" s="26">
        <f t="shared" ca="1" si="1"/>
        <v>40523</v>
      </c>
    </row>
    <row r="12" spans="1:12">
      <c r="A12" s="26">
        <f t="shared" ca="1" si="1"/>
        <v>40190</v>
      </c>
      <c r="B12" s="26">
        <f t="shared" ca="1" si="1"/>
        <v>40221</v>
      </c>
      <c r="C12" s="26">
        <f t="shared" ca="1" si="1"/>
        <v>40249</v>
      </c>
      <c r="D12" s="26">
        <f t="shared" ca="1" si="1"/>
        <v>40280</v>
      </c>
      <c r="E12" s="26">
        <f t="shared" ca="1" si="1"/>
        <v>40310</v>
      </c>
      <c r="F12" s="26">
        <f t="shared" ca="1" si="1"/>
        <v>40341</v>
      </c>
      <c r="G12" s="26">
        <f t="shared" ca="1" si="1"/>
        <v>40371</v>
      </c>
      <c r="H12" s="26">
        <f t="shared" ca="1" si="1"/>
        <v>40402</v>
      </c>
      <c r="I12" s="26">
        <f t="shared" ca="1" si="1"/>
        <v>40433</v>
      </c>
      <c r="J12" s="26">
        <f t="shared" ca="1" si="1"/>
        <v>40463</v>
      </c>
      <c r="K12" s="26">
        <f t="shared" ca="1" si="1"/>
        <v>40494</v>
      </c>
      <c r="L12" s="26">
        <f t="shared" ca="1" si="1"/>
        <v>40524</v>
      </c>
    </row>
    <row r="13" spans="1:12">
      <c r="A13" s="26">
        <f t="shared" ca="1" si="1"/>
        <v>40191</v>
      </c>
      <c r="B13" s="26">
        <f t="shared" ca="1" si="1"/>
        <v>40222</v>
      </c>
      <c r="C13" s="26">
        <f t="shared" ca="1" si="1"/>
        <v>40250</v>
      </c>
      <c r="D13" s="26">
        <f t="shared" ca="1" si="1"/>
        <v>40281</v>
      </c>
      <c r="E13" s="26">
        <f t="shared" ca="1" si="1"/>
        <v>40311</v>
      </c>
      <c r="F13" s="26">
        <f t="shared" ca="1" si="1"/>
        <v>40342</v>
      </c>
      <c r="G13" s="26">
        <f t="shared" ca="1" si="1"/>
        <v>40372</v>
      </c>
      <c r="H13" s="26">
        <f t="shared" ca="1" si="1"/>
        <v>40403</v>
      </c>
      <c r="I13" s="26">
        <f t="shared" ca="1" si="1"/>
        <v>40434</v>
      </c>
      <c r="J13" s="26">
        <f t="shared" ca="1" si="1"/>
        <v>40464</v>
      </c>
      <c r="K13" s="26">
        <f t="shared" ca="1" si="1"/>
        <v>40495</v>
      </c>
      <c r="L13" s="26">
        <f t="shared" ca="1" si="1"/>
        <v>40525</v>
      </c>
    </row>
    <row r="14" spans="1:12">
      <c r="A14" s="26">
        <f t="shared" ca="1" si="1"/>
        <v>40192</v>
      </c>
      <c r="B14" s="26">
        <f t="shared" ca="1" si="1"/>
        <v>40223</v>
      </c>
      <c r="C14" s="26">
        <f t="shared" ca="1" si="1"/>
        <v>40251</v>
      </c>
      <c r="D14" s="26">
        <f t="shared" ca="1" si="1"/>
        <v>40282</v>
      </c>
      <c r="E14" s="26">
        <f t="shared" ca="1" si="1"/>
        <v>40312</v>
      </c>
      <c r="F14" s="26">
        <f t="shared" ca="1" si="1"/>
        <v>40343</v>
      </c>
      <c r="G14" s="26">
        <f t="shared" ca="1" si="1"/>
        <v>40373</v>
      </c>
      <c r="H14" s="26">
        <f t="shared" ca="1" si="1"/>
        <v>40404</v>
      </c>
      <c r="I14" s="26">
        <f t="shared" ca="1" si="1"/>
        <v>40435</v>
      </c>
      <c r="J14" s="26">
        <f t="shared" ca="1" si="1"/>
        <v>40465</v>
      </c>
      <c r="K14" s="26">
        <f t="shared" ca="1" si="1"/>
        <v>40496</v>
      </c>
      <c r="L14" s="26">
        <f t="shared" ca="1" si="1"/>
        <v>40526</v>
      </c>
    </row>
    <row r="15" spans="1:12">
      <c r="A15" s="26">
        <f t="shared" ca="1" si="1"/>
        <v>40193</v>
      </c>
      <c r="B15" s="26">
        <f t="shared" ca="1" si="1"/>
        <v>40224</v>
      </c>
      <c r="C15" s="26">
        <f t="shared" ca="1" si="1"/>
        <v>40252</v>
      </c>
      <c r="D15" s="26">
        <f t="shared" ca="1" si="1"/>
        <v>40283</v>
      </c>
      <c r="E15" s="26">
        <f t="shared" ca="1" si="1"/>
        <v>40313</v>
      </c>
      <c r="F15" s="26">
        <f t="shared" ca="1" si="1"/>
        <v>40344</v>
      </c>
      <c r="G15" s="26">
        <f t="shared" ca="1" si="1"/>
        <v>40374</v>
      </c>
      <c r="H15" s="26">
        <f t="shared" ca="1" si="1"/>
        <v>40405</v>
      </c>
      <c r="I15" s="26">
        <f t="shared" ca="1" si="1"/>
        <v>40436</v>
      </c>
      <c r="J15" s="26">
        <f t="shared" ca="1" si="1"/>
        <v>40466</v>
      </c>
      <c r="K15" s="26">
        <f t="shared" ca="1" si="1"/>
        <v>40497</v>
      </c>
      <c r="L15" s="26">
        <f t="shared" ca="1" si="1"/>
        <v>40527</v>
      </c>
    </row>
    <row r="16" spans="1:12">
      <c r="A16" s="26">
        <f t="shared" ca="1" si="1"/>
        <v>40194</v>
      </c>
      <c r="B16" s="26">
        <f t="shared" ca="1" si="1"/>
        <v>40225</v>
      </c>
      <c r="C16" s="26">
        <f t="shared" ca="1" si="1"/>
        <v>40253</v>
      </c>
      <c r="D16" s="26">
        <f t="shared" ca="1" si="1"/>
        <v>40284</v>
      </c>
      <c r="E16" s="26">
        <f t="shared" ca="1" si="1"/>
        <v>40314</v>
      </c>
      <c r="F16" s="26">
        <f t="shared" ca="1" si="1"/>
        <v>40345</v>
      </c>
      <c r="G16" s="26">
        <f t="shared" ca="1" si="1"/>
        <v>40375</v>
      </c>
      <c r="H16" s="26">
        <f t="shared" ca="1" si="1"/>
        <v>40406</v>
      </c>
      <c r="I16" s="26">
        <f t="shared" ca="1" si="1"/>
        <v>40437</v>
      </c>
      <c r="J16" s="26">
        <f t="shared" ca="1" si="1"/>
        <v>40467</v>
      </c>
      <c r="K16" s="26">
        <f t="shared" ca="1" si="1"/>
        <v>40498</v>
      </c>
      <c r="L16" s="26">
        <f t="shared" ca="1" si="1"/>
        <v>40528</v>
      </c>
    </row>
    <row r="17" spans="1:12">
      <c r="A17" s="26">
        <f t="shared" ca="1" si="1"/>
        <v>40195</v>
      </c>
      <c r="B17" s="26">
        <f t="shared" ca="1" si="1"/>
        <v>40226</v>
      </c>
      <c r="C17" s="26">
        <f t="shared" ca="1" si="1"/>
        <v>40254</v>
      </c>
      <c r="D17" s="26">
        <f t="shared" ca="1" si="1"/>
        <v>40285</v>
      </c>
      <c r="E17" s="26">
        <f t="shared" ca="1" si="1"/>
        <v>40315</v>
      </c>
      <c r="F17" s="26">
        <f t="shared" ca="1" si="1"/>
        <v>40346</v>
      </c>
      <c r="G17" s="26">
        <f t="shared" ca="1" si="1"/>
        <v>40376</v>
      </c>
      <c r="H17" s="26">
        <f t="shared" ca="1" si="1"/>
        <v>40407</v>
      </c>
      <c r="I17" s="26">
        <f t="shared" ca="1" si="1"/>
        <v>40438</v>
      </c>
      <c r="J17" s="26">
        <f t="shared" ca="1" si="1"/>
        <v>40468</v>
      </c>
      <c r="K17" s="26">
        <f t="shared" ca="1" si="1"/>
        <v>40499</v>
      </c>
      <c r="L17" s="26">
        <f t="shared" ca="1" si="1"/>
        <v>40529</v>
      </c>
    </row>
    <row r="18" spans="1:12">
      <c r="A18" s="26">
        <f t="shared" ca="1" si="1"/>
        <v>40196</v>
      </c>
      <c r="B18" s="26">
        <f t="shared" ca="1" si="1"/>
        <v>40227</v>
      </c>
      <c r="C18" s="26">
        <f t="shared" ca="1" si="1"/>
        <v>40255</v>
      </c>
      <c r="D18" s="26">
        <f t="shared" ca="1" si="1"/>
        <v>40286</v>
      </c>
      <c r="E18" s="26">
        <f t="shared" ca="1" si="1"/>
        <v>40316</v>
      </c>
      <c r="F18" s="26">
        <f t="shared" ca="1" si="1"/>
        <v>40347</v>
      </c>
      <c r="G18" s="26">
        <f t="shared" ca="1" si="1"/>
        <v>40377</v>
      </c>
      <c r="H18" s="26">
        <f t="shared" ca="1" si="1"/>
        <v>40408</v>
      </c>
      <c r="I18" s="26">
        <f t="shared" ca="1" si="1"/>
        <v>40439</v>
      </c>
      <c r="J18" s="26">
        <f t="shared" ca="1" si="1"/>
        <v>40469</v>
      </c>
      <c r="K18" s="26">
        <f t="shared" ca="1" si="1"/>
        <v>40500</v>
      </c>
      <c r="L18" s="26">
        <f t="shared" ca="1" si="1"/>
        <v>40530</v>
      </c>
    </row>
    <row r="19" spans="1:12">
      <c r="A19" s="26">
        <f t="shared" ca="1" si="1"/>
        <v>40197</v>
      </c>
      <c r="B19" s="26">
        <f t="shared" ca="1" si="1"/>
        <v>40228</v>
      </c>
      <c r="C19" s="26">
        <f t="shared" ca="1" si="1"/>
        <v>40256</v>
      </c>
      <c r="D19" s="26">
        <f t="shared" ca="1" si="1"/>
        <v>40287</v>
      </c>
      <c r="E19" s="26">
        <f t="shared" ca="1" si="1"/>
        <v>40317</v>
      </c>
      <c r="F19" s="26">
        <f t="shared" ca="1" si="1"/>
        <v>40348</v>
      </c>
      <c r="G19" s="26">
        <f t="shared" ca="1" si="1"/>
        <v>40378</v>
      </c>
      <c r="H19" s="26">
        <f t="shared" ca="1" si="1"/>
        <v>40409</v>
      </c>
      <c r="I19" s="26">
        <f t="shared" ca="1" si="1"/>
        <v>40440</v>
      </c>
      <c r="J19" s="26">
        <f t="shared" ca="1" si="1"/>
        <v>40470</v>
      </c>
      <c r="K19" s="26">
        <f t="shared" ca="1" si="1"/>
        <v>40501</v>
      </c>
      <c r="L19" s="26">
        <f t="shared" ca="1" si="1"/>
        <v>40531</v>
      </c>
    </row>
    <row r="20" spans="1:12">
      <c r="A20" s="26">
        <f t="shared" ca="1" si="1"/>
        <v>40198</v>
      </c>
      <c r="B20" s="26">
        <f t="shared" ca="1" si="1"/>
        <v>40229</v>
      </c>
      <c r="C20" s="26">
        <f t="shared" ca="1" si="1"/>
        <v>40257</v>
      </c>
      <c r="D20" s="26">
        <f t="shared" ca="1" si="1"/>
        <v>40288</v>
      </c>
      <c r="E20" s="26">
        <f t="shared" ca="1" si="1"/>
        <v>40318</v>
      </c>
      <c r="F20" s="26">
        <f t="shared" ca="1" si="1"/>
        <v>40349</v>
      </c>
      <c r="G20" s="26">
        <f t="shared" ca="1" si="1"/>
        <v>40379</v>
      </c>
      <c r="H20" s="26">
        <f t="shared" ca="1" si="1"/>
        <v>40410</v>
      </c>
      <c r="I20" s="26">
        <f t="shared" ca="1" si="1"/>
        <v>40441</v>
      </c>
      <c r="J20" s="26">
        <f t="shared" ca="1" si="1"/>
        <v>40471</v>
      </c>
      <c r="K20" s="26">
        <f t="shared" ca="1" si="1"/>
        <v>40502</v>
      </c>
      <c r="L20" s="26">
        <f t="shared" ca="1" si="1"/>
        <v>40532</v>
      </c>
    </row>
    <row r="21" spans="1:12">
      <c r="A21" s="26">
        <f t="shared" ref="A21:L31" ca="1" si="2">IF(MONTH(DATE(aktuellesJahr,COLUMN(),ROW()))=COLUMN(),DATE(aktuellesJahr,COLUMN(),ROW()),"")</f>
        <v>40199</v>
      </c>
      <c r="B21" s="26">
        <f t="shared" ca="1" si="2"/>
        <v>40230</v>
      </c>
      <c r="C21" s="26">
        <f t="shared" ca="1" si="2"/>
        <v>40258</v>
      </c>
      <c r="D21" s="26">
        <f t="shared" ca="1" si="2"/>
        <v>40289</v>
      </c>
      <c r="E21" s="26">
        <f t="shared" ca="1" si="2"/>
        <v>40319</v>
      </c>
      <c r="F21" s="26">
        <f t="shared" ca="1" si="2"/>
        <v>40350</v>
      </c>
      <c r="G21" s="26">
        <f t="shared" ca="1" si="2"/>
        <v>40380</v>
      </c>
      <c r="H21" s="26">
        <f t="shared" ca="1" si="2"/>
        <v>40411</v>
      </c>
      <c r="I21" s="26">
        <f t="shared" ca="1" si="2"/>
        <v>40442</v>
      </c>
      <c r="J21" s="26">
        <f t="shared" ca="1" si="2"/>
        <v>40472</v>
      </c>
      <c r="K21" s="26">
        <f t="shared" ca="1" si="2"/>
        <v>40503</v>
      </c>
      <c r="L21" s="26">
        <f t="shared" ca="1" si="2"/>
        <v>40533</v>
      </c>
    </row>
    <row r="22" spans="1:12">
      <c r="A22" s="26">
        <f t="shared" ca="1" si="2"/>
        <v>40200</v>
      </c>
      <c r="B22" s="26">
        <f t="shared" ca="1" si="2"/>
        <v>40231</v>
      </c>
      <c r="C22" s="26">
        <f t="shared" ca="1" si="2"/>
        <v>40259</v>
      </c>
      <c r="D22" s="26">
        <f t="shared" ca="1" si="2"/>
        <v>40290</v>
      </c>
      <c r="E22" s="26">
        <f t="shared" ca="1" si="2"/>
        <v>40320</v>
      </c>
      <c r="F22" s="26">
        <f t="shared" ca="1" si="2"/>
        <v>40351</v>
      </c>
      <c r="G22" s="26">
        <f t="shared" ca="1" si="2"/>
        <v>40381</v>
      </c>
      <c r="H22" s="26">
        <f t="shared" ca="1" si="2"/>
        <v>40412</v>
      </c>
      <c r="I22" s="26">
        <f t="shared" ca="1" si="2"/>
        <v>40443</v>
      </c>
      <c r="J22" s="26">
        <f t="shared" ca="1" si="2"/>
        <v>40473</v>
      </c>
      <c r="K22" s="26">
        <f t="shared" ca="1" si="2"/>
        <v>40504</v>
      </c>
      <c r="L22" s="26">
        <f t="shared" ca="1" si="2"/>
        <v>40534</v>
      </c>
    </row>
    <row r="23" spans="1:12">
      <c r="A23" s="26">
        <f t="shared" ca="1" si="2"/>
        <v>40201</v>
      </c>
      <c r="B23" s="26">
        <f t="shared" ca="1" si="2"/>
        <v>40232</v>
      </c>
      <c r="C23" s="26">
        <f t="shared" ca="1" si="2"/>
        <v>40260</v>
      </c>
      <c r="D23" s="26">
        <f t="shared" ca="1" si="2"/>
        <v>40291</v>
      </c>
      <c r="E23" s="26">
        <f t="shared" ca="1" si="2"/>
        <v>40321</v>
      </c>
      <c r="F23" s="26">
        <f t="shared" ca="1" si="2"/>
        <v>40352</v>
      </c>
      <c r="G23" s="26">
        <f t="shared" ca="1" si="2"/>
        <v>40382</v>
      </c>
      <c r="H23" s="26">
        <f t="shared" ca="1" si="2"/>
        <v>40413</v>
      </c>
      <c r="I23" s="26">
        <f t="shared" ca="1" si="2"/>
        <v>40444</v>
      </c>
      <c r="J23" s="26">
        <f t="shared" ca="1" si="2"/>
        <v>40474</v>
      </c>
      <c r="K23" s="26">
        <f t="shared" ca="1" si="2"/>
        <v>40505</v>
      </c>
      <c r="L23" s="26">
        <f t="shared" ca="1" si="2"/>
        <v>40535</v>
      </c>
    </row>
    <row r="24" spans="1:12">
      <c r="A24" s="26">
        <f t="shared" ca="1" si="2"/>
        <v>40202</v>
      </c>
      <c r="B24" s="26">
        <f t="shared" ca="1" si="2"/>
        <v>40233</v>
      </c>
      <c r="C24" s="26">
        <f t="shared" ca="1" si="2"/>
        <v>40261</v>
      </c>
      <c r="D24" s="26">
        <f t="shared" ca="1" si="2"/>
        <v>40292</v>
      </c>
      <c r="E24" s="26">
        <f t="shared" ca="1" si="2"/>
        <v>40322</v>
      </c>
      <c r="F24" s="26">
        <f t="shared" ca="1" si="2"/>
        <v>40353</v>
      </c>
      <c r="G24" s="26">
        <f t="shared" ca="1" si="2"/>
        <v>40383</v>
      </c>
      <c r="H24" s="26">
        <f t="shared" ca="1" si="2"/>
        <v>40414</v>
      </c>
      <c r="I24" s="26">
        <f t="shared" ca="1" si="2"/>
        <v>40445</v>
      </c>
      <c r="J24" s="26">
        <f t="shared" ca="1" si="2"/>
        <v>40475</v>
      </c>
      <c r="K24" s="26">
        <f t="shared" ca="1" si="2"/>
        <v>40506</v>
      </c>
      <c r="L24" s="26">
        <f t="shared" ca="1" si="2"/>
        <v>40536</v>
      </c>
    </row>
    <row r="25" spans="1:12">
      <c r="A25" s="26">
        <f t="shared" ca="1" si="2"/>
        <v>40203</v>
      </c>
      <c r="B25" s="26">
        <f t="shared" ca="1" si="2"/>
        <v>40234</v>
      </c>
      <c r="C25" s="26">
        <f t="shared" ca="1" si="2"/>
        <v>40262</v>
      </c>
      <c r="D25" s="26">
        <f t="shared" ca="1" si="2"/>
        <v>40293</v>
      </c>
      <c r="E25" s="26">
        <f t="shared" ca="1" si="2"/>
        <v>40323</v>
      </c>
      <c r="F25" s="26">
        <f t="shared" ca="1" si="2"/>
        <v>40354</v>
      </c>
      <c r="G25" s="26">
        <f t="shared" ca="1" si="2"/>
        <v>40384</v>
      </c>
      <c r="H25" s="26">
        <f t="shared" ca="1" si="2"/>
        <v>40415</v>
      </c>
      <c r="I25" s="26">
        <f t="shared" ca="1" si="2"/>
        <v>40446</v>
      </c>
      <c r="J25" s="26">
        <f t="shared" ca="1" si="2"/>
        <v>40476</v>
      </c>
      <c r="K25" s="26">
        <f t="shared" ca="1" si="2"/>
        <v>40507</v>
      </c>
      <c r="L25" s="26">
        <f t="shared" ca="1" si="2"/>
        <v>40537</v>
      </c>
    </row>
    <row r="26" spans="1:12">
      <c r="A26" s="26">
        <f t="shared" ca="1" si="2"/>
        <v>40204</v>
      </c>
      <c r="B26" s="26">
        <f t="shared" ca="1" si="2"/>
        <v>40235</v>
      </c>
      <c r="C26" s="26">
        <f t="shared" ca="1" si="2"/>
        <v>40263</v>
      </c>
      <c r="D26" s="26">
        <f t="shared" ca="1" si="2"/>
        <v>40294</v>
      </c>
      <c r="E26" s="26">
        <f t="shared" ca="1" si="2"/>
        <v>40324</v>
      </c>
      <c r="F26" s="26">
        <f t="shared" ca="1" si="2"/>
        <v>40355</v>
      </c>
      <c r="G26" s="26">
        <f t="shared" ca="1" si="2"/>
        <v>40385</v>
      </c>
      <c r="H26" s="26">
        <f t="shared" ca="1" si="2"/>
        <v>40416</v>
      </c>
      <c r="I26" s="26">
        <f t="shared" ca="1" si="2"/>
        <v>40447</v>
      </c>
      <c r="J26" s="26">
        <f t="shared" ca="1" si="2"/>
        <v>40477</v>
      </c>
      <c r="K26" s="26">
        <f t="shared" ca="1" si="2"/>
        <v>40508</v>
      </c>
      <c r="L26" s="26">
        <f t="shared" ca="1" si="2"/>
        <v>40538</v>
      </c>
    </row>
    <row r="27" spans="1:12">
      <c r="A27" s="26">
        <f t="shared" ca="1" si="2"/>
        <v>40205</v>
      </c>
      <c r="B27" s="26">
        <f t="shared" ca="1" si="2"/>
        <v>40236</v>
      </c>
      <c r="C27" s="26">
        <f t="shared" ca="1" si="2"/>
        <v>40264</v>
      </c>
      <c r="D27" s="26">
        <f t="shared" ca="1" si="2"/>
        <v>40295</v>
      </c>
      <c r="E27" s="26">
        <f t="shared" ca="1" si="2"/>
        <v>40325</v>
      </c>
      <c r="F27" s="26">
        <f t="shared" ca="1" si="2"/>
        <v>40356</v>
      </c>
      <c r="G27" s="26">
        <f t="shared" ca="1" si="2"/>
        <v>40386</v>
      </c>
      <c r="H27" s="26">
        <f t="shared" ca="1" si="2"/>
        <v>40417</v>
      </c>
      <c r="I27" s="26">
        <f t="shared" ca="1" si="2"/>
        <v>40448</v>
      </c>
      <c r="J27" s="26">
        <f t="shared" ca="1" si="2"/>
        <v>40478</v>
      </c>
      <c r="K27" s="26">
        <f t="shared" ca="1" si="2"/>
        <v>40509</v>
      </c>
      <c r="L27" s="26">
        <f t="shared" ca="1" si="2"/>
        <v>40539</v>
      </c>
    </row>
    <row r="28" spans="1:12">
      <c r="A28" s="26">
        <f t="shared" ca="1" si="2"/>
        <v>40206</v>
      </c>
      <c r="B28" s="26">
        <f t="shared" ca="1" si="2"/>
        <v>40237</v>
      </c>
      <c r="C28" s="26">
        <f t="shared" ca="1" si="2"/>
        <v>40265</v>
      </c>
      <c r="D28" s="26">
        <f t="shared" ca="1" si="2"/>
        <v>40296</v>
      </c>
      <c r="E28" s="26">
        <f t="shared" ca="1" si="2"/>
        <v>40326</v>
      </c>
      <c r="F28" s="26">
        <f t="shared" ca="1" si="2"/>
        <v>40357</v>
      </c>
      <c r="G28" s="26">
        <f t="shared" ca="1" si="2"/>
        <v>40387</v>
      </c>
      <c r="H28" s="26">
        <f t="shared" ca="1" si="2"/>
        <v>40418</v>
      </c>
      <c r="I28" s="26">
        <f t="shared" ca="1" si="2"/>
        <v>40449</v>
      </c>
      <c r="J28" s="26">
        <f t="shared" ca="1" si="2"/>
        <v>40479</v>
      </c>
      <c r="K28" s="26">
        <f t="shared" ca="1" si="2"/>
        <v>40510</v>
      </c>
      <c r="L28" s="26">
        <f t="shared" ca="1" si="2"/>
        <v>40540</v>
      </c>
    </row>
    <row r="29" spans="1:12">
      <c r="A29" s="26">
        <f t="shared" ca="1" si="2"/>
        <v>40207</v>
      </c>
      <c r="B29" s="26" t="str">
        <f t="shared" ca="1" si="2"/>
        <v/>
      </c>
      <c r="C29" s="26">
        <f t="shared" ca="1" si="2"/>
        <v>40266</v>
      </c>
      <c r="D29" s="26">
        <f t="shared" ca="1" si="2"/>
        <v>40297</v>
      </c>
      <c r="E29" s="26">
        <f t="shared" ca="1" si="2"/>
        <v>40327</v>
      </c>
      <c r="F29" s="26">
        <f t="shared" ca="1" si="2"/>
        <v>40358</v>
      </c>
      <c r="G29" s="26">
        <f t="shared" ca="1" si="2"/>
        <v>40388</v>
      </c>
      <c r="H29" s="26">
        <f t="shared" ca="1" si="2"/>
        <v>40419</v>
      </c>
      <c r="I29" s="26">
        <f t="shared" ca="1" si="2"/>
        <v>40450</v>
      </c>
      <c r="J29" s="26">
        <f t="shared" ca="1" si="2"/>
        <v>40480</v>
      </c>
      <c r="K29" s="26">
        <f t="shared" ca="1" si="2"/>
        <v>40511</v>
      </c>
      <c r="L29" s="26">
        <f t="shared" ca="1" si="2"/>
        <v>40541</v>
      </c>
    </row>
    <row r="30" spans="1:12">
      <c r="A30" s="26">
        <f t="shared" ca="1" si="2"/>
        <v>40208</v>
      </c>
      <c r="B30" s="26" t="str">
        <f t="shared" ca="1" si="2"/>
        <v/>
      </c>
      <c r="C30" s="26">
        <f t="shared" ca="1" si="2"/>
        <v>40267</v>
      </c>
      <c r="D30" s="26">
        <f t="shared" ca="1" si="2"/>
        <v>40298</v>
      </c>
      <c r="E30" s="26">
        <f t="shared" ca="1" si="2"/>
        <v>40328</v>
      </c>
      <c r="F30" s="26">
        <f t="shared" ca="1" si="2"/>
        <v>40359</v>
      </c>
      <c r="G30" s="26">
        <f t="shared" ca="1" si="2"/>
        <v>40389</v>
      </c>
      <c r="H30" s="26">
        <f t="shared" ca="1" si="2"/>
        <v>40420</v>
      </c>
      <c r="I30" s="26">
        <f t="shared" ca="1" si="2"/>
        <v>40451</v>
      </c>
      <c r="J30" s="26">
        <f t="shared" ca="1" si="2"/>
        <v>40481</v>
      </c>
      <c r="K30" s="26">
        <f t="shared" ca="1" si="2"/>
        <v>40512</v>
      </c>
      <c r="L30" s="26">
        <f t="shared" ca="1" si="2"/>
        <v>40542</v>
      </c>
    </row>
    <row r="31" spans="1:12">
      <c r="A31" s="26">
        <f t="shared" ca="1" si="2"/>
        <v>40209</v>
      </c>
      <c r="B31" s="26" t="str">
        <f t="shared" ca="1" si="2"/>
        <v/>
      </c>
      <c r="C31" s="26">
        <f t="shared" ca="1" si="2"/>
        <v>40268</v>
      </c>
      <c r="D31" s="26" t="str">
        <f t="shared" ca="1" si="2"/>
        <v/>
      </c>
      <c r="E31" s="26">
        <f t="shared" ca="1" si="2"/>
        <v>40329</v>
      </c>
      <c r="F31" s="26" t="str">
        <f t="shared" ca="1" si="2"/>
        <v/>
      </c>
      <c r="G31" s="26">
        <f t="shared" ca="1" si="2"/>
        <v>40390</v>
      </c>
      <c r="H31" s="26">
        <f t="shared" ca="1" si="2"/>
        <v>40421</v>
      </c>
      <c r="I31" s="26" t="str">
        <f t="shared" ca="1" si="2"/>
        <v/>
      </c>
      <c r="J31" s="26">
        <f t="shared" ca="1" si="2"/>
        <v>40482</v>
      </c>
      <c r="K31" s="26" t="str">
        <f t="shared" ca="1" si="2"/>
        <v/>
      </c>
      <c r="L31" s="26">
        <f t="shared" ca="1" si="2"/>
        <v>40543</v>
      </c>
    </row>
    <row r="33" spans="2:2">
      <c r="B33" s="48" t="s">
        <v>173</v>
      </c>
    </row>
  </sheetData>
  <phoneticPr fontId="2" type="noConversion"/>
  <hyperlinks>
    <hyperlink ref="B3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3"/>
  <dimension ref="B2:H19"/>
  <sheetViews>
    <sheetView workbookViewId="0">
      <selection activeCell="B4" sqref="B4"/>
    </sheetView>
  </sheetViews>
  <sheetFormatPr baseColWidth="10" defaultRowHeight="15"/>
  <cols>
    <col min="1" max="2" width="5.7109375" style="2" customWidth="1"/>
    <col min="3" max="3" width="35.42578125" style="2" bestFit="1" customWidth="1"/>
    <col min="4" max="4" width="15.7109375" style="2" customWidth="1"/>
    <col min="5" max="5" width="27.28515625" style="2" customWidth="1"/>
    <col min="6" max="6" width="17.140625" style="2" customWidth="1"/>
    <col min="7" max="7" width="5.7109375" style="2" customWidth="1"/>
    <col min="8" max="8" width="13.28515625" style="2" customWidth="1"/>
    <col min="9" max="16384" width="11.42578125" style="2"/>
  </cols>
  <sheetData>
    <row r="2" spans="2:8" ht="15" customHeight="1">
      <c r="B2" s="23" t="s">
        <v>37</v>
      </c>
      <c r="C2" s="16"/>
      <c r="D2" s="16"/>
      <c r="E2" s="16"/>
      <c r="F2" s="16"/>
    </row>
    <row r="3" spans="2:8" ht="15" customHeight="1">
      <c r="B3" s="17" t="s">
        <v>2</v>
      </c>
      <c r="C3" s="17" t="s">
        <v>3</v>
      </c>
      <c r="D3" s="17" t="s">
        <v>4</v>
      </c>
      <c r="E3" s="17" t="s">
        <v>6</v>
      </c>
      <c r="F3" s="17" t="s">
        <v>5</v>
      </c>
    </row>
    <row r="4" spans="2:8">
      <c r="B4" s="20" t="s">
        <v>7</v>
      </c>
      <c r="C4" s="2" t="s">
        <v>113</v>
      </c>
      <c r="D4" s="10">
        <v>0.81458333333333333</v>
      </c>
      <c r="E4" s="2">
        <f>N(D4)</f>
        <v>0.81458333333333333</v>
      </c>
      <c r="F4" s="20" t="s">
        <v>38</v>
      </c>
    </row>
    <row r="5" spans="2:8">
      <c r="B5" s="20" t="s">
        <v>9</v>
      </c>
      <c r="C5" s="2" t="s">
        <v>39</v>
      </c>
      <c r="D5" s="19">
        <f ca="1">NOW()</f>
        <v>40435.787469097224</v>
      </c>
      <c r="E5" s="24" t="s">
        <v>40</v>
      </c>
      <c r="F5" s="20" t="s">
        <v>75</v>
      </c>
      <c r="H5" s="19"/>
    </row>
    <row r="6" spans="2:8">
      <c r="B6" s="20" t="s">
        <v>12</v>
      </c>
      <c r="C6" s="2" t="s">
        <v>42</v>
      </c>
      <c r="D6" s="2">
        <f>TIMEVALUE(TEXT(D4,"h:mm"))</f>
        <v>0.81458333333333333</v>
      </c>
      <c r="E6" s="8" t="s">
        <v>41</v>
      </c>
      <c r="F6" s="20" t="s">
        <v>14</v>
      </c>
    </row>
    <row r="7" spans="2:8">
      <c r="B7" s="20" t="s">
        <v>16</v>
      </c>
      <c r="C7" s="2" t="s">
        <v>174</v>
      </c>
      <c r="D7" s="2">
        <f ca="1">TIMEVALUE(TEXT(D5,"h:mm"))</f>
        <v>0.78680555555555554</v>
      </c>
      <c r="E7" s="8" t="s">
        <v>43</v>
      </c>
      <c r="F7" s="20" t="s">
        <v>14</v>
      </c>
    </row>
    <row r="8" spans="2:8">
      <c r="B8" s="20" t="s">
        <v>19</v>
      </c>
      <c r="C8" s="2" t="s">
        <v>44</v>
      </c>
      <c r="D8" s="10">
        <f ca="1">D7-D6</f>
        <v>-2.777777777777779E-2</v>
      </c>
      <c r="E8" s="25" t="s">
        <v>45</v>
      </c>
      <c r="F8" s="20" t="s">
        <v>38</v>
      </c>
    </row>
    <row r="9" spans="2:8">
      <c r="B9" s="20" t="s">
        <v>22</v>
      </c>
      <c r="C9" s="2" t="s">
        <v>176</v>
      </c>
      <c r="D9" s="10">
        <f ca="1">(D6&gt;D7)+D7-D6</f>
        <v>0.97222222222222221</v>
      </c>
      <c r="E9" s="8" t="s">
        <v>175</v>
      </c>
      <c r="F9" s="20" t="s">
        <v>38</v>
      </c>
    </row>
    <row r="10" spans="2:8">
      <c r="B10" s="20" t="s">
        <v>23</v>
      </c>
      <c r="C10" s="2" t="s">
        <v>46</v>
      </c>
      <c r="D10" s="2">
        <f ca="1">D7-D6</f>
        <v>-2.777777777777779E-2</v>
      </c>
      <c r="E10" s="8" t="s">
        <v>45</v>
      </c>
      <c r="F10" s="20" t="s">
        <v>14</v>
      </c>
    </row>
    <row r="11" spans="2:8">
      <c r="B11" s="20" t="s">
        <v>26</v>
      </c>
      <c r="C11" s="2" t="s">
        <v>47</v>
      </c>
      <c r="D11" s="2">
        <f>SECOND(D4)</f>
        <v>0</v>
      </c>
      <c r="E11" s="8" t="s">
        <v>48</v>
      </c>
      <c r="F11" s="20" t="s">
        <v>14</v>
      </c>
    </row>
    <row r="12" spans="2:8">
      <c r="B12" s="20" t="s">
        <v>28</v>
      </c>
      <c r="C12" s="2" t="s">
        <v>49</v>
      </c>
      <c r="D12" s="2">
        <f>MINUTE(D4)</f>
        <v>33</v>
      </c>
      <c r="E12" s="8" t="s">
        <v>50</v>
      </c>
      <c r="F12" s="20" t="s">
        <v>14</v>
      </c>
    </row>
    <row r="13" spans="2:8">
      <c r="B13" s="20" t="s">
        <v>31</v>
      </c>
      <c r="C13" s="2" t="s">
        <v>51</v>
      </c>
      <c r="D13" s="2">
        <f>HOUR(D4)</f>
        <v>19</v>
      </c>
      <c r="E13" s="8" t="s">
        <v>52</v>
      </c>
      <c r="F13" s="20" t="s">
        <v>14</v>
      </c>
    </row>
    <row r="19" spans="2:2">
      <c r="B19" s="48" t="s">
        <v>173</v>
      </c>
    </row>
  </sheetData>
  <phoneticPr fontId="2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C16"/>
  <sheetViews>
    <sheetView workbookViewId="0">
      <selection activeCell="B4" sqref="B4"/>
    </sheetView>
  </sheetViews>
  <sheetFormatPr baseColWidth="10" defaultRowHeight="15"/>
  <cols>
    <col min="1" max="1" width="5.7109375" style="30" customWidth="1"/>
    <col min="2" max="2" width="11.42578125" style="30"/>
    <col min="3" max="3" width="14.140625" style="30" customWidth="1"/>
    <col min="4" max="4" width="5.7109375" style="30" customWidth="1"/>
    <col min="5" max="16384" width="11.42578125" style="30"/>
  </cols>
  <sheetData>
    <row r="2" spans="2:3" ht="14.25" customHeight="1">
      <c r="B2" s="33" t="s">
        <v>128</v>
      </c>
    </row>
    <row r="3" spans="2:3">
      <c r="B3" s="32" t="s">
        <v>127</v>
      </c>
      <c r="C3" s="32" t="s">
        <v>126</v>
      </c>
    </row>
    <row r="4" spans="2:3">
      <c r="B4" s="30" t="s">
        <v>125</v>
      </c>
      <c r="C4" s="31">
        <v>26446</v>
      </c>
    </row>
    <row r="5" spans="2:3">
      <c r="B5" s="30" t="s">
        <v>124</v>
      </c>
      <c r="C5" s="31">
        <v>36533</v>
      </c>
    </row>
    <row r="6" spans="2:3">
      <c r="B6" s="30" t="s">
        <v>123</v>
      </c>
      <c r="C6" s="31">
        <v>33742</v>
      </c>
    </row>
    <row r="7" spans="2:3">
      <c r="B7" s="30" t="s">
        <v>122</v>
      </c>
      <c r="C7" s="31">
        <v>21002</v>
      </c>
    </row>
    <row r="8" spans="2:3">
      <c r="B8" s="30" t="s">
        <v>121</v>
      </c>
      <c r="C8" s="31">
        <v>21888</v>
      </c>
    </row>
    <row r="9" spans="2:3">
      <c r="B9" s="30" t="s">
        <v>120</v>
      </c>
      <c r="C9" s="31">
        <v>20869</v>
      </c>
    </row>
    <row r="10" spans="2:3">
      <c r="B10" s="30" t="s">
        <v>119</v>
      </c>
      <c r="C10" s="31">
        <v>35788</v>
      </c>
    </row>
    <row r="11" spans="2:3">
      <c r="B11" s="30" t="s">
        <v>118</v>
      </c>
      <c r="C11" s="31">
        <v>21995</v>
      </c>
    </row>
    <row r="12" spans="2:3">
      <c r="B12" s="30" t="s">
        <v>117</v>
      </c>
      <c r="C12" s="31">
        <v>26277</v>
      </c>
    </row>
    <row r="13" spans="2:3">
      <c r="B13" s="30" t="s">
        <v>116</v>
      </c>
      <c r="C13" s="31">
        <v>21409</v>
      </c>
    </row>
    <row r="16" spans="2:3">
      <c r="B16" s="48" t="s">
        <v>173</v>
      </c>
    </row>
  </sheetData>
  <hyperlinks>
    <hyperlink ref="B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1:J18"/>
  <sheetViews>
    <sheetView workbookViewId="0">
      <selection activeCell="J4" sqref="J4"/>
    </sheetView>
  </sheetViews>
  <sheetFormatPr baseColWidth="10" defaultRowHeight="15"/>
  <cols>
    <col min="1" max="1" width="3.42578125" customWidth="1"/>
    <col min="2" max="2" width="13.140625" customWidth="1"/>
    <col min="3" max="4" width="14.7109375" bestFit="1" customWidth="1"/>
    <col min="5" max="5" width="12.85546875" bestFit="1" customWidth="1"/>
    <col min="6" max="6" width="19.42578125" bestFit="1" customWidth="1"/>
  </cols>
  <sheetData>
    <row r="1" spans="2:10" ht="18.75">
      <c r="B1" s="65" t="s">
        <v>195</v>
      </c>
      <c r="G1" s="66"/>
    </row>
    <row r="2" spans="2:10">
      <c r="G2" s="66"/>
    </row>
    <row r="3" spans="2:10">
      <c r="B3" s="67" t="s">
        <v>196</v>
      </c>
      <c r="C3" s="68" t="s">
        <v>69</v>
      </c>
      <c r="D3" s="68" t="s">
        <v>55</v>
      </c>
      <c r="E3" s="68" t="s">
        <v>197</v>
      </c>
      <c r="F3" s="69" t="s">
        <v>198</v>
      </c>
      <c r="G3" s="70"/>
      <c r="H3" s="71" t="s">
        <v>199</v>
      </c>
    </row>
    <row r="4" spans="2:10">
      <c r="B4" s="72" t="s">
        <v>200</v>
      </c>
      <c r="C4" s="73">
        <v>40452</v>
      </c>
      <c r="D4" s="73">
        <v>40471</v>
      </c>
      <c r="E4" s="74">
        <f>D4-C4+1</f>
        <v>20</v>
      </c>
      <c r="F4" s="75">
        <f>NETWORKDAYS.INTL(C4,D4,"0000111",Freie_Tage)</f>
        <v>10</v>
      </c>
      <c r="G4" s="66"/>
      <c r="H4" s="76">
        <v>40455</v>
      </c>
      <c r="J4" s="48" t="s">
        <v>173</v>
      </c>
    </row>
    <row r="5" spans="2:10">
      <c r="B5" s="72" t="s">
        <v>201</v>
      </c>
      <c r="C5" s="73">
        <v>40472</v>
      </c>
      <c r="D5" s="73">
        <v>40496</v>
      </c>
      <c r="E5" s="74">
        <f t="shared" ref="E5:E8" si="0">D5-C5+1</f>
        <v>25</v>
      </c>
      <c r="F5" s="75">
        <f>NETWORKDAYS.INTL(C5,D5,"0000111",Freie_Tage)</f>
        <v>12</v>
      </c>
      <c r="G5" s="66"/>
      <c r="H5" s="76">
        <v>40482</v>
      </c>
    </row>
    <row r="6" spans="2:10">
      <c r="B6" s="72" t="s">
        <v>202</v>
      </c>
      <c r="C6" s="73">
        <v>40480</v>
      </c>
      <c r="D6" s="73">
        <v>40500</v>
      </c>
      <c r="E6" s="74">
        <f t="shared" si="0"/>
        <v>21</v>
      </c>
      <c r="F6" s="75">
        <f>NETWORKDAYS.INTL(C6,D6,"0000111",Freie_Tage)</f>
        <v>7</v>
      </c>
      <c r="G6" s="66"/>
      <c r="H6" s="76">
        <v>40483</v>
      </c>
    </row>
    <row r="7" spans="2:10">
      <c r="B7" s="72" t="s">
        <v>203</v>
      </c>
      <c r="C7" s="73">
        <v>40504</v>
      </c>
      <c r="D7" s="73">
        <v>40543</v>
      </c>
      <c r="E7" s="74">
        <f t="shared" si="0"/>
        <v>40</v>
      </c>
      <c r="F7" s="75">
        <f>NETWORKDAYS.INTL(C7,D7,"0000111",Freie_Tage)</f>
        <v>21</v>
      </c>
      <c r="G7" s="66"/>
      <c r="H7" s="76">
        <v>40497</v>
      </c>
    </row>
    <row r="8" spans="2:10">
      <c r="B8" s="77" t="s">
        <v>204</v>
      </c>
      <c r="C8" s="78">
        <v>40514</v>
      </c>
      <c r="D8" s="78">
        <v>40532</v>
      </c>
      <c r="E8" s="79">
        <f t="shared" si="0"/>
        <v>19</v>
      </c>
      <c r="F8" s="80">
        <f>NETWORKDAYS.INTL(C8,D8,"0000111",Freie_Tage)</f>
        <v>10</v>
      </c>
      <c r="G8" s="66"/>
      <c r="H8" s="76">
        <v>40498</v>
      </c>
    </row>
    <row r="9" spans="2:10">
      <c r="H9" s="76">
        <v>40499</v>
      </c>
    </row>
    <row r="10" spans="2:10">
      <c r="H10" s="76">
        <v>40500</v>
      </c>
    </row>
    <row r="11" spans="2:10">
      <c r="H11" s="76">
        <v>40501</v>
      </c>
    </row>
    <row r="12" spans="2:10">
      <c r="H12" s="76">
        <v>40534</v>
      </c>
    </row>
    <row r="13" spans="2:10">
      <c r="H13" s="76">
        <v>40535</v>
      </c>
    </row>
    <row r="14" spans="2:10">
      <c r="H14" s="76">
        <v>40536</v>
      </c>
    </row>
    <row r="15" spans="2:10">
      <c r="H15" s="76">
        <v>40537</v>
      </c>
    </row>
    <row r="16" spans="2:10">
      <c r="H16" s="76">
        <v>40538</v>
      </c>
    </row>
    <row r="17" spans="8:8">
      <c r="H17" s="76">
        <v>40542</v>
      </c>
    </row>
    <row r="18" spans="8:8">
      <c r="H18" s="81">
        <v>40543</v>
      </c>
    </row>
  </sheetData>
  <hyperlinks>
    <hyperlink ref="J4" location="Info!A1" display="  &lt;&lt;&lt;  Zurück zu Info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F16"/>
  <sheetViews>
    <sheetView workbookViewId="0">
      <selection activeCell="B4" sqref="B4"/>
    </sheetView>
  </sheetViews>
  <sheetFormatPr baseColWidth="10" defaultRowHeight="15"/>
  <cols>
    <col min="1" max="1" width="5.7109375" style="30" customWidth="1"/>
    <col min="2" max="2" width="11.42578125" style="30"/>
    <col min="3" max="3" width="14.140625" style="30" customWidth="1"/>
    <col min="4" max="4" width="17.28515625" style="30" customWidth="1"/>
    <col min="5" max="5" width="16.140625" style="30" customWidth="1"/>
    <col min="6" max="6" width="43.5703125" style="30" customWidth="1"/>
    <col min="7" max="7" width="5.7109375" style="30" customWidth="1"/>
    <col min="8" max="16384" width="11.42578125" style="30"/>
  </cols>
  <sheetData>
    <row r="2" spans="2:6" ht="15" customHeight="1">
      <c r="B2" s="33" t="s">
        <v>141</v>
      </c>
    </row>
    <row r="3" spans="2:6" ht="31.5" customHeight="1">
      <c r="B3" s="35" t="s">
        <v>127</v>
      </c>
      <c r="C3" s="35" t="s">
        <v>126</v>
      </c>
      <c r="D3" s="36" t="s">
        <v>140</v>
      </c>
      <c r="E3" s="35" t="s">
        <v>139</v>
      </c>
      <c r="F3" s="35" t="s">
        <v>6</v>
      </c>
    </row>
    <row r="4" spans="2:6">
      <c r="B4" s="30" t="s">
        <v>124</v>
      </c>
      <c r="C4" s="31">
        <v>36533</v>
      </c>
      <c r="D4" s="30">
        <v>2</v>
      </c>
      <c r="E4" s="31" t="str">
        <f t="shared" ref="E4:E13" si="0">TEXT(MONTH(C4),"00")&amp;TEXT(DAY(C4),"00")</f>
        <v>0108</v>
      </c>
      <c r="F4" s="34" t="s">
        <v>138</v>
      </c>
    </row>
    <row r="5" spans="2:6">
      <c r="B5" s="30" t="s">
        <v>120</v>
      </c>
      <c r="C5" s="31">
        <v>20869</v>
      </c>
      <c r="D5" s="30">
        <v>6</v>
      </c>
      <c r="E5" s="31" t="str">
        <f t="shared" si="0"/>
        <v>0218</v>
      </c>
      <c r="F5" s="34" t="s">
        <v>137</v>
      </c>
    </row>
    <row r="6" spans="2:6">
      <c r="B6" s="30" t="s">
        <v>118</v>
      </c>
      <c r="C6" s="31">
        <v>21995</v>
      </c>
      <c r="D6" s="30">
        <v>8</v>
      </c>
      <c r="E6" s="31" t="str">
        <f t="shared" si="0"/>
        <v>0320</v>
      </c>
      <c r="F6" s="34" t="s">
        <v>136</v>
      </c>
    </row>
    <row r="7" spans="2:6">
      <c r="B7" s="30" t="s">
        <v>123</v>
      </c>
      <c r="C7" s="31">
        <v>33742</v>
      </c>
      <c r="D7" s="30">
        <v>3</v>
      </c>
      <c r="E7" s="31" t="str">
        <f t="shared" si="0"/>
        <v>0518</v>
      </c>
      <c r="F7" s="34" t="s">
        <v>135</v>
      </c>
    </row>
    <row r="8" spans="2:6">
      <c r="B8" s="30" t="s">
        <v>125</v>
      </c>
      <c r="C8" s="31">
        <v>26446</v>
      </c>
      <c r="D8" s="30">
        <v>1</v>
      </c>
      <c r="E8" s="31" t="str">
        <f t="shared" si="0"/>
        <v>0527</v>
      </c>
      <c r="F8" s="34" t="s">
        <v>134</v>
      </c>
    </row>
    <row r="9" spans="2:6">
      <c r="B9" s="30" t="s">
        <v>122</v>
      </c>
      <c r="C9" s="31">
        <v>21002</v>
      </c>
      <c r="D9" s="30">
        <v>4</v>
      </c>
      <c r="E9" s="31" t="str">
        <f t="shared" si="0"/>
        <v>0701</v>
      </c>
      <c r="F9" s="34" t="s">
        <v>133</v>
      </c>
    </row>
    <row r="10" spans="2:6">
      <c r="B10" s="30" t="s">
        <v>116</v>
      </c>
      <c r="C10" s="31">
        <v>21409</v>
      </c>
      <c r="D10" s="30">
        <v>10</v>
      </c>
      <c r="E10" s="31" t="str">
        <f t="shared" si="0"/>
        <v>0812</v>
      </c>
      <c r="F10" s="34" t="s">
        <v>132</v>
      </c>
    </row>
    <row r="11" spans="2:6">
      <c r="B11" s="30" t="s">
        <v>121</v>
      </c>
      <c r="C11" s="31">
        <v>21888</v>
      </c>
      <c r="D11" s="30">
        <v>5</v>
      </c>
      <c r="E11" s="31" t="str">
        <f t="shared" si="0"/>
        <v>1204</v>
      </c>
      <c r="F11" s="34" t="s">
        <v>131</v>
      </c>
    </row>
    <row r="12" spans="2:6">
      <c r="B12" s="30" t="s">
        <v>117</v>
      </c>
      <c r="C12" s="31">
        <v>26277</v>
      </c>
      <c r="D12" s="30">
        <v>9</v>
      </c>
      <c r="E12" s="31" t="str">
        <f t="shared" si="0"/>
        <v>1210</v>
      </c>
      <c r="F12" s="34" t="s">
        <v>130</v>
      </c>
    </row>
    <row r="13" spans="2:6">
      <c r="B13" s="30" t="s">
        <v>119</v>
      </c>
      <c r="C13" s="31">
        <v>35788</v>
      </c>
      <c r="D13" s="30">
        <v>7</v>
      </c>
      <c r="E13" s="31" t="str">
        <f t="shared" si="0"/>
        <v>1224</v>
      </c>
      <c r="F13" s="34" t="s">
        <v>129</v>
      </c>
    </row>
    <row r="16" spans="2:6">
      <c r="B16" s="48" t="s">
        <v>173</v>
      </c>
    </row>
  </sheetData>
  <sortState ref="B4:F13">
    <sortCondition ref="E4:E13"/>
  </sortState>
  <hyperlinks>
    <hyperlink ref="B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E27"/>
  <sheetViews>
    <sheetView workbookViewId="0">
      <selection activeCell="B4" sqref="B4"/>
    </sheetView>
  </sheetViews>
  <sheetFormatPr baseColWidth="10" defaultRowHeight="15"/>
  <cols>
    <col min="1" max="1" width="5.7109375" style="30" customWidth="1"/>
    <col min="2" max="2" width="12.5703125" style="30" customWidth="1"/>
    <col min="3" max="3" width="16" style="30" customWidth="1"/>
    <col min="4" max="4" width="15.28515625" style="30" customWidth="1"/>
    <col min="5" max="5" width="58.42578125" style="30" customWidth="1"/>
    <col min="6" max="6" width="5.7109375" style="30" customWidth="1"/>
    <col min="7" max="16384" width="11.42578125" style="30"/>
  </cols>
  <sheetData>
    <row r="2" spans="2:5">
      <c r="B2" s="39" t="s">
        <v>171</v>
      </c>
    </row>
    <row r="3" spans="2:5" ht="32.25" customHeight="1">
      <c r="B3" s="36" t="s">
        <v>170</v>
      </c>
      <c r="C3" s="36" t="s">
        <v>140</v>
      </c>
      <c r="D3" s="35" t="s">
        <v>139</v>
      </c>
      <c r="E3" s="35" t="s">
        <v>6</v>
      </c>
    </row>
    <row r="4" spans="2:5">
      <c r="B4" s="38" t="s">
        <v>169</v>
      </c>
      <c r="C4" s="37">
        <v>4</v>
      </c>
      <c r="D4" s="38" t="str">
        <f t="shared" ref="D4:D13" si="0">RIGHT(B4,4)&amp;MID(B4,FIND(".",B4,1)+1,2)&amp;LEFT(B4,2)</f>
        <v>16450102</v>
      </c>
      <c r="E4" s="34" t="s">
        <v>168</v>
      </c>
    </row>
    <row r="5" spans="2:5">
      <c r="B5" s="38" t="s">
        <v>167</v>
      </c>
      <c r="C5" s="37">
        <v>2</v>
      </c>
      <c r="D5" s="37" t="str">
        <f t="shared" si="0"/>
        <v>17330303</v>
      </c>
      <c r="E5" s="34" t="s">
        <v>166</v>
      </c>
    </row>
    <row r="6" spans="2:5">
      <c r="B6" s="38" t="s">
        <v>165</v>
      </c>
      <c r="C6" s="37">
        <v>6</v>
      </c>
      <c r="D6" s="37" t="str">
        <f t="shared" si="0"/>
        <v>17340303</v>
      </c>
      <c r="E6" s="34" t="s">
        <v>164</v>
      </c>
    </row>
    <row r="7" spans="2:5">
      <c r="B7" s="38" t="s">
        <v>163</v>
      </c>
      <c r="C7" s="37">
        <v>3</v>
      </c>
      <c r="D7" s="37" t="str">
        <f t="shared" si="0"/>
        <v>18450101</v>
      </c>
      <c r="E7" s="34" t="s">
        <v>162</v>
      </c>
    </row>
    <row r="8" spans="2:5">
      <c r="B8" s="38" t="s">
        <v>161</v>
      </c>
      <c r="C8" s="37">
        <v>1</v>
      </c>
      <c r="D8" s="37" t="str">
        <f t="shared" si="0"/>
        <v>18450115</v>
      </c>
      <c r="E8" s="34" t="s">
        <v>160</v>
      </c>
    </row>
    <row r="9" spans="2:5">
      <c r="B9" s="38" t="s">
        <v>159</v>
      </c>
      <c r="C9" s="37">
        <v>7</v>
      </c>
      <c r="D9" s="37" t="str">
        <f t="shared" si="0"/>
        <v>18470115</v>
      </c>
      <c r="E9" s="34" t="s">
        <v>158</v>
      </c>
    </row>
    <row r="10" spans="2:5">
      <c r="B10" s="38" t="s">
        <v>157</v>
      </c>
      <c r="C10" s="37">
        <v>9</v>
      </c>
      <c r="D10" s="37" t="str">
        <f t="shared" si="0"/>
        <v>19120608</v>
      </c>
      <c r="E10" s="34" t="s">
        <v>156</v>
      </c>
    </row>
    <row r="11" spans="2:5">
      <c r="B11" s="38" t="s">
        <v>155</v>
      </c>
      <c r="C11" s="37">
        <v>8</v>
      </c>
      <c r="D11" s="37" t="str">
        <f t="shared" si="0"/>
        <v>19290905</v>
      </c>
      <c r="E11" s="34" t="s">
        <v>154</v>
      </c>
    </row>
    <row r="12" spans="2:5">
      <c r="B12" s="38" t="s">
        <v>153</v>
      </c>
      <c r="C12" s="37">
        <v>5</v>
      </c>
      <c r="D12" s="37" t="str">
        <f t="shared" si="0"/>
        <v>19480229</v>
      </c>
      <c r="E12" s="34" t="s">
        <v>152</v>
      </c>
    </row>
    <row r="13" spans="2:5">
      <c r="B13" s="38" t="s">
        <v>151</v>
      </c>
      <c r="C13" s="37">
        <v>10</v>
      </c>
      <c r="D13" s="37" t="str">
        <f t="shared" si="0"/>
        <v>19541129</v>
      </c>
      <c r="E13" s="34" t="s">
        <v>150</v>
      </c>
    </row>
    <row r="16" spans="2:5">
      <c r="B16" s="48" t="s">
        <v>173</v>
      </c>
    </row>
    <row r="18" spans="2:2">
      <c r="B18" s="38"/>
    </row>
    <row r="19" spans="2:2">
      <c r="B19" s="37"/>
    </row>
    <row r="20" spans="2:2">
      <c r="B20" s="37"/>
    </row>
    <row r="21" spans="2:2">
      <c r="B21" s="31"/>
    </row>
    <row r="22" spans="2:2">
      <c r="B22" s="37"/>
    </row>
    <row r="23" spans="2:2">
      <c r="B23" s="31"/>
    </row>
    <row r="24" spans="2:2">
      <c r="B24" s="37"/>
    </row>
    <row r="25" spans="2:2">
      <c r="B25" s="31"/>
    </row>
    <row r="26" spans="2:2">
      <c r="B26" s="31"/>
    </row>
    <row r="27" spans="2:2">
      <c r="B27" s="31"/>
    </row>
  </sheetData>
  <hyperlinks>
    <hyperlink ref="B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</vt:i4>
      </vt:variant>
    </vt:vector>
  </HeadingPairs>
  <TitlesOfParts>
    <vt:vector size="14" baseType="lpstr">
      <vt:lpstr>Info</vt:lpstr>
      <vt:lpstr>Datum</vt:lpstr>
      <vt:lpstr>Datumsrechnen</vt:lpstr>
      <vt:lpstr>Kalender</vt:lpstr>
      <vt:lpstr>Zeit</vt:lpstr>
      <vt:lpstr>Geburtstagsliste</vt:lpstr>
      <vt:lpstr>Arbeitstage</vt:lpstr>
      <vt:lpstr>Hilfsspalte</vt:lpstr>
      <vt:lpstr>Ahnenforschung</vt:lpstr>
      <vt:lpstr>Zeitrechnung</vt:lpstr>
      <vt:lpstr>Lohnabrechnung</vt:lpstr>
      <vt:lpstr>Uhrzeit</vt:lpstr>
      <vt:lpstr>Zeitwerte runden</vt:lpstr>
      <vt:lpstr>Freie_Tage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15: Mit Funktionen auswerten und kalkulieren</dc:subject>
  <dc:creator>Jürgen Schwenk</dc:creator>
  <cp:lastModifiedBy>js</cp:lastModifiedBy>
  <cp:lastPrinted>2006-12-09T19:52:03Z</cp:lastPrinted>
  <dcterms:created xsi:type="dcterms:W3CDTF">2003-04-19T12:40:19Z</dcterms:created>
  <dcterms:modified xsi:type="dcterms:W3CDTF">2010-09-14T16:54:05Z</dcterms:modified>
</cp:coreProperties>
</file>