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12075"/>
  </bookViews>
  <sheets>
    <sheet name="BMI" sheetId="2" r:id="rId1"/>
    <sheet name="Trainingsplan" sheetId="1" r:id="rId2"/>
  </sheets>
  <definedNames>
    <definedName name="_xlnm._FilterDatabase" localSheetId="1" hidden="1">Trainingsplan!$B$9:$Q$177</definedName>
  </definedNames>
  <calcPr calcId="144525"/>
</workbook>
</file>

<file path=xl/calcChain.xml><?xml version="1.0" encoding="utf-8"?>
<calcChain xmlns="http://schemas.openxmlformats.org/spreadsheetml/2006/main">
  <c r="P10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1" i="1"/>
  <c r="N7" i="2" l="1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8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8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D36" i="2"/>
  <c r="D37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O7" i="1" l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1" i="1"/>
  <c r="Q10" i="1"/>
  <c r="Q12" i="1"/>
  <c r="Q13" i="1"/>
  <c r="Q14" i="1"/>
  <c r="Q15" i="1"/>
  <c r="Q16" i="1"/>
  <c r="Q17" i="1"/>
  <c r="Q18" i="1"/>
  <c r="Q19" i="1"/>
  <c r="Q20" i="1"/>
  <c r="Q21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2" i="1"/>
  <c r="O13" i="1"/>
  <c r="O14" i="1"/>
  <c r="O11" i="1"/>
  <c r="O10" i="1"/>
  <c r="P7" i="1" l="1"/>
  <c r="Q22" i="1"/>
  <c r="Q7" i="1" s="1"/>
  <c r="C177" i="1"/>
  <c r="C176" i="1" l="1"/>
  <c r="D177" i="1" l="1"/>
  <c r="C175" i="1"/>
  <c r="D175" i="1" s="1"/>
  <c r="D176" i="1"/>
  <c r="C174" i="1" l="1"/>
  <c r="C173" i="1" s="1"/>
  <c r="D174" i="1" l="1"/>
  <c r="C172" i="1"/>
  <c r="D173" i="1"/>
  <c r="C171" i="1" l="1"/>
  <c r="D172" i="1"/>
  <c r="C170" i="1" l="1"/>
  <c r="D171" i="1"/>
  <c r="C169" i="1" l="1"/>
  <c r="D170" i="1"/>
  <c r="C168" i="1" l="1"/>
  <c r="D169" i="1"/>
  <c r="C167" i="1" l="1"/>
  <c r="D168" i="1"/>
  <c r="C166" i="1" l="1"/>
  <c r="D167" i="1"/>
  <c r="C165" i="1" l="1"/>
  <c r="D166" i="1"/>
  <c r="C164" i="1" l="1"/>
  <c r="D165" i="1"/>
  <c r="C163" i="1" l="1"/>
  <c r="D164" i="1"/>
  <c r="C162" i="1" l="1"/>
  <c r="D163" i="1"/>
  <c r="C161" i="1" l="1"/>
  <c r="D162" i="1"/>
  <c r="C160" i="1" l="1"/>
  <c r="D161" i="1"/>
  <c r="C159" i="1" l="1"/>
  <c r="D160" i="1"/>
  <c r="C158" i="1" l="1"/>
  <c r="D159" i="1"/>
  <c r="C157" i="1" l="1"/>
  <c r="D158" i="1"/>
  <c r="C156" i="1" l="1"/>
  <c r="D157" i="1"/>
  <c r="C155" i="1" l="1"/>
  <c r="D156" i="1"/>
  <c r="C154" i="1" l="1"/>
  <c r="D155" i="1"/>
  <c r="C153" i="1" l="1"/>
  <c r="D154" i="1"/>
  <c r="C152" i="1" l="1"/>
  <c r="D153" i="1"/>
  <c r="C151" i="1" l="1"/>
  <c r="D152" i="1"/>
  <c r="C150" i="1" l="1"/>
  <c r="D151" i="1"/>
  <c r="C149" i="1" l="1"/>
  <c r="D150" i="1"/>
  <c r="C148" i="1" l="1"/>
  <c r="D149" i="1"/>
  <c r="C147" i="1" l="1"/>
  <c r="D148" i="1"/>
  <c r="C146" i="1" l="1"/>
  <c r="D147" i="1"/>
  <c r="C145" i="1" l="1"/>
  <c r="D146" i="1"/>
  <c r="C144" i="1" l="1"/>
  <c r="D145" i="1"/>
  <c r="C143" i="1" l="1"/>
  <c r="D144" i="1"/>
  <c r="C142" i="1" l="1"/>
  <c r="D143" i="1"/>
  <c r="C141" i="1" l="1"/>
  <c r="D142" i="1"/>
  <c r="C140" i="1" l="1"/>
  <c r="D141" i="1"/>
  <c r="C139" i="1" l="1"/>
  <c r="D140" i="1"/>
  <c r="C138" i="1" l="1"/>
  <c r="D139" i="1"/>
  <c r="C137" i="1" l="1"/>
  <c r="D138" i="1"/>
  <c r="C136" i="1" l="1"/>
  <c r="D137" i="1"/>
  <c r="C135" i="1" l="1"/>
  <c r="D136" i="1"/>
  <c r="C134" i="1" l="1"/>
  <c r="D135" i="1"/>
  <c r="C133" i="1" l="1"/>
  <c r="D134" i="1"/>
  <c r="C132" i="1" l="1"/>
  <c r="D133" i="1"/>
  <c r="C131" i="1" l="1"/>
  <c r="D132" i="1"/>
  <c r="C130" i="1" l="1"/>
  <c r="D131" i="1"/>
  <c r="C129" i="1" l="1"/>
  <c r="D130" i="1"/>
  <c r="C128" i="1" l="1"/>
  <c r="D129" i="1"/>
  <c r="C127" i="1" l="1"/>
  <c r="D128" i="1"/>
  <c r="C126" i="1" l="1"/>
  <c r="D127" i="1"/>
  <c r="C125" i="1" l="1"/>
  <c r="D126" i="1"/>
  <c r="C124" i="1" l="1"/>
  <c r="D125" i="1"/>
  <c r="C123" i="1" l="1"/>
  <c r="D124" i="1"/>
  <c r="C122" i="1" l="1"/>
  <c r="D123" i="1"/>
  <c r="C121" i="1" l="1"/>
  <c r="D122" i="1"/>
  <c r="C120" i="1" l="1"/>
  <c r="D121" i="1"/>
  <c r="C119" i="1" l="1"/>
  <c r="D120" i="1"/>
  <c r="C118" i="1" l="1"/>
  <c r="D119" i="1"/>
  <c r="C117" i="1" l="1"/>
  <c r="D118" i="1"/>
  <c r="C116" i="1" l="1"/>
  <c r="D117" i="1"/>
  <c r="C115" i="1" l="1"/>
  <c r="D116" i="1"/>
  <c r="C114" i="1" l="1"/>
  <c r="D115" i="1"/>
  <c r="C113" i="1" l="1"/>
  <c r="D114" i="1"/>
  <c r="C112" i="1" l="1"/>
  <c r="D113" i="1"/>
  <c r="C111" i="1" l="1"/>
  <c r="D112" i="1"/>
  <c r="C110" i="1" l="1"/>
  <c r="D111" i="1"/>
  <c r="C109" i="1" l="1"/>
  <c r="D110" i="1"/>
  <c r="C108" i="1" l="1"/>
  <c r="D109" i="1"/>
  <c r="C107" i="1" l="1"/>
  <c r="D108" i="1"/>
  <c r="C106" i="1" l="1"/>
  <c r="D107" i="1"/>
  <c r="C105" i="1" l="1"/>
  <c r="D106" i="1"/>
  <c r="C104" i="1" l="1"/>
  <c r="D105" i="1"/>
  <c r="C103" i="1" l="1"/>
  <c r="D104" i="1"/>
  <c r="C102" i="1" l="1"/>
  <c r="D103" i="1"/>
  <c r="C101" i="1" l="1"/>
  <c r="D102" i="1"/>
  <c r="C100" i="1" l="1"/>
  <c r="D101" i="1"/>
  <c r="C99" i="1" l="1"/>
  <c r="D100" i="1"/>
  <c r="C98" i="1" l="1"/>
  <c r="D99" i="1"/>
  <c r="C97" i="1" l="1"/>
  <c r="D98" i="1"/>
  <c r="C96" i="1" l="1"/>
  <c r="D97" i="1"/>
  <c r="C95" i="1" l="1"/>
  <c r="D96" i="1"/>
  <c r="C94" i="1" l="1"/>
  <c r="D95" i="1"/>
  <c r="C93" i="1" l="1"/>
  <c r="D94" i="1"/>
  <c r="C92" i="1" l="1"/>
  <c r="D93" i="1"/>
  <c r="C91" i="1" l="1"/>
  <c r="D92" i="1"/>
  <c r="C90" i="1" l="1"/>
  <c r="D91" i="1"/>
  <c r="C89" i="1" l="1"/>
  <c r="D90" i="1"/>
  <c r="C88" i="1" l="1"/>
  <c r="D89" i="1"/>
  <c r="C87" i="1" l="1"/>
  <c r="D88" i="1"/>
  <c r="C86" i="1" l="1"/>
  <c r="D87" i="1"/>
  <c r="C85" i="1" l="1"/>
  <c r="D86" i="1"/>
  <c r="C84" i="1" l="1"/>
  <c r="D85" i="1"/>
  <c r="C83" i="1" l="1"/>
  <c r="D84" i="1"/>
  <c r="C82" i="1" l="1"/>
  <c r="D83" i="1"/>
  <c r="C81" i="1" l="1"/>
  <c r="D82" i="1"/>
  <c r="C80" i="1" l="1"/>
  <c r="D81" i="1"/>
  <c r="C79" i="1" l="1"/>
  <c r="D80" i="1"/>
  <c r="C78" i="1" l="1"/>
  <c r="D79" i="1"/>
  <c r="C77" i="1" l="1"/>
  <c r="D78" i="1"/>
  <c r="C76" i="1" l="1"/>
  <c r="D77" i="1"/>
  <c r="C75" i="1" l="1"/>
  <c r="D76" i="1"/>
  <c r="C74" i="1" l="1"/>
  <c r="D75" i="1"/>
  <c r="C73" i="1" l="1"/>
  <c r="D74" i="1"/>
  <c r="C72" i="1" l="1"/>
  <c r="D73" i="1"/>
  <c r="C71" i="1" l="1"/>
  <c r="D72" i="1"/>
  <c r="C70" i="1" l="1"/>
  <c r="D71" i="1"/>
  <c r="C69" i="1" l="1"/>
  <c r="D70" i="1"/>
  <c r="C68" i="1" l="1"/>
  <c r="D69" i="1"/>
  <c r="C67" i="1" l="1"/>
  <c r="D68" i="1"/>
  <c r="C66" i="1" l="1"/>
  <c r="D67" i="1"/>
  <c r="C65" i="1" l="1"/>
  <c r="D66" i="1"/>
  <c r="C64" i="1" l="1"/>
  <c r="D65" i="1"/>
  <c r="C63" i="1" l="1"/>
  <c r="D64" i="1"/>
  <c r="C62" i="1" l="1"/>
  <c r="D63" i="1"/>
  <c r="C61" i="1" l="1"/>
  <c r="D62" i="1"/>
  <c r="C60" i="1" l="1"/>
  <c r="D61" i="1"/>
  <c r="C59" i="1" l="1"/>
  <c r="D60" i="1"/>
  <c r="C58" i="1" l="1"/>
  <c r="D59" i="1"/>
  <c r="C57" i="1" l="1"/>
  <c r="D58" i="1"/>
  <c r="C56" i="1" l="1"/>
  <c r="D57" i="1"/>
  <c r="C55" i="1" l="1"/>
  <c r="D56" i="1"/>
  <c r="C54" i="1" l="1"/>
  <c r="D55" i="1"/>
  <c r="C53" i="1" l="1"/>
  <c r="D54" i="1"/>
  <c r="C52" i="1" l="1"/>
  <c r="D53" i="1"/>
  <c r="C51" i="1" l="1"/>
  <c r="D52" i="1"/>
  <c r="C50" i="1" l="1"/>
  <c r="D51" i="1"/>
  <c r="C49" i="1" l="1"/>
  <c r="D50" i="1"/>
  <c r="C48" i="1" l="1"/>
  <c r="D49" i="1"/>
  <c r="C47" i="1" l="1"/>
  <c r="D48" i="1"/>
  <c r="C46" i="1" l="1"/>
  <c r="D47" i="1"/>
  <c r="C45" i="1" l="1"/>
  <c r="D46" i="1"/>
  <c r="C44" i="1" l="1"/>
  <c r="D45" i="1"/>
  <c r="C43" i="1" l="1"/>
  <c r="D44" i="1"/>
  <c r="C42" i="1" l="1"/>
  <c r="D43" i="1"/>
  <c r="C41" i="1" l="1"/>
  <c r="D42" i="1"/>
  <c r="C40" i="1" l="1"/>
  <c r="D41" i="1"/>
  <c r="C39" i="1" l="1"/>
  <c r="D40" i="1"/>
  <c r="C38" i="1" l="1"/>
  <c r="D39" i="1"/>
  <c r="C37" i="1" l="1"/>
  <c r="D38" i="1"/>
  <c r="C36" i="1" l="1"/>
  <c r="D37" i="1"/>
  <c r="C35" i="1" l="1"/>
  <c r="D36" i="1"/>
  <c r="C34" i="1" l="1"/>
  <c r="D35" i="1"/>
  <c r="C33" i="1" l="1"/>
  <c r="D34" i="1"/>
  <c r="C32" i="1" l="1"/>
  <c r="D33" i="1"/>
  <c r="C31" i="1" l="1"/>
  <c r="D32" i="1"/>
  <c r="C30" i="1" l="1"/>
  <c r="D31" i="1"/>
  <c r="C29" i="1" l="1"/>
  <c r="D30" i="1"/>
  <c r="C28" i="1" l="1"/>
  <c r="D29" i="1"/>
  <c r="C27" i="1" l="1"/>
  <c r="D28" i="1"/>
  <c r="C26" i="1" l="1"/>
  <c r="D27" i="1"/>
  <c r="C25" i="1" l="1"/>
  <c r="D26" i="1"/>
  <c r="C24" i="1" l="1"/>
  <c r="D25" i="1"/>
  <c r="C23" i="1" l="1"/>
  <c r="D24" i="1"/>
  <c r="C22" i="1" l="1"/>
  <c r="D23" i="1"/>
  <c r="C21" i="1" l="1"/>
  <c r="D22" i="1"/>
  <c r="C20" i="1" l="1"/>
  <c r="D21" i="1"/>
  <c r="C19" i="1" l="1"/>
  <c r="D20" i="1"/>
  <c r="C18" i="1" l="1"/>
  <c r="D19" i="1"/>
  <c r="C17" i="1" l="1"/>
  <c r="D18" i="1"/>
  <c r="C16" i="1" l="1"/>
  <c r="D17" i="1"/>
  <c r="C15" i="1" l="1"/>
  <c r="D16" i="1"/>
  <c r="C14" i="1" l="1"/>
  <c r="D15" i="1"/>
  <c r="D14" i="1" l="1"/>
  <c r="C13" i="1"/>
  <c r="C12" i="1" l="1"/>
  <c r="D13" i="1"/>
  <c r="D12" i="1" l="1"/>
  <c r="C11" i="1"/>
  <c r="C10" i="1" l="1"/>
  <c r="D10" i="1" s="1"/>
  <c r="D11" i="1"/>
</calcChain>
</file>

<file path=xl/sharedStrings.xml><?xml version="1.0" encoding="utf-8"?>
<sst xmlns="http://schemas.openxmlformats.org/spreadsheetml/2006/main" count="246" uniqueCount="44">
  <si>
    <t>Pause</t>
  </si>
  <si>
    <t>LNR</t>
  </si>
  <si>
    <t>Woche</t>
  </si>
  <si>
    <t>LD</t>
  </si>
  <si>
    <t>Typ 1</t>
  </si>
  <si>
    <t>SD</t>
  </si>
  <si>
    <t>Typ 2</t>
  </si>
  <si>
    <t>ID</t>
  </si>
  <si>
    <t>RL</t>
  </si>
  <si>
    <t>ST</t>
  </si>
  <si>
    <t>10 Min</t>
  </si>
  <si>
    <t>Datum</t>
  </si>
  <si>
    <t>WT</t>
  </si>
  <si>
    <t>Trainingsplan Berlin Marathon 2011</t>
  </si>
  <si>
    <t>Lauf:</t>
  </si>
  <si>
    <t>km Plan</t>
  </si>
  <si>
    <t>km Ist</t>
  </si>
  <si>
    <t>x</t>
  </si>
  <si>
    <t>Lauf</t>
  </si>
  <si>
    <t>Bemerkung</t>
  </si>
  <si>
    <t>2 x 5</t>
  </si>
  <si>
    <t>4 x 5</t>
  </si>
  <si>
    <t>Ist</t>
  </si>
  <si>
    <t>km Plan kum.</t>
  </si>
  <si>
    <t>km Ist kum.</t>
  </si>
  <si>
    <t>ok
x</t>
  </si>
  <si>
    <t>Plan</t>
  </si>
  <si>
    <t>Warnschwelle</t>
  </si>
  <si>
    <t>H</t>
  </si>
  <si>
    <t>M</t>
  </si>
  <si>
    <t>Größe</t>
  </si>
  <si>
    <t>Gewicht</t>
  </si>
  <si>
    <t>BMI</t>
  </si>
  <si>
    <t>Soll</t>
  </si>
  <si>
    <t>XY</t>
  </si>
  <si>
    <t>Tage</t>
  </si>
  <si>
    <t>noch</t>
  </si>
  <si>
    <t>Abn.</t>
  </si>
  <si>
    <t>Diff. %</t>
  </si>
  <si>
    <t>Frequenz</t>
  </si>
  <si>
    <t>Änderung</t>
  </si>
  <si>
    <t>Termin noch nicht verbindlich</t>
  </si>
  <si>
    <t>T-Einheit</t>
  </si>
  <si>
    <t>M-Einheit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</si>
</sst>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&quot; Min&quot;"/>
    <numFmt numFmtId="166" formatCode="0&quot; m&quot;"/>
    <numFmt numFmtId="167" formatCode="ddd"/>
    <numFmt numFmtId="168" formatCode="[Black]\ \ \+* 0.0;[Red]\ \ \–* 0.0;0.0"/>
    <numFmt numFmtId="169" formatCode="0.0"/>
    <numFmt numFmtId="170" formatCode="\+\ 0.0;\–\ 0.0;0.0"/>
    <numFmt numFmtId="172" formatCode="dd/mm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6"/>
      <color rgb="FFFF00FF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Wingdings"/>
      <charset val="2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164" fontId="0" fillId="2" borderId="0" xfId="0" applyNumberForma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4" fillId="2" borderId="0" xfId="0" applyFont="1" applyFill="1" applyAlignment="1">
      <alignment horizontal="right" vertical="center" indent="1"/>
    </xf>
    <xf numFmtId="165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top"/>
    </xf>
    <xf numFmtId="164" fontId="0" fillId="3" borderId="1" xfId="0" applyNumberFormat="1" applyFill="1" applyBorder="1" applyAlignment="1">
      <alignment horizontal="center" vertical="center"/>
    </xf>
    <xf numFmtId="167" fontId="0" fillId="3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top"/>
    </xf>
    <xf numFmtId="167" fontId="1" fillId="4" borderId="1" xfId="0" applyNumberFormat="1" applyFont="1" applyFill="1" applyBorder="1" applyAlignment="1">
      <alignment horizontal="center" vertical="top"/>
    </xf>
    <xf numFmtId="0" fontId="1" fillId="4" borderId="1" xfId="0" applyNumberFormat="1" applyFont="1" applyFill="1" applyBorder="1" applyAlignment="1">
      <alignment horizontal="center" vertical="top" textRotation="90"/>
    </xf>
    <xf numFmtId="0" fontId="1" fillId="4" borderId="1" xfId="0" applyFont="1" applyFill="1" applyBorder="1" applyAlignment="1">
      <alignment horizontal="center" vertical="top" textRotation="90"/>
    </xf>
    <xf numFmtId="0" fontId="1" fillId="4" borderId="1" xfId="0" applyFont="1" applyFill="1" applyBorder="1" applyAlignment="1">
      <alignment horizontal="left" vertical="top" textRotation="90"/>
    </xf>
    <xf numFmtId="164" fontId="0" fillId="3" borderId="0" xfId="0" applyNumberFormat="1" applyFill="1" applyBorder="1" applyAlignment="1">
      <alignment horizontal="center" vertical="center"/>
    </xf>
    <xf numFmtId="167" fontId="0" fillId="3" borderId="0" xfId="0" applyNumberFormat="1" applyFill="1" applyBorder="1" applyAlignment="1">
      <alignment horizontal="center" vertical="center"/>
    </xf>
    <xf numFmtId="0" fontId="0" fillId="3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 indent="1"/>
    </xf>
    <xf numFmtId="165" fontId="0" fillId="3" borderId="0" xfId="0" applyNumberFormat="1" applyFill="1" applyBorder="1" applyAlignment="1">
      <alignment horizontal="center" vertical="center"/>
    </xf>
    <xf numFmtId="167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top" textRotation="90"/>
    </xf>
    <xf numFmtId="0" fontId="0" fillId="3" borderId="1" xfId="0" applyFill="1" applyBorder="1" applyAlignment="1">
      <alignment horizontal="right" vertical="center" indent="1"/>
    </xf>
    <xf numFmtId="164" fontId="2" fillId="3" borderId="0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 indent="1"/>
    </xf>
    <xf numFmtId="164" fontId="7" fillId="6" borderId="1" xfId="0" applyNumberFormat="1" applyFont="1" applyFill="1" applyBorder="1" applyAlignment="1">
      <alignment horizontal="left" vertical="top" textRotation="90"/>
    </xf>
    <xf numFmtId="164" fontId="8" fillId="3" borderId="0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 indent="1"/>
    </xf>
    <xf numFmtId="0" fontId="6" fillId="2" borderId="0" xfId="0" applyFont="1" applyFill="1" applyAlignment="1">
      <alignment horizontal="right" vertical="center" indent="1"/>
    </xf>
    <xf numFmtId="164" fontId="9" fillId="3" borderId="0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7" fillId="6" borderId="2" xfId="0" applyFont="1" applyFill="1" applyBorder="1" applyAlignment="1">
      <alignment horizontal="left" vertical="top" textRotation="90"/>
    </xf>
    <xf numFmtId="0" fontId="6" fillId="3" borderId="2" xfId="0" applyFont="1" applyFill="1" applyBorder="1" applyAlignment="1">
      <alignment horizontal="right" vertical="center" indent="1"/>
    </xf>
    <xf numFmtId="168" fontId="6" fillId="2" borderId="0" xfId="0" applyNumberFormat="1" applyFont="1" applyFill="1" applyAlignment="1">
      <alignment horizontal="right" vertical="center" indent="1"/>
    </xf>
    <xf numFmtId="168" fontId="5" fillId="3" borderId="0" xfId="0" applyNumberFormat="1" applyFont="1" applyFill="1" applyBorder="1" applyAlignment="1">
      <alignment horizontal="right" vertical="center" indent="1"/>
    </xf>
    <xf numFmtId="168" fontId="1" fillId="7" borderId="2" xfId="0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right" vertical="center" indent="1"/>
    </xf>
    <xf numFmtId="168" fontId="5" fillId="2" borderId="0" xfId="0" applyNumberFormat="1" applyFont="1" applyFill="1" applyBorder="1" applyAlignment="1">
      <alignment horizontal="right" vertical="center" indent="1"/>
    </xf>
    <xf numFmtId="0" fontId="1" fillId="8" borderId="1" xfId="0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8" fontId="5" fillId="3" borderId="4" xfId="0" applyNumberFormat="1" applyFont="1" applyFill="1" applyBorder="1" applyAlignment="1">
      <alignment horizontal="right" vertical="center" indent="1"/>
    </xf>
    <xf numFmtId="164" fontId="1" fillId="5" borderId="7" xfId="0" applyNumberFormat="1" applyFont="1" applyFill="1" applyBorder="1" applyAlignment="1">
      <alignment horizontal="center" vertical="center"/>
    </xf>
    <xf numFmtId="164" fontId="1" fillId="6" borderId="7" xfId="0" applyNumberFormat="1" applyFont="1" applyFill="1" applyBorder="1" applyAlignment="1">
      <alignment horizontal="center" vertical="center"/>
    </xf>
    <xf numFmtId="164" fontId="1" fillId="7" borderId="7" xfId="0" applyNumberFormat="1" applyFont="1" applyFill="1" applyBorder="1" applyAlignment="1">
      <alignment horizontal="center" vertical="center"/>
    </xf>
    <xf numFmtId="168" fontId="0" fillId="3" borderId="8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1" fillId="0" borderId="0" xfId="0" applyFont="1"/>
    <xf numFmtId="169" fontId="1" fillId="0" borderId="0" xfId="0" applyNumberFormat="1" applyFont="1"/>
    <xf numFmtId="169" fontId="1" fillId="0" borderId="0" xfId="0" applyNumberFormat="1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 indent="1"/>
    </xf>
    <xf numFmtId="169" fontId="0" fillId="5" borderId="1" xfId="0" applyNumberFormat="1" applyFill="1" applyBorder="1" applyAlignment="1">
      <alignment horizontal="right" indent="1"/>
    </xf>
    <xf numFmtId="169" fontId="0" fillId="10" borderId="1" xfId="0" applyNumberFormat="1" applyFill="1" applyBorder="1" applyAlignment="1">
      <alignment horizontal="right" indent="1"/>
    </xf>
    <xf numFmtId="2" fontId="1" fillId="0" borderId="0" xfId="0" applyNumberFormat="1" applyFont="1" applyAlignment="1">
      <alignment horizontal="left"/>
    </xf>
    <xf numFmtId="169" fontId="1" fillId="0" borderId="0" xfId="0" applyNumberFormat="1" applyFont="1" applyAlignment="1">
      <alignment horizontal="left"/>
    </xf>
    <xf numFmtId="1" fontId="1" fillId="9" borderId="0" xfId="0" applyNumberFormat="1" applyFont="1" applyFill="1" applyAlignment="1">
      <alignment horizontal="center"/>
    </xf>
    <xf numFmtId="1" fontId="0" fillId="9" borderId="0" xfId="0" applyNumberFormat="1" applyFill="1" applyAlignment="1">
      <alignment horizontal="center"/>
    </xf>
    <xf numFmtId="1" fontId="1" fillId="11" borderId="0" xfId="0" applyNumberFormat="1" applyFont="1" applyFill="1" applyAlignment="1">
      <alignment horizontal="center"/>
    </xf>
    <xf numFmtId="169" fontId="0" fillId="5" borderId="10" xfId="0" applyNumberFormat="1" applyFill="1" applyBorder="1" applyAlignment="1">
      <alignment horizontal="right" indent="1"/>
    </xf>
    <xf numFmtId="169" fontId="0" fillId="10" borderId="10" xfId="0" applyNumberFormat="1" applyFill="1" applyBorder="1" applyAlignment="1">
      <alignment horizontal="right" indent="1"/>
    </xf>
    <xf numFmtId="169" fontId="1" fillId="0" borderId="11" xfId="0" applyNumberFormat="1" applyFont="1" applyBorder="1" applyAlignment="1">
      <alignment horizontal="center"/>
    </xf>
    <xf numFmtId="169" fontId="1" fillId="0" borderId="12" xfId="0" applyNumberFormat="1" applyFont="1" applyBorder="1" applyAlignment="1">
      <alignment horizontal="right" indent="1"/>
    </xf>
    <xf numFmtId="169" fontId="0" fillId="5" borderId="13" xfId="0" applyNumberFormat="1" applyFill="1" applyBorder="1" applyAlignment="1">
      <alignment horizontal="right" indent="1"/>
    </xf>
    <xf numFmtId="1" fontId="1" fillId="9" borderId="12" xfId="0" applyNumberFormat="1" applyFont="1" applyFill="1" applyBorder="1" applyAlignment="1">
      <alignment horizontal="center"/>
    </xf>
    <xf numFmtId="169" fontId="0" fillId="10" borderId="14" xfId="0" applyNumberFormat="1" applyFill="1" applyBorder="1" applyAlignment="1">
      <alignment horizontal="right" indent="1"/>
    </xf>
    <xf numFmtId="2" fontId="1" fillId="5" borderId="0" xfId="0" applyNumberFormat="1" applyFont="1" applyFill="1" applyAlignment="1">
      <alignment horizontal="center" vertical="center"/>
    </xf>
    <xf numFmtId="2" fontId="1" fillId="10" borderId="0" xfId="0" applyNumberFormat="1" applyFont="1" applyFill="1" applyAlignment="1">
      <alignment horizontal="center" vertical="center"/>
    </xf>
    <xf numFmtId="0" fontId="0" fillId="11" borderId="0" xfId="0" applyFill="1" applyAlignment="1">
      <alignment horizontal="center"/>
    </xf>
    <xf numFmtId="169" fontId="1" fillId="11" borderId="0" xfId="0" applyNumberFormat="1" applyFont="1" applyFill="1"/>
    <xf numFmtId="0" fontId="1" fillId="11" borderId="0" xfId="0" applyFont="1" applyFill="1" applyAlignment="1">
      <alignment horizontal="center"/>
    </xf>
    <xf numFmtId="2" fontId="1" fillId="11" borderId="0" xfId="0" applyNumberFormat="1" applyFont="1" applyFill="1" applyAlignment="1">
      <alignment horizontal="center"/>
    </xf>
    <xf numFmtId="169" fontId="0" fillId="0" borderId="0" xfId="0" applyNumberFormat="1" applyFill="1"/>
    <xf numFmtId="1" fontId="0" fillId="0" borderId="0" xfId="0" applyNumberFormat="1" applyFill="1" applyAlignment="1">
      <alignment horizontal="center"/>
    </xf>
    <xf numFmtId="3" fontId="0" fillId="3" borderId="1" xfId="0" applyNumberFormat="1" applyFill="1" applyBorder="1" applyAlignment="1">
      <alignment horizontal="right" vertical="center" indent="1"/>
    </xf>
    <xf numFmtId="2" fontId="0" fillId="0" borderId="0" xfId="0" applyNumberFormat="1"/>
    <xf numFmtId="0" fontId="0" fillId="12" borderId="0" xfId="0" applyFill="1"/>
    <xf numFmtId="0" fontId="1" fillId="12" borderId="0" xfId="0" applyFont="1" applyFill="1"/>
    <xf numFmtId="2" fontId="1" fillId="12" borderId="0" xfId="0" applyNumberFormat="1" applyFont="1" applyFill="1"/>
    <xf numFmtId="169" fontId="0" fillId="12" borderId="0" xfId="0" applyNumberFormat="1" applyFill="1"/>
    <xf numFmtId="2" fontId="1" fillId="0" borderId="0" xfId="0" applyNumberFormat="1" applyFont="1" applyAlignment="1">
      <alignment horizontal="right" indent="1"/>
    </xf>
    <xf numFmtId="169" fontId="1" fillId="0" borderId="0" xfId="0" applyNumberFormat="1" applyFont="1" applyAlignment="1">
      <alignment horizontal="right" indent="1"/>
    </xf>
    <xf numFmtId="169" fontId="1" fillId="0" borderId="15" xfId="0" applyNumberFormat="1" applyFont="1" applyBorder="1" applyAlignment="1">
      <alignment horizontal="left"/>
    </xf>
    <xf numFmtId="169" fontId="1" fillId="0" borderId="15" xfId="0" applyNumberFormat="1" applyFont="1" applyBorder="1" applyAlignment="1">
      <alignment horizontal="right" indent="1"/>
    </xf>
    <xf numFmtId="0" fontId="0" fillId="0" borderId="0" xfId="0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70" fontId="10" fillId="8" borderId="10" xfId="0" applyNumberFormat="1" applyFont="1" applyFill="1" applyBorder="1" applyAlignment="1">
      <alignment horizontal="right" vertical="center" indent="1"/>
    </xf>
    <xf numFmtId="169" fontId="1" fillId="5" borderId="0" xfId="0" applyNumberFormat="1" applyFont="1" applyFill="1" applyAlignment="1">
      <alignment horizontal="center" vertical="center"/>
    </xf>
    <xf numFmtId="169" fontId="1" fillId="10" borderId="0" xfId="0" applyNumberFormat="1" applyFont="1" applyFill="1" applyAlignment="1">
      <alignment horizontal="center" vertical="center"/>
    </xf>
    <xf numFmtId="169" fontId="1" fillId="0" borderId="0" xfId="0" applyNumberFormat="1" applyFont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172" fontId="0" fillId="11" borderId="0" xfId="0" applyNumberFormat="1" applyFill="1" applyAlignment="1">
      <alignment horizontal="center"/>
    </xf>
    <xf numFmtId="172" fontId="1" fillId="3" borderId="0" xfId="0" applyNumberFormat="1" applyFont="1" applyFill="1" applyBorder="1" applyAlignment="1">
      <alignment horizontal="left" vertical="center"/>
    </xf>
    <xf numFmtId="172" fontId="0" fillId="3" borderId="1" xfId="0" applyNumberFormat="1" applyFill="1" applyBorder="1" applyAlignment="1">
      <alignment horizontal="center" vertical="center"/>
    </xf>
  </cellXfs>
  <cellStyles count="1">
    <cellStyle name="Standard" xfId="0" builtinId="0"/>
  </cellStyles>
  <dxfs count="2">
    <dxf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600075</xdr:colOff>
      <xdr:row>0</xdr:row>
      <xdr:rowOff>142875</xdr:rowOff>
    </xdr:from>
    <xdr:ext cx="5334000" cy="1986826"/>
    <xdr:sp macro="" textlink="">
      <xdr:nvSpPr>
        <xdr:cNvPr id="5" name="Textfeld 4"/>
        <xdr:cNvSpPr txBox="1"/>
      </xdr:nvSpPr>
      <xdr:spPr>
        <a:xfrm>
          <a:off x="7677150" y="142875"/>
          <a:ext cx="5334000" cy="1986826"/>
        </a:xfrm>
        <a:prstGeom prst="rect">
          <a:avLst/>
        </a:prstGeom>
        <a:solidFill>
          <a:srgbClr val="FFFFCC"/>
        </a:solidFill>
        <a:ln w="15875">
          <a:solidFill>
            <a:schemeClr val="accent4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Quelle der Trainings-Plandaten und Abkürzungen</a:t>
          </a:r>
        </a:p>
        <a:p>
          <a:r>
            <a:rPr lang="de-DE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http://www.joggen-online.de/trainingsplaene/erster-marathon.html</a:t>
          </a:r>
          <a:endParaRPr lang="de-DE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km</a:t>
          </a:r>
          <a:r>
            <a:rPr lang="de-DE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-Werte z. T. leicht angepasst</a:t>
          </a:r>
        </a:p>
        <a:p>
          <a:endParaRPr lang="de-DE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Abkürzungen:</a:t>
          </a:r>
        </a:p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LD = Lockerer Dauerlauf: (Laufen ohne zu Schnaufen)</a:t>
          </a:r>
        </a:p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SD = Schneller Dauerlauf: Nicht rennen. Im Vergleich zum LD doch gesteigertes</a:t>
          </a:r>
          <a:r>
            <a:rPr lang="de-DE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Lauftempo</a:t>
          </a:r>
        </a:p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ID = Intensiver Dauerlauf: Im Vergleich zum SD leicht erhöhtes Tempo</a:t>
          </a:r>
        </a:p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RL = Regenerationslauf: Sehr langsames Lauftempo. Langsamer als LD</a:t>
          </a:r>
        </a:p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 = Steigerungslauf. Lauftempo bis zu 90</a:t>
          </a:r>
          <a:r>
            <a:rPr lang="de-DE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Prozent der maximalen Laufgeschwindigkeit</a:t>
          </a:r>
        </a:p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tabSelected="1" workbookViewId="0"/>
  </sheetViews>
  <sheetFormatPr baseColWidth="10" defaultRowHeight="15" x14ac:dyDescent="0.25"/>
  <cols>
    <col min="1" max="1" width="2.28515625" customWidth="1"/>
    <col min="2" max="2" width="9.5703125" style="68" customWidth="1"/>
    <col min="3" max="5" width="8.7109375" style="61" customWidth="1"/>
    <col min="6" max="6" width="7.42578125" style="91" customWidth="1"/>
    <col min="7" max="9" width="8.7109375" style="61" customWidth="1"/>
    <col min="10" max="10" width="2.7109375" customWidth="1"/>
    <col min="11" max="11" width="2.7109375" style="94" customWidth="1"/>
    <col min="12" max="12" width="2.7109375" style="68" customWidth="1"/>
    <col min="14" max="14" width="7.7109375" customWidth="1"/>
    <col min="15" max="15" width="6.140625" customWidth="1"/>
  </cols>
  <sheetData>
    <row r="1" spans="2:14" x14ac:dyDescent="0.25">
      <c r="B1" s="86"/>
      <c r="F1" s="75"/>
    </row>
    <row r="2" spans="2:14" s="62" customFormat="1" x14ac:dyDescent="0.25">
      <c r="B2" s="87"/>
      <c r="D2" s="63"/>
      <c r="E2" s="63"/>
      <c r="F2" s="74"/>
      <c r="G2" s="63"/>
      <c r="H2" s="63"/>
      <c r="I2" s="63"/>
      <c r="K2" s="95"/>
      <c r="L2" s="67"/>
    </row>
    <row r="3" spans="2:14" s="62" customFormat="1" x14ac:dyDescent="0.25">
      <c r="B3" s="88"/>
      <c r="C3" s="106" t="s">
        <v>28</v>
      </c>
      <c r="D3" s="106"/>
      <c r="E3" s="64"/>
      <c r="F3" s="74"/>
      <c r="G3" s="107" t="s">
        <v>29</v>
      </c>
      <c r="H3" s="107"/>
      <c r="I3" s="64"/>
      <c r="K3" s="95"/>
      <c r="M3" s="108" t="s">
        <v>34</v>
      </c>
      <c r="N3" s="108"/>
    </row>
    <row r="4" spans="2:14" s="65" customFormat="1" x14ac:dyDescent="0.25">
      <c r="B4" s="89"/>
      <c r="C4" s="84" t="s">
        <v>30</v>
      </c>
      <c r="D4" s="84">
        <v>1.74</v>
      </c>
      <c r="E4" s="66"/>
      <c r="F4" s="74"/>
      <c r="G4" s="85" t="s">
        <v>30</v>
      </c>
      <c r="H4" s="85">
        <v>1.89</v>
      </c>
      <c r="I4" s="66"/>
      <c r="K4" s="96"/>
      <c r="M4" s="72" t="s">
        <v>30</v>
      </c>
      <c r="N4" s="98">
        <v>1.74</v>
      </c>
    </row>
    <row r="5" spans="2:14" s="65" customFormat="1" x14ac:dyDescent="0.25">
      <c r="B5" s="89"/>
      <c r="D5" s="66"/>
      <c r="E5" s="66"/>
      <c r="F5" s="74"/>
      <c r="H5" s="66"/>
      <c r="I5" s="66"/>
      <c r="K5" s="96"/>
      <c r="M5" s="73" t="s">
        <v>31</v>
      </c>
      <c r="N5" s="99">
        <v>69</v>
      </c>
    </row>
    <row r="6" spans="2:14" s="62" customFormat="1" x14ac:dyDescent="0.25">
      <c r="B6" s="88"/>
      <c r="C6" s="63"/>
      <c r="D6" s="63"/>
      <c r="E6" s="64" t="s">
        <v>37</v>
      </c>
      <c r="F6" s="74" t="s">
        <v>35</v>
      </c>
      <c r="G6" s="63"/>
      <c r="H6" s="63"/>
      <c r="I6" s="64" t="s">
        <v>37</v>
      </c>
      <c r="K6" s="95"/>
      <c r="M6" s="62" t="s">
        <v>40</v>
      </c>
      <c r="N6" s="105">
        <v>0</v>
      </c>
    </row>
    <row r="7" spans="2:14" s="62" customFormat="1" ht="15.75" thickBot="1" x14ac:dyDescent="0.3">
      <c r="B7" s="88"/>
      <c r="C7" s="64" t="s">
        <v>31</v>
      </c>
      <c r="D7" s="64" t="s">
        <v>32</v>
      </c>
      <c r="E7" s="64" t="s">
        <v>36</v>
      </c>
      <c r="F7" s="76" t="s">
        <v>36</v>
      </c>
      <c r="G7" s="64" t="s">
        <v>31</v>
      </c>
      <c r="H7" s="64" t="s">
        <v>32</v>
      </c>
      <c r="I7" s="64" t="s">
        <v>36</v>
      </c>
      <c r="K7" s="95"/>
      <c r="M7" s="100" t="s">
        <v>32</v>
      </c>
      <c r="N7" s="101">
        <f>SUM(N5:N6)/N4^2</f>
        <v>22.790328973444311</v>
      </c>
    </row>
    <row r="8" spans="2:14" ht="15.75" thickTop="1" x14ac:dyDescent="0.25">
      <c r="B8" s="111">
        <v>40452</v>
      </c>
      <c r="C8" s="69">
        <v>69</v>
      </c>
      <c r="D8" s="70">
        <f>IF(C8=0,"",C8/$D$4^2)</f>
        <v>22.790328973444311</v>
      </c>
      <c r="E8" s="70">
        <f t="shared" ref="E8:E36" si="0">IF(C8=0,"",C8-$C$37)</f>
        <v>8.3999999999999986</v>
      </c>
      <c r="F8" s="75">
        <f>$B$36-B8</f>
        <v>196</v>
      </c>
      <c r="G8" s="69">
        <v>92</v>
      </c>
      <c r="H8" s="71">
        <f t="shared" ref="H8:H37" si="1">IF(G8=0,"",G8/$H$4^2)</f>
        <v>25.755158030290307</v>
      </c>
      <c r="I8" s="71">
        <f>IF(G8=0,"",G8-$G$37)</f>
        <v>13.400000000000006</v>
      </c>
      <c r="J8" s="61"/>
      <c r="K8" s="97"/>
      <c r="L8" s="61"/>
      <c r="M8" s="73"/>
      <c r="N8" s="61"/>
    </row>
    <row r="9" spans="2:14" x14ac:dyDescent="0.25">
      <c r="B9" s="111">
        <f>B8+7</f>
        <v>40459</v>
      </c>
      <c r="C9" s="69">
        <v>68.5</v>
      </c>
      <c r="D9" s="70">
        <f t="shared" ref="D9:D35" si="2">IF(C9=0,"",C9/$D$4^2)</f>
        <v>22.625181662042543</v>
      </c>
      <c r="E9" s="70">
        <f t="shared" si="0"/>
        <v>7.8999999999999986</v>
      </c>
      <c r="F9" s="75">
        <f t="shared" ref="F9:F36" si="3">$B$36-B9</f>
        <v>189</v>
      </c>
      <c r="G9" s="69">
        <v>91</v>
      </c>
      <c r="H9" s="71">
        <f t="shared" si="1"/>
        <v>25.475210660395845</v>
      </c>
      <c r="I9" s="71">
        <f t="shared" ref="I9:I37" si="4">IF(G9=0,"",G9-$G$37)</f>
        <v>12.400000000000006</v>
      </c>
    </row>
    <row r="10" spans="2:14" x14ac:dyDescent="0.25">
      <c r="B10" s="111">
        <f t="shared" ref="B10:B36" si="5">B9+7</f>
        <v>40466</v>
      </c>
      <c r="C10" s="69">
        <v>68.5</v>
      </c>
      <c r="D10" s="70">
        <f t="shared" si="2"/>
        <v>22.625181662042543</v>
      </c>
      <c r="E10" s="70">
        <f t="shared" si="0"/>
        <v>7.8999999999999986</v>
      </c>
      <c r="F10" s="75">
        <f t="shared" si="3"/>
        <v>182</v>
      </c>
      <c r="G10" s="69">
        <v>90.5</v>
      </c>
      <c r="H10" s="71">
        <f t="shared" si="1"/>
        <v>25.335236975448616</v>
      </c>
      <c r="I10" s="71">
        <f t="shared" si="4"/>
        <v>11.900000000000006</v>
      </c>
      <c r="M10" s="102"/>
      <c r="N10" s="98"/>
    </row>
    <row r="11" spans="2:14" x14ac:dyDescent="0.25">
      <c r="B11" s="111">
        <f t="shared" si="5"/>
        <v>40473</v>
      </c>
      <c r="C11" s="69">
        <v>68</v>
      </c>
      <c r="D11" s="70">
        <f t="shared" si="2"/>
        <v>22.460034350640772</v>
      </c>
      <c r="E11" s="70">
        <f t="shared" si="0"/>
        <v>7.3999999999999986</v>
      </c>
      <c r="F11" s="75">
        <f t="shared" si="3"/>
        <v>175</v>
      </c>
      <c r="G11" s="69">
        <v>90</v>
      </c>
      <c r="H11" s="71">
        <f t="shared" si="1"/>
        <v>25.195263290501387</v>
      </c>
      <c r="I11" s="71">
        <f t="shared" si="4"/>
        <v>11.400000000000006</v>
      </c>
    </row>
    <row r="12" spans="2:14" x14ac:dyDescent="0.25">
      <c r="B12" s="111">
        <f t="shared" si="5"/>
        <v>40480</v>
      </c>
      <c r="C12" s="69">
        <v>68</v>
      </c>
      <c r="D12" s="70">
        <f t="shared" si="2"/>
        <v>22.460034350640772</v>
      </c>
      <c r="E12" s="70">
        <f t="shared" si="0"/>
        <v>7.3999999999999986</v>
      </c>
      <c r="F12" s="75">
        <f t="shared" si="3"/>
        <v>168</v>
      </c>
      <c r="G12" s="69">
        <v>89</v>
      </c>
      <c r="H12" s="71">
        <f t="shared" si="1"/>
        <v>24.915315920606925</v>
      </c>
      <c r="I12" s="71">
        <f t="shared" si="4"/>
        <v>10.400000000000006</v>
      </c>
    </row>
    <row r="13" spans="2:14" x14ac:dyDescent="0.25">
      <c r="B13" s="111">
        <f t="shared" si="5"/>
        <v>40487</v>
      </c>
      <c r="C13" s="69">
        <v>67</v>
      </c>
      <c r="D13" s="70">
        <f t="shared" si="2"/>
        <v>22.129739727837229</v>
      </c>
      <c r="E13" s="70">
        <f t="shared" si="0"/>
        <v>6.3999999999999986</v>
      </c>
      <c r="F13" s="75">
        <f t="shared" si="3"/>
        <v>161</v>
      </c>
      <c r="G13" s="69">
        <v>88.5</v>
      </c>
      <c r="H13" s="71">
        <f t="shared" si="1"/>
        <v>24.775342235659696</v>
      </c>
      <c r="I13" s="71">
        <f t="shared" si="4"/>
        <v>9.9000000000000057</v>
      </c>
      <c r="N13" s="93"/>
    </row>
    <row r="14" spans="2:14" x14ac:dyDescent="0.25">
      <c r="B14" s="111">
        <f t="shared" si="5"/>
        <v>40494</v>
      </c>
      <c r="C14" s="69"/>
      <c r="D14" s="70" t="str">
        <f t="shared" si="2"/>
        <v/>
      </c>
      <c r="E14" s="70" t="str">
        <f t="shared" si="0"/>
        <v/>
      </c>
      <c r="F14" s="75">
        <f t="shared" si="3"/>
        <v>154</v>
      </c>
      <c r="G14" s="69"/>
      <c r="H14" s="71" t="str">
        <f t="shared" si="1"/>
        <v/>
      </c>
      <c r="I14" s="71" t="str">
        <f t="shared" si="4"/>
        <v/>
      </c>
    </row>
    <row r="15" spans="2:14" x14ac:dyDescent="0.25">
      <c r="B15" s="111">
        <f t="shared" si="5"/>
        <v>40501</v>
      </c>
      <c r="C15" s="69"/>
      <c r="D15" s="70" t="str">
        <f t="shared" si="2"/>
        <v/>
      </c>
      <c r="E15" s="70" t="str">
        <f t="shared" si="0"/>
        <v/>
      </c>
      <c r="F15" s="75">
        <f t="shared" si="3"/>
        <v>147</v>
      </c>
      <c r="G15" s="69"/>
      <c r="H15" s="71" t="str">
        <f t="shared" si="1"/>
        <v/>
      </c>
      <c r="I15" s="71" t="str">
        <f t="shared" si="4"/>
        <v/>
      </c>
      <c r="M15" s="93"/>
    </row>
    <row r="16" spans="2:14" x14ac:dyDescent="0.25">
      <c r="B16" s="111">
        <f t="shared" si="5"/>
        <v>40508</v>
      </c>
      <c r="C16" s="69"/>
      <c r="D16" s="70" t="str">
        <f t="shared" si="2"/>
        <v/>
      </c>
      <c r="E16" s="70" t="str">
        <f t="shared" si="0"/>
        <v/>
      </c>
      <c r="F16" s="75">
        <f t="shared" si="3"/>
        <v>140</v>
      </c>
      <c r="G16" s="69"/>
      <c r="H16" s="71" t="str">
        <f t="shared" si="1"/>
        <v/>
      </c>
      <c r="I16" s="71" t="str">
        <f t="shared" si="4"/>
        <v/>
      </c>
    </row>
    <row r="17" spans="2:9" x14ac:dyDescent="0.25">
      <c r="B17" s="111">
        <f t="shared" si="5"/>
        <v>40515</v>
      </c>
      <c r="C17" s="69"/>
      <c r="D17" s="70" t="str">
        <f t="shared" si="2"/>
        <v/>
      </c>
      <c r="E17" s="70" t="str">
        <f t="shared" si="0"/>
        <v/>
      </c>
      <c r="F17" s="75">
        <f t="shared" si="3"/>
        <v>133</v>
      </c>
      <c r="G17" s="69"/>
      <c r="H17" s="71" t="str">
        <f t="shared" si="1"/>
        <v/>
      </c>
      <c r="I17" s="71" t="str">
        <f t="shared" si="4"/>
        <v/>
      </c>
    </row>
    <row r="18" spans="2:9" x14ac:dyDescent="0.25">
      <c r="B18" s="111">
        <f t="shared" si="5"/>
        <v>40522</v>
      </c>
      <c r="C18" s="69"/>
      <c r="D18" s="70" t="str">
        <f t="shared" si="2"/>
        <v/>
      </c>
      <c r="E18" s="70" t="str">
        <f t="shared" si="0"/>
        <v/>
      </c>
      <c r="F18" s="75">
        <f t="shared" si="3"/>
        <v>126</v>
      </c>
      <c r="G18" s="69"/>
      <c r="H18" s="71" t="str">
        <f t="shared" si="1"/>
        <v/>
      </c>
      <c r="I18" s="71" t="str">
        <f t="shared" si="4"/>
        <v/>
      </c>
    </row>
    <row r="19" spans="2:9" x14ac:dyDescent="0.25">
      <c r="B19" s="111">
        <f t="shared" si="5"/>
        <v>40529</v>
      </c>
      <c r="C19" s="69"/>
      <c r="D19" s="70" t="str">
        <f t="shared" si="2"/>
        <v/>
      </c>
      <c r="E19" s="70" t="str">
        <f t="shared" si="0"/>
        <v/>
      </c>
      <c r="F19" s="75">
        <f t="shared" si="3"/>
        <v>119</v>
      </c>
      <c r="G19" s="69"/>
      <c r="H19" s="71" t="str">
        <f t="shared" si="1"/>
        <v/>
      </c>
      <c r="I19" s="71" t="str">
        <f t="shared" si="4"/>
        <v/>
      </c>
    </row>
    <row r="20" spans="2:9" x14ac:dyDescent="0.25">
      <c r="B20" s="111">
        <f t="shared" si="5"/>
        <v>40536</v>
      </c>
      <c r="C20" s="69"/>
      <c r="D20" s="70" t="str">
        <f t="shared" si="2"/>
        <v/>
      </c>
      <c r="E20" s="70" t="str">
        <f t="shared" si="0"/>
        <v/>
      </c>
      <c r="F20" s="75">
        <f t="shared" si="3"/>
        <v>112</v>
      </c>
      <c r="G20" s="69"/>
      <c r="H20" s="71" t="str">
        <f t="shared" si="1"/>
        <v/>
      </c>
      <c r="I20" s="71" t="str">
        <f t="shared" si="4"/>
        <v/>
      </c>
    </row>
    <row r="21" spans="2:9" x14ac:dyDescent="0.25">
      <c r="B21" s="111">
        <f t="shared" si="5"/>
        <v>40543</v>
      </c>
      <c r="C21" s="69"/>
      <c r="D21" s="70" t="str">
        <f t="shared" si="2"/>
        <v/>
      </c>
      <c r="E21" s="70" t="str">
        <f t="shared" si="0"/>
        <v/>
      </c>
      <c r="F21" s="75">
        <f t="shared" si="3"/>
        <v>105</v>
      </c>
      <c r="G21" s="69"/>
      <c r="H21" s="71" t="str">
        <f t="shared" si="1"/>
        <v/>
      </c>
      <c r="I21" s="71" t="str">
        <f t="shared" si="4"/>
        <v/>
      </c>
    </row>
    <row r="22" spans="2:9" x14ac:dyDescent="0.25">
      <c r="B22" s="111">
        <f t="shared" si="5"/>
        <v>40550</v>
      </c>
      <c r="C22" s="69"/>
      <c r="D22" s="70" t="str">
        <f t="shared" si="2"/>
        <v/>
      </c>
      <c r="E22" s="70" t="str">
        <f t="shared" si="0"/>
        <v/>
      </c>
      <c r="F22" s="75">
        <f t="shared" si="3"/>
        <v>98</v>
      </c>
      <c r="G22" s="69"/>
      <c r="H22" s="71" t="str">
        <f t="shared" si="1"/>
        <v/>
      </c>
      <c r="I22" s="71" t="str">
        <f t="shared" si="4"/>
        <v/>
      </c>
    </row>
    <row r="23" spans="2:9" x14ac:dyDescent="0.25">
      <c r="B23" s="111">
        <f t="shared" si="5"/>
        <v>40557</v>
      </c>
      <c r="C23" s="69"/>
      <c r="D23" s="70" t="str">
        <f t="shared" si="2"/>
        <v/>
      </c>
      <c r="E23" s="70" t="str">
        <f t="shared" si="0"/>
        <v/>
      </c>
      <c r="F23" s="75">
        <f t="shared" si="3"/>
        <v>91</v>
      </c>
      <c r="G23" s="69"/>
      <c r="H23" s="71" t="str">
        <f t="shared" si="1"/>
        <v/>
      </c>
      <c r="I23" s="71" t="str">
        <f t="shared" si="4"/>
        <v/>
      </c>
    </row>
    <row r="24" spans="2:9" x14ac:dyDescent="0.25">
      <c r="B24" s="111">
        <f t="shared" si="5"/>
        <v>40564</v>
      </c>
      <c r="C24" s="69"/>
      <c r="D24" s="70" t="str">
        <f t="shared" si="2"/>
        <v/>
      </c>
      <c r="E24" s="70" t="str">
        <f t="shared" si="0"/>
        <v/>
      </c>
      <c r="F24" s="75">
        <f t="shared" si="3"/>
        <v>84</v>
      </c>
      <c r="G24" s="69"/>
      <c r="H24" s="71" t="str">
        <f t="shared" si="1"/>
        <v/>
      </c>
      <c r="I24" s="71" t="str">
        <f t="shared" si="4"/>
        <v/>
      </c>
    </row>
    <row r="25" spans="2:9" x14ac:dyDescent="0.25">
      <c r="B25" s="111">
        <f t="shared" si="5"/>
        <v>40571</v>
      </c>
      <c r="C25" s="69"/>
      <c r="D25" s="70" t="str">
        <f t="shared" si="2"/>
        <v/>
      </c>
      <c r="E25" s="70" t="str">
        <f t="shared" si="0"/>
        <v/>
      </c>
      <c r="F25" s="75">
        <f t="shared" si="3"/>
        <v>77</v>
      </c>
      <c r="G25" s="69"/>
      <c r="H25" s="71" t="str">
        <f t="shared" si="1"/>
        <v/>
      </c>
      <c r="I25" s="71" t="str">
        <f t="shared" si="4"/>
        <v/>
      </c>
    </row>
    <row r="26" spans="2:9" x14ac:dyDescent="0.25">
      <c r="B26" s="111">
        <f t="shared" si="5"/>
        <v>40578</v>
      </c>
      <c r="C26" s="69"/>
      <c r="D26" s="70" t="str">
        <f t="shared" si="2"/>
        <v/>
      </c>
      <c r="E26" s="70" t="str">
        <f t="shared" si="0"/>
        <v/>
      </c>
      <c r="F26" s="75">
        <f t="shared" si="3"/>
        <v>70</v>
      </c>
      <c r="G26" s="69"/>
      <c r="H26" s="71" t="str">
        <f t="shared" si="1"/>
        <v/>
      </c>
      <c r="I26" s="71" t="str">
        <f t="shared" si="4"/>
        <v/>
      </c>
    </row>
    <row r="27" spans="2:9" x14ac:dyDescent="0.25">
      <c r="B27" s="111">
        <f t="shared" si="5"/>
        <v>40585</v>
      </c>
      <c r="C27" s="69"/>
      <c r="D27" s="70" t="str">
        <f t="shared" si="2"/>
        <v/>
      </c>
      <c r="E27" s="70" t="str">
        <f t="shared" si="0"/>
        <v/>
      </c>
      <c r="F27" s="75">
        <f t="shared" si="3"/>
        <v>63</v>
      </c>
      <c r="G27" s="69"/>
      <c r="H27" s="71" t="str">
        <f t="shared" si="1"/>
        <v/>
      </c>
      <c r="I27" s="71" t="str">
        <f t="shared" si="4"/>
        <v/>
      </c>
    </row>
    <row r="28" spans="2:9" x14ac:dyDescent="0.25">
      <c r="B28" s="111">
        <f t="shared" si="5"/>
        <v>40592</v>
      </c>
      <c r="C28" s="69"/>
      <c r="D28" s="70" t="str">
        <f t="shared" si="2"/>
        <v/>
      </c>
      <c r="E28" s="70" t="str">
        <f t="shared" si="0"/>
        <v/>
      </c>
      <c r="F28" s="75">
        <f t="shared" si="3"/>
        <v>56</v>
      </c>
      <c r="G28" s="69"/>
      <c r="H28" s="71" t="str">
        <f t="shared" si="1"/>
        <v/>
      </c>
      <c r="I28" s="71" t="str">
        <f t="shared" si="4"/>
        <v/>
      </c>
    </row>
    <row r="29" spans="2:9" x14ac:dyDescent="0.25">
      <c r="B29" s="111">
        <f t="shared" si="5"/>
        <v>40599</v>
      </c>
      <c r="C29" s="69"/>
      <c r="D29" s="70" t="str">
        <f t="shared" si="2"/>
        <v/>
      </c>
      <c r="E29" s="70" t="str">
        <f t="shared" si="0"/>
        <v/>
      </c>
      <c r="F29" s="75">
        <f t="shared" si="3"/>
        <v>49</v>
      </c>
      <c r="G29" s="69"/>
      <c r="H29" s="71" t="str">
        <f t="shared" si="1"/>
        <v/>
      </c>
      <c r="I29" s="71" t="str">
        <f t="shared" si="4"/>
        <v/>
      </c>
    </row>
    <row r="30" spans="2:9" x14ac:dyDescent="0.25">
      <c r="B30" s="111">
        <f t="shared" si="5"/>
        <v>40606</v>
      </c>
      <c r="C30" s="69"/>
      <c r="D30" s="70" t="str">
        <f t="shared" si="2"/>
        <v/>
      </c>
      <c r="E30" s="70" t="str">
        <f t="shared" si="0"/>
        <v/>
      </c>
      <c r="F30" s="75">
        <f t="shared" si="3"/>
        <v>42</v>
      </c>
      <c r="G30" s="69"/>
      <c r="H30" s="71" t="str">
        <f t="shared" si="1"/>
        <v/>
      </c>
      <c r="I30" s="71" t="str">
        <f t="shared" si="4"/>
        <v/>
      </c>
    </row>
    <row r="31" spans="2:9" x14ac:dyDescent="0.25">
      <c r="B31" s="111">
        <f t="shared" si="5"/>
        <v>40613</v>
      </c>
      <c r="C31" s="69"/>
      <c r="D31" s="70" t="str">
        <f t="shared" si="2"/>
        <v/>
      </c>
      <c r="E31" s="70" t="str">
        <f t="shared" si="0"/>
        <v/>
      </c>
      <c r="F31" s="75">
        <f t="shared" si="3"/>
        <v>35</v>
      </c>
      <c r="G31" s="69"/>
      <c r="H31" s="71" t="str">
        <f t="shared" si="1"/>
        <v/>
      </c>
      <c r="I31" s="71" t="str">
        <f t="shared" si="4"/>
        <v/>
      </c>
    </row>
    <row r="32" spans="2:9" x14ac:dyDescent="0.25">
      <c r="B32" s="111">
        <f t="shared" si="5"/>
        <v>40620</v>
      </c>
      <c r="C32" s="69"/>
      <c r="D32" s="70" t="str">
        <f t="shared" si="2"/>
        <v/>
      </c>
      <c r="E32" s="70" t="str">
        <f t="shared" si="0"/>
        <v/>
      </c>
      <c r="F32" s="75">
        <f t="shared" si="3"/>
        <v>28</v>
      </c>
      <c r="G32" s="69"/>
      <c r="H32" s="71" t="str">
        <f t="shared" si="1"/>
        <v/>
      </c>
      <c r="I32" s="71" t="str">
        <f t="shared" si="4"/>
        <v/>
      </c>
    </row>
    <row r="33" spans="2:12" x14ac:dyDescent="0.25">
      <c r="B33" s="111">
        <f t="shared" si="5"/>
        <v>40627</v>
      </c>
      <c r="C33" s="69"/>
      <c r="D33" s="70" t="str">
        <f t="shared" si="2"/>
        <v/>
      </c>
      <c r="E33" s="70" t="str">
        <f t="shared" si="0"/>
        <v/>
      </c>
      <c r="F33" s="75">
        <f t="shared" si="3"/>
        <v>21</v>
      </c>
      <c r="G33" s="69"/>
      <c r="H33" s="71" t="str">
        <f t="shared" si="1"/>
        <v/>
      </c>
      <c r="I33" s="71" t="str">
        <f t="shared" si="4"/>
        <v/>
      </c>
    </row>
    <row r="34" spans="2:12" x14ac:dyDescent="0.25">
      <c r="B34" s="111">
        <f t="shared" si="5"/>
        <v>40634</v>
      </c>
      <c r="C34" s="69"/>
      <c r="D34" s="70" t="str">
        <f t="shared" si="2"/>
        <v/>
      </c>
      <c r="E34" s="70" t="str">
        <f t="shared" si="0"/>
        <v/>
      </c>
      <c r="F34" s="75">
        <f t="shared" si="3"/>
        <v>14</v>
      </c>
      <c r="G34" s="69"/>
      <c r="H34" s="71" t="str">
        <f t="shared" si="1"/>
        <v/>
      </c>
      <c r="I34" s="71" t="str">
        <f t="shared" si="4"/>
        <v/>
      </c>
    </row>
    <row r="35" spans="2:12" x14ac:dyDescent="0.25">
      <c r="B35" s="111">
        <f t="shared" si="5"/>
        <v>40641</v>
      </c>
      <c r="C35" s="69"/>
      <c r="D35" s="70" t="str">
        <f t="shared" si="2"/>
        <v/>
      </c>
      <c r="E35" s="70" t="str">
        <f t="shared" si="0"/>
        <v/>
      </c>
      <c r="F35" s="75">
        <f t="shared" si="3"/>
        <v>7</v>
      </c>
      <c r="G35" s="69"/>
      <c r="H35" s="71" t="str">
        <f t="shared" si="1"/>
        <v/>
      </c>
      <c r="I35" s="71" t="str">
        <f t="shared" si="4"/>
        <v/>
      </c>
    </row>
    <row r="36" spans="2:12" ht="15.75" thickBot="1" x14ac:dyDescent="0.3">
      <c r="B36" s="111">
        <f t="shared" si="5"/>
        <v>40648</v>
      </c>
      <c r="C36" s="69"/>
      <c r="D36" s="77" t="str">
        <f t="shared" ref="D36:D37" si="6">IF(C36=0,"",C36/$D$4^2)</f>
        <v/>
      </c>
      <c r="E36" s="77" t="str">
        <f t="shared" si="0"/>
        <v/>
      </c>
      <c r="F36" s="75">
        <f t="shared" si="3"/>
        <v>0</v>
      </c>
      <c r="G36" s="69"/>
      <c r="H36" s="78" t="str">
        <f t="shared" si="1"/>
        <v/>
      </c>
      <c r="I36" s="78" t="str">
        <f t="shared" si="4"/>
        <v/>
      </c>
    </row>
    <row r="37" spans="2:12" s="62" customFormat="1" ht="15.75" thickBot="1" x14ac:dyDescent="0.3">
      <c r="B37" s="79" t="s">
        <v>33</v>
      </c>
      <c r="C37" s="80">
        <v>60.6</v>
      </c>
      <c r="D37" s="80">
        <f t="shared" si="6"/>
        <v>20.015854141894572</v>
      </c>
      <c r="E37" s="81">
        <f t="shared" ref="E37" si="7">C37-$C$37</f>
        <v>0</v>
      </c>
      <c r="F37" s="82"/>
      <c r="G37" s="80">
        <v>78.599999999999994</v>
      </c>
      <c r="H37" s="80">
        <f t="shared" si="1"/>
        <v>22.003863273704543</v>
      </c>
      <c r="I37" s="83">
        <f t="shared" si="4"/>
        <v>0</v>
      </c>
      <c r="K37" s="95"/>
      <c r="L37" s="67"/>
    </row>
    <row r="38" spans="2:12" x14ac:dyDescent="0.25">
      <c r="B38"/>
      <c r="F38" s="90"/>
    </row>
  </sheetData>
  <mergeCells count="3">
    <mergeCell ref="C3:D3"/>
    <mergeCell ref="G3:H3"/>
    <mergeCell ref="M3:N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78"/>
  <sheetViews>
    <sheetView workbookViewId="0">
      <pane ySplit="9" topLeftCell="A10" activePane="bottomLeft" state="frozen"/>
      <selection pane="bottomLeft"/>
    </sheetView>
  </sheetViews>
  <sheetFormatPr baseColWidth="10" defaultRowHeight="15" x14ac:dyDescent="0.25"/>
  <cols>
    <col min="1" max="1" width="4" style="8" customWidth="1"/>
    <col min="2" max="2" width="5.140625" style="1" customWidth="1"/>
    <col min="3" max="3" width="8.7109375" style="1" customWidth="1"/>
    <col min="4" max="4" width="5.140625" style="2" customWidth="1"/>
    <col min="5" max="5" width="3.7109375" style="3" bestFit="1" customWidth="1"/>
    <col min="6" max="6" width="3.7109375" style="4" bestFit="1" customWidth="1"/>
    <col min="7" max="7" width="7.42578125" style="4" customWidth="1"/>
    <col min="8" max="8" width="6.42578125" style="5" customWidth="1"/>
    <col min="9" max="9" width="7.5703125" style="6" customWidth="1"/>
    <col min="10" max="10" width="4.7109375" style="4" customWidth="1"/>
    <col min="11" max="11" width="3.7109375" style="4" bestFit="1" customWidth="1"/>
    <col min="12" max="12" width="6.7109375" style="7" customWidth="1"/>
    <col min="13" max="13" width="11.28515625" style="4" customWidth="1"/>
    <col min="14" max="14" width="3.7109375" style="44" bestFit="1" customWidth="1"/>
    <col min="15" max="15" width="7.28515625" style="5" customWidth="1"/>
    <col min="16" max="16" width="7.5703125" style="42" customWidth="1"/>
    <col min="17" max="17" width="9.28515625" style="51" customWidth="1"/>
    <col min="18" max="16384" width="11.42578125" style="8"/>
  </cols>
  <sheetData>
    <row r="1" spans="2:20" x14ac:dyDescent="0.25">
      <c r="Q1" s="47"/>
    </row>
    <row r="2" spans="2:20" ht="21" customHeight="1" x14ac:dyDescent="0.25">
      <c r="B2" s="37" t="s">
        <v>13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/>
      <c r="O2" s="37"/>
      <c r="P2" s="40"/>
      <c r="Q2" s="48"/>
    </row>
    <row r="3" spans="2:20" ht="1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43"/>
      <c r="O3" s="109" t="s">
        <v>27</v>
      </c>
      <c r="P3" s="109"/>
      <c r="Q3" s="60">
        <v>10</v>
      </c>
    </row>
    <row r="4" spans="2:20" s="9" customFormat="1" x14ac:dyDescent="0.25">
      <c r="B4" s="22"/>
      <c r="C4" s="22"/>
      <c r="D4" s="22"/>
      <c r="E4" s="30"/>
      <c r="F4" s="31"/>
      <c r="G4" s="31"/>
      <c r="H4" s="31"/>
      <c r="I4" s="31"/>
      <c r="J4" s="31"/>
      <c r="K4" s="31"/>
      <c r="L4" s="31"/>
      <c r="M4" s="31"/>
      <c r="N4" s="31"/>
      <c r="O4" s="110"/>
      <c r="P4" s="110"/>
      <c r="Q4" s="60">
        <v>-10</v>
      </c>
    </row>
    <row r="5" spans="2:20" s="9" customFormat="1" ht="8.1" customHeight="1" x14ac:dyDescent="0.25">
      <c r="B5" s="22"/>
      <c r="C5" s="22"/>
      <c r="D5" s="29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2:20" x14ac:dyDescent="0.25">
      <c r="B6" s="32"/>
      <c r="C6" s="34" t="s">
        <v>14</v>
      </c>
      <c r="D6" s="29"/>
      <c r="E6" s="24"/>
      <c r="F6" s="25"/>
      <c r="G6" s="25"/>
      <c r="H6" s="25"/>
      <c r="I6" s="25"/>
      <c r="J6" s="25"/>
      <c r="K6" s="25"/>
      <c r="L6" s="25"/>
      <c r="M6" s="25"/>
      <c r="N6" s="31"/>
      <c r="O6" s="57" t="s">
        <v>26</v>
      </c>
      <c r="P6" s="58" t="s">
        <v>22</v>
      </c>
      <c r="Q6" s="59" t="s">
        <v>38</v>
      </c>
    </row>
    <row r="7" spans="2:20" x14ac:dyDescent="0.25">
      <c r="B7" s="32"/>
      <c r="C7" s="112">
        <v>40811</v>
      </c>
      <c r="D7" s="33" t="s">
        <v>41</v>
      </c>
      <c r="E7" s="24"/>
      <c r="F7" s="25"/>
      <c r="G7" s="25"/>
      <c r="H7" s="25"/>
      <c r="I7" s="25"/>
      <c r="J7" s="25"/>
      <c r="K7" s="25"/>
      <c r="L7" s="25"/>
      <c r="M7" s="25"/>
      <c r="N7" s="31"/>
      <c r="O7" s="54">
        <f>INDEX(O$10:O$177,COUNTA($N$10:$N$177),1)</f>
        <v>43</v>
      </c>
      <c r="P7" s="55">
        <f>INDEX(P$10:P$177,COUNTA($N$10:$N$177),1)</f>
        <v>46</v>
      </c>
      <c r="Q7" s="56">
        <f>INDEX(Q$10:Q$177,COUNTA($N$10:$N$177),1)</f>
        <v>6.9767441860465116</v>
      </c>
    </row>
    <row r="8" spans="2:20" ht="8.1" customHeight="1" x14ac:dyDescent="0.25">
      <c r="B8" s="22"/>
      <c r="C8" s="22"/>
      <c r="D8" s="23"/>
      <c r="E8" s="24"/>
      <c r="F8" s="25"/>
      <c r="G8" s="25"/>
      <c r="H8" s="26"/>
      <c r="I8" s="27"/>
      <c r="J8" s="25"/>
      <c r="K8" s="25"/>
      <c r="L8" s="28"/>
      <c r="M8" s="25"/>
      <c r="N8" s="31"/>
      <c r="O8" s="26"/>
      <c r="P8" s="41"/>
      <c r="Q8" s="48"/>
    </row>
    <row r="9" spans="2:20" s="10" customFormat="1" ht="67.5" x14ac:dyDescent="0.25">
      <c r="B9" s="17" t="s">
        <v>1</v>
      </c>
      <c r="C9" s="17" t="s">
        <v>11</v>
      </c>
      <c r="D9" s="18" t="s">
        <v>12</v>
      </c>
      <c r="E9" s="19" t="s">
        <v>42</v>
      </c>
      <c r="F9" s="20" t="s">
        <v>2</v>
      </c>
      <c r="G9" s="21" t="s">
        <v>4</v>
      </c>
      <c r="H9" s="35" t="s">
        <v>15</v>
      </c>
      <c r="I9" s="39" t="s">
        <v>16</v>
      </c>
      <c r="J9" s="21" t="s">
        <v>6</v>
      </c>
      <c r="K9" s="21" t="s">
        <v>39</v>
      </c>
      <c r="L9" s="21" t="s">
        <v>43</v>
      </c>
      <c r="M9" s="17" t="s">
        <v>19</v>
      </c>
      <c r="N9" s="53" t="s">
        <v>25</v>
      </c>
      <c r="O9" s="35" t="s">
        <v>23</v>
      </c>
      <c r="P9" s="45" t="s">
        <v>24</v>
      </c>
      <c r="Q9" s="49" t="s">
        <v>38</v>
      </c>
    </row>
    <row r="10" spans="2:20" x14ac:dyDescent="0.25">
      <c r="B10" s="11">
        <v>1</v>
      </c>
      <c r="C10" s="113">
        <f t="shared" ref="C10:C73" si="0">C11-1</f>
        <v>40644</v>
      </c>
      <c r="D10" s="12">
        <f>WEEKDAY(C10)</f>
        <v>2</v>
      </c>
      <c r="E10" s="13">
        <v>1</v>
      </c>
      <c r="F10" s="14">
        <v>1</v>
      </c>
      <c r="G10" s="14" t="s">
        <v>3</v>
      </c>
      <c r="H10" s="36">
        <v>13</v>
      </c>
      <c r="I10" s="38">
        <v>12</v>
      </c>
      <c r="J10" s="14"/>
      <c r="K10" s="14"/>
      <c r="L10" s="15"/>
      <c r="M10" s="14"/>
      <c r="N10" s="52" t="s">
        <v>17</v>
      </c>
      <c r="O10" s="92">
        <f>H10</f>
        <v>13</v>
      </c>
      <c r="P10" s="46">
        <f>IF(N10="x",I10,"")</f>
        <v>12</v>
      </c>
      <c r="Q10" s="50">
        <f>IF(N10="x",(P10-O10)/O10%,"")</f>
        <v>-7.6923076923076916</v>
      </c>
    </row>
    <row r="11" spans="2:20" x14ac:dyDescent="0.25">
      <c r="B11" s="11">
        <v>2</v>
      </c>
      <c r="C11" s="113">
        <f t="shared" si="0"/>
        <v>40645</v>
      </c>
      <c r="D11" s="12">
        <f t="shared" ref="D11:D74" si="1">WEEKDAY(C11)</f>
        <v>3</v>
      </c>
      <c r="E11" s="13">
        <v>1</v>
      </c>
      <c r="F11" s="14">
        <v>1</v>
      </c>
      <c r="G11" s="14" t="s">
        <v>0</v>
      </c>
      <c r="H11" s="36">
        <v>0</v>
      </c>
      <c r="I11" s="38">
        <v>0</v>
      </c>
      <c r="J11" s="14"/>
      <c r="K11" s="14"/>
      <c r="L11" s="15"/>
      <c r="M11" s="14"/>
      <c r="N11" s="52" t="s">
        <v>17</v>
      </c>
      <c r="O11" s="92">
        <f>SUM(H$10:H11)</f>
        <v>13</v>
      </c>
      <c r="P11" s="46">
        <f>IF(N11="x",SUM(I$10:I11),0)</f>
        <v>12</v>
      </c>
      <c r="Q11" s="50">
        <f t="shared" ref="Q11:Q74" si="2">IF(N11="x",(P11-O11)/O11%,"")</f>
        <v>-7.6923076923076916</v>
      </c>
    </row>
    <row r="12" spans="2:20" x14ac:dyDescent="0.25">
      <c r="B12" s="11">
        <v>3</v>
      </c>
      <c r="C12" s="113">
        <f t="shared" si="0"/>
        <v>40646</v>
      </c>
      <c r="D12" s="12">
        <f t="shared" si="1"/>
        <v>4</v>
      </c>
      <c r="E12" s="13">
        <v>1</v>
      </c>
      <c r="F12" s="14">
        <v>1</v>
      </c>
      <c r="G12" s="14" t="s">
        <v>3</v>
      </c>
      <c r="H12" s="36">
        <v>12</v>
      </c>
      <c r="I12" s="38">
        <v>11</v>
      </c>
      <c r="J12" s="14" t="s">
        <v>5</v>
      </c>
      <c r="K12" s="14">
        <v>3</v>
      </c>
      <c r="L12" s="15">
        <v>5</v>
      </c>
      <c r="M12" s="14" t="s">
        <v>20</v>
      </c>
      <c r="N12" s="52" t="s">
        <v>17</v>
      </c>
      <c r="O12" s="92">
        <f>SUM(H$10:H12)</f>
        <v>25</v>
      </c>
      <c r="P12" s="46">
        <f>IF(N12="x",SUM(I$10:I12),0)</f>
        <v>23</v>
      </c>
      <c r="Q12" s="50">
        <f t="shared" si="2"/>
        <v>-8</v>
      </c>
    </row>
    <row r="13" spans="2:20" x14ac:dyDescent="0.25">
      <c r="B13" s="11">
        <v>4</v>
      </c>
      <c r="C13" s="113">
        <f t="shared" si="0"/>
        <v>40647</v>
      </c>
      <c r="D13" s="12">
        <f t="shared" si="1"/>
        <v>5</v>
      </c>
      <c r="E13" s="13">
        <v>1</v>
      </c>
      <c r="F13" s="14">
        <v>1</v>
      </c>
      <c r="G13" s="14" t="s">
        <v>0</v>
      </c>
      <c r="H13" s="36">
        <v>0</v>
      </c>
      <c r="I13" s="38">
        <v>0</v>
      </c>
      <c r="J13" s="14"/>
      <c r="K13" s="14"/>
      <c r="L13" s="15"/>
      <c r="M13" s="14"/>
      <c r="N13" s="52" t="s">
        <v>17</v>
      </c>
      <c r="O13" s="92">
        <f>SUM(H$10:H13)</f>
        <v>25</v>
      </c>
      <c r="P13" s="46">
        <f>IF(N13="x",SUM(I$10:I13),0)</f>
        <v>23</v>
      </c>
      <c r="Q13" s="50">
        <f t="shared" si="2"/>
        <v>-8</v>
      </c>
    </row>
    <row r="14" spans="2:20" x14ac:dyDescent="0.25">
      <c r="B14" s="11">
        <v>5</v>
      </c>
      <c r="C14" s="113">
        <f t="shared" si="0"/>
        <v>40648</v>
      </c>
      <c r="D14" s="12">
        <f t="shared" si="1"/>
        <v>6</v>
      </c>
      <c r="E14" s="13">
        <v>1</v>
      </c>
      <c r="F14" s="14">
        <v>1</v>
      </c>
      <c r="G14" s="14" t="s">
        <v>3</v>
      </c>
      <c r="H14" s="36">
        <v>18</v>
      </c>
      <c r="I14" s="38">
        <v>15</v>
      </c>
      <c r="J14" s="14"/>
      <c r="K14" s="14"/>
      <c r="L14" s="15"/>
      <c r="M14" s="14"/>
      <c r="N14" s="52" t="s">
        <v>17</v>
      </c>
      <c r="O14" s="92">
        <f>SUM(H$10:H14)</f>
        <v>43</v>
      </c>
      <c r="P14" s="46">
        <f>IF(N14="x",SUM(I$10:I14),0)</f>
        <v>38</v>
      </c>
      <c r="Q14" s="50">
        <f t="shared" si="2"/>
        <v>-11.627906976744185</v>
      </c>
      <c r="T14" s="1"/>
    </row>
    <row r="15" spans="2:20" x14ac:dyDescent="0.25">
      <c r="B15" s="11">
        <v>6</v>
      </c>
      <c r="C15" s="113">
        <f t="shared" si="0"/>
        <v>40649</v>
      </c>
      <c r="D15" s="12">
        <f t="shared" si="1"/>
        <v>7</v>
      </c>
      <c r="E15" s="13">
        <v>1</v>
      </c>
      <c r="F15" s="14">
        <v>1</v>
      </c>
      <c r="G15" s="14" t="s">
        <v>0</v>
      </c>
      <c r="H15" s="36">
        <v>0</v>
      </c>
      <c r="I15" s="38">
        <v>8</v>
      </c>
      <c r="J15" s="14"/>
      <c r="K15" s="14"/>
      <c r="L15" s="15"/>
      <c r="M15" s="14"/>
      <c r="N15" s="52" t="s">
        <v>17</v>
      </c>
      <c r="O15" s="92">
        <f>SUM(H$10:H15)</f>
        <v>43</v>
      </c>
      <c r="P15" s="46">
        <f>IF(N15="x",SUM(I$10:I15),0)</f>
        <v>46</v>
      </c>
      <c r="Q15" s="50">
        <f t="shared" si="2"/>
        <v>6.9767441860465116</v>
      </c>
    </row>
    <row r="16" spans="2:20" x14ac:dyDescent="0.25">
      <c r="B16" s="11">
        <v>7</v>
      </c>
      <c r="C16" s="113">
        <f t="shared" si="0"/>
        <v>40650</v>
      </c>
      <c r="D16" s="12">
        <f t="shared" si="1"/>
        <v>1</v>
      </c>
      <c r="E16" s="13">
        <v>1</v>
      </c>
      <c r="F16" s="14">
        <v>1</v>
      </c>
      <c r="G16" s="14" t="s">
        <v>0</v>
      </c>
      <c r="H16" s="36">
        <v>0</v>
      </c>
      <c r="I16" s="38">
        <v>0</v>
      </c>
      <c r="J16" s="14"/>
      <c r="K16" s="14"/>
      <c r="L16" s="15"/>
      <c r="M16" s="14"/>
      <c r="N16" s="52" t="s">
        <v>17</v>
      </c>
      <c r="O16" s="92">
        <f>SUM(H$10:H16)</f>
        <v>43</v>
      </c>
      <c r="P16" s="46">
        <f>IF(N16="x",SUM(I$10:I16),0)</f>
        <v>46</v>
      </c>
      <c r="Q16" s="50">
        <f t="shared" si="2"/>
        <v>6.9767441860465116</v>
      </c>
    </row>
    <row r="17" spans="2:20" x14ac:dyDescent="0.25">
      <c r="B17" s="11">
        <v>8</v>
      </c>
      <c r="C17" s="113">
        <f t="shared" si="0"/>
        <v>40651</v>
      </c>
      <c r="D17" s="12">
        <f t="shared" si="1"/>
        <v>2</v>
      </c>
      <c r="E17" s="13">
        <v>1</v>
      </c>
      <c r="F17" s="14">
        <v>2</v>
      </c>
      <c r="G17" s="14" t="s">
        <v>3</v>
      </c>
      <c r="H17" s="36">
        <v>13</v>
      </c>
      <c r="I17" s="38"/>
      <c r="J17" s="14"/>
      <c r="K17" s="14"/>
      <c r="L17" s="15"/>
      <c r="M17" s="14"/>
      <c r="N17" s="52"/>
      <c r="O17" s="92">
        <f>SUM(H$10:H17)</f>
        <v>56</v>
      </c>
      <c r="P17" s="46">
        <f>IF(N17="x",SUM(I$10:I17),0)</f>
        <v>0</v>
      </c>
      <c r="Q17" s="50" t="str">
        <f t="shared" si="2"/>
        <v/>
      </c>
    </row>
    <row r="18" spans="2:20" x14ac:dyDescent="0.25">
      <c r="B18" s="11">
        <v>9</v>
      </c>
      <c r="C18" s="113">
        <f t="shared" si="0"/>
        <v>40652</v>
      </c>
      <c r="D18" s="12">
        <f t="shared" si="1"/>
        <v>3</v>
      </c>
      <c r="E18" s="13">
        <v>1</v>
      </c>
      <c r="F18" s="14">
        <v>2</v>
      </c>
      <c r="G18" s="14" t="s">
        <v>0</v>
      </c>
      <c r="H18" s="36">
        <v>0</v>
      </c>
      <c r="I18" s="38"/>
      <c r="J18" s="14"/>
      <c r="K18" s="14"/>
      <c r="L18" s="15"/>
      <c r="M18" s="14"/>
      <c r="N18" s="52"/>
      <c r="O18" s="92">
        <f>SUM(H$10:H18)</f>
        <v>56</v>
      </c>
      <c r="P18" s="46">
        <f>IF(N18="x",SUM(I$10:I18),0)</f>
        <v>0</v>
      </c>
      <c r="Q18" s="50" t="str">
        <f t="shared" si="2"/>
        <v/>
      </c>
      <c r="R18" s="103"/>
      <c r="S18" s="104"/>
      <c r="T18" s="103"/>
    </row>
    <row r="19" spans="2:20" x14ac:dyDescent="0.25">
      <c r="B19" s="11">
        <v>10</v>
      </c>
      <c r="C19" s="113">
        <f t="shared" si="0"/>
        <v>40653</v>
      </c>
      <c r="D19" s="12">
        <f t="shared" si="1"/>
        <v>4</v>
      </c>
      <c r="E19" s="13">
        <v>1</v>
      </c>
      <c r="F19" s="14">
        <v>2</v>
      </c>
      <c r="G19" s="14" t="s">
        <v>3</v>
      </c>
      <c r="H19" s="36">
        <v>12</v>
      </c>
      <c r="I19" s="38"/>
      <c r="J19" s="14" t="s">
        <v>5</v>
      </c>
      <c r="K19" s="14">
        <v>3</v>
      </c>
      <c r="L19" s="15">
        <v>5</v>
      </c>
      <c r="M19" s="14" t="s">
        <v>21</v>
      </c>
      <c r="N19" s="52"/>
      <c r="O19" s="92">
        <f>SUM(H$10:H19)</f>
        <v>68</v>
      </c>
      <c r="P19" s="46">
        <f>IF(N19="x",SUM(I$10:I19),0)</f>
        <v>0</v>
      </c>
      <c r="Q19" s="50" t="str">
        <f t="shared" si="2"/>
        <v/>
      </c>
      <c r="R19" s="103"/>
      <c r="S19" s="103"/>
      <c r="T19" s="103"/>
    </row>
    <row r="20" spans="2:20" x14ac:dyDescent="0.25">
      <c r="B20" s="11">
        <v>11</v>
      </c>
      <c r="C20" s="113">
        <f t="shared" si="0"/>
        <v>40654</v>
      </c>
      <c r="D20" s="12">
        <f t="shared" si="1"/>
        <v>5</v>
      </c>
      <c r="E20" s="13">
        <v>1</v>
      </c>
      <c r="F20" s="14">
        <v>2</v>
      </c>
      <c r="G20" s="14" t="s">
        <v>0</v>
      </c>
      <c r="H20" s="36">
        <v>0</v>
      </c>
      <c r="I20" s="38"/>
      <c r="J20" s="14"/>
      <c r="K20" s="14"/>
      <c r="L20" s="15"/>
      <c r="M20" s="14"/>
      <c r="N20" s="52"/>
      <c r="O20" s="92">
        <f>SUM(H$10:H20)</f>
        <v>68</v>
      </c>
      <c r="P20" s="46">
        <f>IF(N20="x",SUM(I$10:I20),0)</f>
        <v>0</v>
      </c>
      <c r="Q20" s="50" t="str">
        <f t="shared" si="2"/>
        <v/>
      </c>
    </row>
    <row r="21" spans="2:20" x14ac:dyDescent="0.25">
      <c r="B21" s="11">
        <v>12</v>
      </c>
      <c r="C21" s="113">
        <f t="shared" si="0"/>
        <v>40655</v>
      </c>
      <c r="D21" s="12">
        <f t="shared" si="1"/>
        <v>6</v>
      </c>
      <c r="E21" s="13">
        <v>1</v>
      </c>
      <c r="F21" s="14">
        <v>2</v>
      </c>
      <c r="G21" s="14" t="s">
        <v>3</v>
      </c>
      <c r="H21" s="36">
        <v>18</v>
      </c>
      <c r="I21" s="38"/>
      <c r="J21" s="14"/>
      <c r="K21" s="14"/>
      <c r="L21" s="15"/>
      <c r="M21" s="14"/>
      <c r="N21" s="52"/>
      <c r="O21" s="92">
        <f>SUM(H$10:H21)</f>
        <v>86</v>
      </c>
      <c r="P21" s="46">
        <f>IF(N21="x",SUM(I$10:I21),0)</f>
        <v>0</v>
      </c>
      <c r="Q21" s="50" t="str">
        <f t="shared" si="2"/>
        <v/>
      </c>
    </row>
    <row r="22" spans="2:20" x14ac:dyDescent="0.25">
      <c r="B22" s="11">
        <v>13</v>
      </c>
      <c r="C22" s="113">
        <f t="shared" si="0"/>
        <v>40656</v>
      </c>
      <c r="D22" s="12">
        <f t="shared" si="1"/>
        <v>7</v>
      </c>
      <c r="E22" s="13">
        <v>1</v>
      </c>
      <c r="F22" s="14">
        <v>2</v>
      </c>
      <c r="G22" s="14" t="s">
        <v>0</v>
      </c>
      <c r="H22" s="36">
        <v>0</v>
      </c>
      <c r="I22" s="38"/>
      <c r="J22" s="14"/>
      <c r="K22" s="14"/>
      <c r="L22" s="15"/>
      <c r="M22" s="14"/>
      <c r="N22" s="52"/>
      <c r="O22" s="92">
        <f>SUM(H$10:H22)</f>
        <v>86</v>
      </c>
      <c r="P22" s="46">
        <f>IF(N22="x",SUM(I$10:I22),0)</f>
        <v>0</v>
      </c>
      <c r="Q22" s="50" t="str">
        <f t="shared" si="2"/>
        <v/>
      </c>
    </row>
    <row r="23" spans="2:20" x14ac:dyDescent="0.25">
      <c r="B23" s="11">
        <v>14</v>
      </c>
      <c r="C23" s="113">
        <f t="shared" si="0"/>
        <v>40657</v>
      </c>
      <c r="D23" s="12">
        <f t="shared" si="1"/>
        <v>1</v>
      </c>
      <c r="E23" s="13">
        <v>1</v>
      </c>
      <c r="F23" s="14">
        <v>2</v>
      </c>
      <c r="G23" s="14" t="s">
        <v>0</v>
      </c>
      <c r="H23" s="36">
        <v>0</v>
      </c>
      <c r="I23" s="38"/>
      <c r="J23" s="14"/>
      <c r="K23" s="14"/>
      <c r="L23" s="15"/>
      <c r="M23" s="14"/>
      <c r="N23" s="52"/>
      <c r="O23" s="92">
        <f>SUM(H$10:H23)</f>
        <v>86</v>
      </c>
      <c r="P23" s="46">
        <f>IF(N23="x",SUM(I$10:I23),0)</f>
        <v>0</v>
      </c>
      <c r="Q23" s="50" t="str">
        <f t="shared" si="2"/>
        <v/>
      </c>
    </row>
    <row r="24" spans="2:20" x14ac:dyDescent="0.25">
      <c r="B24" s="11">
        <v>15</v>
      </c>
      <c r="C24" s="113">
        <f t="shared" si="0"/>
        <v>40658</v>
      </c>
      <c r="D24" s="12">
        <f t="shared" si="1"/>
        <v>2</v>
      </c>
      <c r="E24" s="13">
        <v>1</v>
      </c>
      <c r="F24" s="14">
        <v>3</v>
      </c>
      <c r="G24" s="14" t="s">
        <v>3</v>
      </c>
      <c r="H24" s="36">
        <v>13</v>
      </c>
      <c r="I24" s="38"/>
      <c r="J24" s="14"/>
      <c r="K24" s="14"/>
      <c r="L24" s="15"/>
      <c r="M24" s="14"/>
      <c r="N24" s="52"/>
      <c r="O24" s="92">
        <f>SUM(H$10:H24)</f>
        <v>99</v>
      </c>
      <c r="P24" s="46">
        <f>IF(N24="x",SUM(I$10:I24),0)</f>
        <v>0</v>
      </c>
      <c r="Q24" s="50" t="str">
        <f t="shared" si="2"/>
        <v/>
      </c>
    </row>
    <row r="25" spans="2:20" x14ac:dyDescent="0.25">
      <c r="B25" s="11">
        <v>16</v>
      </c>
      <c r="C25" s="113">
        <f t="shared" si="0"/>
        <v>40659</v>
      </c>
      <c r="D25" s="12">
        <f t="shared" si="1"/>
        <v>3</v>
      </c>
      <c r="E25" s="13">
        <v>1</v>
      </c>
      <c r="F25" s="14">
        <v>3</v>
      </c>
      <c r="G25" s="14" t="s">
        <v>0</v>
      </c>
      <c r="H25" s="36">
        <v>0</v>
      </c>
      <c r="I25" s="38"/>
      <c r="J25" s="14"/>
      <c r="K25" s="14"/>
      <c r="L25" s="15"/>
      <c r="M25" s="14"/>
      <c r="N25" s="52"/>
      <c r="O25" s="92">
        <f>SUM(H$10:H25)</f>
        <v>99</v>
      </c>
      <c r="P25" s="46">
        <f>IF(N25="x",SUM(I$10:I25),0)</f>
        <v>0</v>
      </c>
      <c r="Q25" s="50" t="str">
        <f t="shared" si="2"/>
        <v/>
      </c>
    </row>
    <row r="26" spans="2:20" x14ac:dyDescent="0.25">
      <c r="B26" s="11">
        <v>17</v>
      </c>
      <c r="C26" s="113">
        <f t="shared" si="0"/>
        <v>40660</v>
      </c>
      <c r="D26" s="12">
        <f t="shared" si="1"/>
        <v>4</v>
      </c>
      <c r="E26" s="13">
        <v>1</v>
      </c>
      <c r="F26" s="14">
        <v>3</v>
      </c>
      <c r="G26" s="14" t="s">
        <v>3</v>
      </c>
      <c r="H26" s="36">
        <v>12</v>
      </c>
      <c r="I26" s="38"/>
      <c r="J26" s="14" t="s">
        <v>5</v>
      </c>
      <c r="K26" s="14">
        <v>3</v>
      </c>
      <c r="L26" s="15">
        <v>5</v>
      </c>
      <c r="M26" s="14"/>
      <c r="N26" s="52"/>
      <c r="O26" s="92">
        <f>SUM(H$10:H26)</f>
        <v>111</v>
      </c>
      <c r="P26" s="46">
        <f>IF(N26="x",SUM(I$10:I26),0)</f>
        <v>0</v>
      </c>
      <c r="Q26" s="50" t="str">
        <f t="shared" si="2"/>
        <v/>
      </c>
    </row>
    <row r="27" spans="2:20" x14ac:dyDescent="0.25">
      <c r="B27" s="11">
        <v>18</v>
      </c>
      <c r="C27" s="113">
        <f t="shared" si="0"/>
        <v>40661</v>
      </c>
      <c r="D27" s="12">
        <f t="shared" si="1"/>
        <v>5</v>
      </c>
      <c r="E27" s="13">
        <v>1</v>
      </c>
      <c r="F27" s="14">
        <v>3</v>
      </c>
      <c r="G27" s="14" t="s">
        <v>0</v>
      </c>
      <c r="H27" s="36">
        <v>0</v>
      </c>
      <c r="I27" s="38"/>
      <c r="J27" s="14"/>
      <c r="K27" s="14"/>
      <c r="L27" s="15"/>
      <c r="M27" s="14"/>
      <c r="N27" s="52"/>
      <c r="O27" s="92">
        <f>SUM(H$10:H27)</f>
        <v>111</v>
      </c>
      <c r="P27" s="46">
        <f>IF(N27="x",SUM(I$10:I27),0)</f>
        <v>0</v>
      </c>
      <c r="Q27" s="50" t="str">
        <f t="shared" si="2"/>
        <v/>
      </c>
    </row>
    <row r="28" spans="2:20" x14ac:dyDescent="0.25">
      <c r="B28" s="11">
        <v>19</v>
      </c>
      <c r="C28" s="113">
        <f t="shared" si="0"/>
        <v>40662</v>
      </c>
      <c r="D28" s="12">
        <f t="shared" si="1"/>
        <v>6</v>
      </c>
      <c r="E28" s="13">
        <v>1</v>
      </c>
      <c r="F28" s="14">
        <v>3</v>
      </c>
      <c r="G28" s="14" t="s">
        <v>3</v>
      </c>
      <c r="H28" s="36">
        <v>18</v>
      </c>
      <c r="I28" s="38"/>
      <c r="J28" s="14"/>
      <c r="K28" s="14"/>
      <c r="L28" s="15"/>
      <c r="M28" s="14"/>
      <c r="N28" s="52"/>
      <c r="O28" s="92">
        <f>SUM(H$10:H28)</f>
        <v>129</v>
      </c>
      <c r="P28" s="46">
        <f>IF(N28="x",SUM(I$10:I28),0)</f>
        <v>0</v>
      </c>
      <c r="Q28" s="50" t="str">
        <f t="shared" si="2"/>
        <v/>
      </c>
    </row>
    <row r="29" spans="2:20" x14ac:dyDescent="0.25">
      <c r="B29" s="11">
        <v>20</v>
      </c>
      <c r="C29" s="113">
        <f t="shared" si="0"/>
        <v>40663</v>
      </c>
      <c r="D29" s="12">
        <f t="shared" si="1"/>
        <v>7</v>
      </c>
      <c r="E29" s="13">
        <v>1</v>
      </c>
      <c r="F29" s="14">
        <v>3</v>
      </c>
      <c r="G29" s="14" t="s">
        <v>0</v>
      </c>
      <c r="H29" s="36">
        <v>0</v>
      </c>
      <c r="I29" s="38"/>
      <c r="J29" s="14"/>
      <c r="K29" s="14"/>
      <c r="L29" s="15"/>
      <c r="M29" s="14"/>
      <c r="N29" s="52"/>
      <c r="O29" s="92">
        <f>SUM(H$10:H29)</f>
        <v>129</v>
      </c>
      <c r="P29" s="46">
        <f>IF(N29="x",SUM(I$10:I29),0)</f>
        <v>0</v>
      </c>
      <c r="Q29" s="50" t="str">
        <f t="shared" si="2"/>
        <v/>
      </c>
    </row>
    <row r="30" spans="2:20" x14ac:dyDescent="0.25">
      <c r="B30" s="11">
        <v>21</v>
      </c>
      <c r="C30" s="113">
        <f t="shared" si="0"/>
        <v>40664</v>
      </c>
      <c r="D30" s="12">
        <f t="shared" si="1"/>
        <v>1</v>
      </c>
      <c r="E30" s="13">
        <v>1</v>
      </c>
      <c r="F30" s="14">
        <v>3</v>
      </c>
      <c r="G30" s="14" t="s">
        <v>0</v>
      </c>
      <c r="H30" s="36">
        <v>0</v>
      </c>
      <c r="I30" s="38"/>
      <c r="J30" s="14"/>
      <c r="K30" s="14"/>
      <c r="L30" s="15"/>
      <c r="M30" s="14"/>
      <c r="N30" s="52"/>
      <c r="O30" s="92">
        <f>SUM(H$10:H30)</f>
        <v>129</v>
      </c>
      <c r="P30" s="46">
        <f>IF(N30="x",SUM(I$10:I30),0)</f>
        <v>0</v>
      </c>
      <c r="Q30" s="50" t="str">
        <f t="shared" si="2"/>
        <v/>
      </c>
    </row>
    <row r="31" spans="2:20" x14ac:dyDescent="0.25">
      <c r="B31" s="11">
        <v>22</v>
      </c>
      <c r="C31" s="113">
        <f t="shared" si="0"/>
        <v>40665</v>
      </c>
      <c r="D31" s="12">
        <f t="shared" si="1"/>
        <v>2</v>
      </c>
      <c r="E31" s="13">
        <v>1</v>
      </c>
      <c r="F31" s="14">
        <v>4</v>
      </c>
      <c r="G31" s="14" t="s">
        <v>3</v>
      </c>
      <c r="H31" s="36">
        <v>13</v>
      </c>
      <c r="I31" s="38"/>
      <c r="J31" s="14"/>
      <c r="K31" s="14"/>
      <c r="L31" s="15"/>
      <c r="M31" s="14"/>
      <c r="N31" s="52"/>
      <c r="O31" s="92">
        <f>SUM(H$10:H31)</f>
        <v>142</v>
      </c>
      <c r="P31" s="46">
        <f>IF(N31="x",SUM(I$10:I31),0)</f>
        <v>0</v>
      </c>
      <c r="Q31" s="50" t="str">
        <f t="shared" si="2"/>
        <v/>
      </c>
    </row>
    <row r="32" spans="2:20" x14ac:dyDescent="0.25">
      <c r="B32" s="11">
        <v>23</v>
      </c>
      <c r="C32" s="113">
        <f t="shared" si="0"/>
        <v>40666</v>
      </c>
      <c r="D32" s="12">
        <f t="shared" si="1"/>
        <v>3</v>
      </c>
      <c r="E32" s="13">
        <v>1</v>
      </c>
      <c r="F32" s="14">
        <v>4</v>
      </c>
      <c r="G32" s="14" t="s">
        <v>0</v>
      </c>
      <c r="H32" s="36">
        <v>0</v>
      </c>
      <c r="I32" s="38"/>
      <c r="J32" s="14"/>
      <c r="K32" s="14"/>
      <c r="L32" s="15"/>
      <c r="M32" s="14"/>
      <c r="N32" s="52"/>
      <c r="O32" s="92">
        <f>SUM(H$10:H32)</f>
        <v>142</v>
      </c>
      <c r="P32" s="46">
        <f>IF(N32="x",SUM(I$10:I32),0)</f>
        <v>0</v>
      </c>
      <c r="Q32" s="50" t="str">
        <f t="shared" si="2"/>
        <v/>
      </c>
    </row>
    <row r="33" spans="2:17" x14ac:dyDescent="0.25">
      <c r="B33" s="11">
        <v>24</v>
      </c>
      <c r="C33" s="113">
        <f t="shared" si="0"/>
        <v>40667</v>
      </c>
      <c r="D33" s="12">
        <f t="shared" si="1"/>
        <v>4</v>
      </c>
      <c r="E33" s="13">
        <v>1</v>
      </c>
      <c r="F33" s="14">
        <v>4</v>
      </c>
      <c r="G33" s="14" t="s">
        <v>3</v>
      </c>
      <c r="H33" s="36">
        <v>12</v>
      </c>
      <c r="I33" s="38"/>
      <c r="J33" s="14" t="s">
        <v>5</v>
      </c>
      <c r="K33" s="14">
        <v>3</v>
      </c>
      <c r="L33" s="15">
        <v>5</v>
      </c>
      <c r="M33" s="14"/>
      <c r="N33" s="52"/>
      <c r="O33" s="92">
        <f>SUM(H$10:H33)</f>
        <v>154</v>
      </c>
      <c r="P33" s="46">
        <f>IF(N33="x",SUM(I$10:I33),0)</f>
        <v>0</v>
      </c>
      <c r="Q33" s="50" t="str">
        <f t="shared" si="2"/>
        <v/>
      </c>
    </row>
    <row r="34" spans="2:17" x14ac:dyDescent="0.25">
      <c r="B34" s="11">
        <v>25</v>
      </c>
      <c r="C34" s="113">
        <f t="shared" si="0"/>
        <v>40668</v>
      </c>
      <c r="D34" s="12">
        <f t="shared" si="1"/>
        <v>5</v>
      </c>
      <c r="E34" s="13">
        <v>1</v>
      </c>
      <c r="F34" s="14">
        <v>4</v>
      </c>
      <c r="G34" s="14" t="s">
        <v>0</v>
      </c>
      <c r="H34" s="36">
        <v>0</v>
      </c>
      <c r="I34" s="38"/>
      <c r="J34" s="14"/>
      <c r="K34" s="14"/>
      <c r="L34" s="15"/>
      <c r="M34" s="14"/>
      <c r="N34" s="52"/>
      <c r="O34" s="92">
        <f>SUM(H$10:H34)</f>
        <v>154</v>
      </c>
      <c r="P34" s="46">
        <f>IF(N34="x",SUM(I$10:I34),0)</f>
        <v>0</v>
      </c>
      <c r="Q34" s="50" t="str">
        <f t="shared" si="2"/>
        <v/>
      </c>
    </row>
    <row r="35" spans="2:17" x14ac:dyDescent="0.25">
      <c r="B35" s="11">
        <v>26</v>
      </c>
      <c r="C35" s="113">
        <f t="shared" si="0"/>
        <v>40669</v>
      </c>
      <c r="D35" s="12">
        <f t="shared" si="1"/>
        <v>6</v>
      </c>
      <c r="E35" s="13">
        <v>1</v>
      </c>
      <c r="F35" s="14">
        <v>4</v>
      </c>
      <c r="G35" s="14" t="s">
        <v>3</v>
      </c>
      <c r="H35" s="36">
        <v>18</v>
      </c>
      <c r="I35" s="38"/>
      <c r="J35" s="14"/>
      <c r="K35" s="14"/>
      <c r="L35" s="15"/>
      <c r="M35" s="14"/>
      <c r="N35" s="52"/>
      <c r="O35" s="92">
        <f>SUM(H$10:H35)</f>
        <v>172</v>
      </c>
      <c r="P35" s="46">
        <f>IF(N35="x",SUM(I$10:I35),0)</f>
        <v>0</v>
      </c>
      <c r="Q35" s="50" t="str">
        <f t="shared" si="2"/>
        <v/>
      </c>
    </row>
    <row r="36" spans="2:17" x14ac:dyDescent="0.25">
      <c r="B36" s="11">
        <v>27</v>
      </c>
      <c r="C36" s="113">
        <f t="shared" si="0"/>
        <v>40670</v>
      </c>
      <c r="D36" s="12">
        <f t="shared" si="1"/>
        <v>7</v>
      </c>
      <c r="E36" s="13">
        <v>1</v>
      </c>
      <c r="F36" s="14">
        <v>4</v>
      </c>
      <c r="G36" s="14" t="s">
        <v>0</v>
      </c>
      <c r="H36" s="36">
        <v>0</v>
      </c>
      <c r="I36" s="38"/>
      <c r="J36" s="14"/>
      <c r="K36" s="14"/>
      <c r="L36" s="15"/>
      <c r="M36" s="14"/>
      <c r="N36" s="52"/>
      <c r="O36" s="92">
        <f>SUM(H$10:H36)</f>
        <v>172</v>
      </c>
      <c r="P36" s="46">
        <f>IF(N36="x",SUM(I$10:I36),0)</f>
        <v>0</v>
      </c>
      <c r="Q36" s="50" t="str">
        <f t="shared" si="2"/>
        <v/>
      </c>
    </row>
    <row r="37" spans="2:17" x14ac:dyDescent="0.25">
      <c r="B37" s="11">
        <v>28</v>
      </c>
      <c r="C37" s="113">
        <f t="shared" si="0"/>
        <v>40671</v>
      </c>
      <c r="D37" s="12">
        <f t="shared" si="1"/>
        <v>1</v>
      </c>
      <c r="E37" s="13">
        <v>1</v>
      </c>
      <c r="F37" s="14">
        <v>4</v>
      </c>
      <c r="G37" s="14" t="s">
        <v>0</v>
      </c>
      <c r="H37" s="36">
        <v>0</v>
      </c>
      <c r="I37" s="38"/>
      <c r="J37" s="14"/>
      <c r="K37" s="14"/>
      <c r="L37" s="15"/>
      <c r="M37" s="14"/>
      <c r="N37" s="52"/>
      <c r="O37" s="92">
        <f>SUM(H$10:H37)</f>
        <v>172</v>
      </c>
      <c r="P37" s="46">
        <f>IF(N37="x",SUM(I$10:I37),0)</f>
        <v>0</v>
      </c>
      <c r="Q37" s="50" t="str">
        <f t="shared" si="2"/>
        <v/>
      </c>
    </row>
    <row r="38" spans="2:17" x14ac:dyDescent="0.25">
      <c r="B38" s="11">
        <v>29</v>
      </c>
      <c r="C38" s="113">
        <f t="shared" si="0"/>
        <v>40672</v>
      </c>
      <c r="D38" s="12">
        <f t="shared" si="1"/>
        <v>2</v>
      </c>
      <c r="E38" s="13">
        <v>1</v>
      </c>
      <c r="F38" s="14">
        <v>5</v>
      </c>
      <c r="G38" s="14" t="s">
        <v>3</v>
      </c>
      <c r="H38" s="36">
        <v>13</v>
      </c>
      <c r="I38" s="38"/>
      <c r="J38" s="14"/>
      <c r="K38" s="14"/>
      <c r="L38" s="15"/>
      <c r="M38" s="14"/>
      <c r="N38" s="52"/>
      <c r="O38" s="92">
        <f>SUM(H$10:H38)</f>
        <v>185</v>
      </c>
      <c r="P38" s="46">
        <f>IF(N38="x",SUM(I$10:I38),0)</f>
        <v>0</v>
      </c>
      <c r="Q38" s="50" t="str">
        <f t="shared" si="2"/>
        <v/>
      </c>
    </row>
    <row r="39" spans="2:17" x14ac:dyDescent="0.25">
      <c r="B39" s="11">
        <v>30</v>
      </c>
      <c r="C39" s="113">
        <f t="shared" si="0"/>
        <v>40673</v>
      </c>
      <c r="D39" s="12">
        <f t="shared" si="1"/>
        <v>3</v>
      </c>
      <c r="E39" s="13">
        <v>1</v>
      </c>
      <c r="F39" s="14">
        <v>5</v>
      </c>
      <c r="G39" s="14" t="s">
        <v>0</v>
      </c>
      <c r="H39" s="36">
        <v>0</v>
      </c>
      <c r="I39" s="38"/>
      <c r="J39" s="14"/>
      <c r="K39" s="14"/>
      <c r="L39" s="15"/>
      <c r="M39" s="14"/>
      <c r="N39" s="52"/>
      <c r="O39" s="92">
        <f>SUM(H$10:H39)</f>
        <v>185</v>
      </c>
      <c r="P39" s="46">
        <f>IF(N39="x",SUM(I$10:I39),0)</f>
        <v>0</v>
      </c>
      <c r="Q39" s="50" t="str">
        <f t="shared" si="2"/>
        <v/>
      </c>
    </row>
    <row r="40" spans="2:17" x14ac:dyDescent="0.25">
      <c r="B40" s="11">
        <v>31</v>
      </c>
      <c r="C40" s="113">
        <f t="shared" si="0"/>
        <v>40674</v>
      </c>
      <c r="D40" s="12">
        <f t="shared" si="1"/>
        <v>4</v>
      </c>
      <c r="E40" s="13">
        <v>1</v>
      </c>
      <c r="F40" s="14">
        <v>5</v>
      </c>
      <c r="G40" s="14" t="s">
        <v>3</v>
      </c>
      <c r="H40" s="36">
        <v>12</v>
      </c>
      <c r="I40" s="38"/>
      <c r="J40" s="14" t="s">
        <v>5</v>
      </c>
      <c r="K40" s="14">
        <v>3</v>
      </c>
      <c r="L40" s="15">
        <v>5</v>
      </c>
      <c r="M40" s="14"/>
      <c r="N40" s="52"/>
      <c r="O40" s="92">
        <f>SUM(H$10:H40)</f>
        <v>197</v>
      </c>
      <c r="P40" s="46">
        <f>IF(N40="x",SUM(I$10:I40),0)</f>
        <v>0</v>
      </c>
      <c r="Q40" s="50" t="str">
        <f t="shared" si="2"/>
        <v/>
      </c>
    </row>
    <row r="41" spans="2:17" x14ac:dyDescent="0.25">
      <c r="B41" s="11">
        <v>32</v>
      </c>
      <c r="C41" s="113">
        <f t="shared" si="0"/>
        <v>40675</v>
      </c>
      <c r="D41" s="12">
        <f t="shared" si="1"/>
        <v>5</v>
      </c>
      <c r="E41" s="13">
        <v>1</v>
      </c>
      <c r="F41" s="14">
        <v>5</v>
      </c>
      <c r="G41" s="14" t="s">
        <v>0</v>
      </c>
      <c r="H41" s="36">
        <v>0</v>
      </c>
      <c r="I41" s="38"/>
      <c r="J41" s="14"/>
      <c r="K41" s="14"/>
      <c r="L41" s="15"/>
      <c r="M41" s="14"/>
      <c r="N41" s="52"/>
      <c r="O41" s="92">
        <f>SUM(H$10:H41)</f>
        <v>197</v>
      </c>
      <c r="P41" s="46">
        <f>IF(N41="x",SUM(I$10:I41),0)</f>
        <v>0</v>
      </c>
      <c r="Q41" s="50" t="str">
        <f t="shared" si="2"/>
        <v/>
      </c>
    </row>
    <row r="42" spans="2:17" x14ac:dyDescent="0.25">
      <c r="B42" s="11">
        <v>33</v>
      </c>
      <c r="C42" s="113">
        <f t="shared" si="0"/>
        <v>40676</v>
      </c>
      <c r="D42" s="12">
        <f t="shared" si="1"/>
        <v>6</v>
      </c>
      <c r="E42" s="13">
        <v>1</v>
      </c>
      <c r="F42" s="14">
        <v>5</v>
      </c>
      <c r="G42" s="14" t="s">
        <v>3</v>
      </c>
      <c r="H42" s="36">
        <v>18</v>
      </c>
      <c r="I42" s="38"/>
      <c r="J42" s="14"/>
      <c r="K42" s="14"/>
      <c r="L42" s="15"/>
      <c r="M42" s="14"/>
      <c r="N42" s="52"/>
      <c r="O42" s="92">
        <f>SUM(H$10:H42)</f>
        <v>215</v>
      </c>
      <c r="P42" s="46">
        <f>IF(N42="x",SUM(I$10:I42),0)</f>
        <v>0</v>
      </c>
      <c r="Q42" s="50" t="str">
        <f t="shared" si="2"/>
        <v/>
      </c>
    </row>
    <row r="43" spans="2:17" x14ac:dyDescent="0.25">
      <c r="B43" s="11">
        <v>34</v>
      </c>
      <c r="C43" s="113">
        <f t="shared" si="0"/>
        <v>40677</v>
      </c>
      <c r="D43" s="12">
        <f t="shared" si="1"/>
        <v>7</v>
      </c>
      <c r="E43" s="13">
        <v>1</v>
      </c>
      <c r="F43" s="14">
        <v>5</v>
      </c>
      <c r="G43" s="14" t="s">
        <v>0</v>
      </c>
      <c r="H43" s="36">
        <v>0</v>
      </c>
      <c r="I43" s="38"/>
      <c r="J43" s="14"/>
      <c r="K43" s="14"/>
      <c r="L43" s="15"/>
      <c r="M43" s="14"/>
      <c r="N43" s="52"/>
      <c r="O43" s="92">
        <f>SUM(H$10:H43)</f>
        <v>215</v>
      </c>
      <c r="P43" s="46">
        <f>IF(N43="x",SUM(I$10:I43),0)</f>
        <v>0</v>
      </c>
      <c r="Q43" s="50" t="str">
        <f t="shared" si="2"/>
        <v/>
      </c>
    </row>
    <row r="44" spans="2:17" x14ac:dyDescent="0.25">
      <c r="B44" s="11">
        <v>35</v>
      </c>
      <c r="C44" s="113">
        <f t="shared" si="0"/>
        <v>40678</v>
      </c>
      <c r="D44" s="12">
        <f t="shared" si="1"/>
        <v>1</v>
      </c>
      <c r="E44" s="13">
        <v>1</v>
      </c>
      <c r="F44" s="14">
        <v>5</v>
      </c>
      <c r="G44" s="14" t="s">
        <v>0</v>
      </c>
      <c r="H44" s="36">
        <v>0</v>
      </c>
      <c r="I44" s="38"/>
      <c r="J44" s="14"/>
      <c r="K44" s="14"/>
      <c r="L44" s="15"/>
      <c r="M44" s="14"/>
      <c r="N44" s="52"/>
      <c r="O44" s="92">
        <f>SUM(H$10:H44)</f>
        <v>215</v>
      </c>
      <c r="P44" s="46">
        <f>IF(N44="x",SUM(I$10:I44),0)</f>
        <v>0</v>
      </c>
      <c r="Q44" s="50" t="str">
        <f t="shared" si="2"/>
        <v/>
      </c>
    </row>
    <row r="45" spans="2:17" x14ac:dyDescent="0.25">
      <c r="B45" s="11">
        <v>36</v>
      </c>
      <c r="C45" s="113">
        <f t="shared" si="0"/>
        <v>40679</v>
      </c>
      <c r="D45" s="12">
        <f t="shared" si="1"/>
        <v>2</v>
      </c>
      <c r="E45" s="13">
        <v>1</v>
      </c>
      <c r="F45" s="14">
        <v>6</v>
      </c>
      <c r="G45" s="14" t="s">
        <v>3</v>
      </c>
      <c r="H45" s="36">
        <v>13</v>
      </c>
      <c r="I45" s="38"/>
      <c r="J45" s="14"/>
      <c r="K45" s="14"/>
      <c r="L45" s="15"/>
      <c r="M45" s="14"/>
      <c r="N45" s="52"/>
      <c r="O45" s="92">
        <f>SUM(H$10:H45)</f>
        <v>228</v>
      </c>
      <c r="P45" s="46">
        <f>IF(N45="x",SUM(I$10:I45),0)</f>
        <v>0</v>
      </c>
      <c r="Q45" s="50" t="str">
        <f t="shared" si="2"/>
        <v/>
      </c>
    </row>
    <row r="46" spans="2:17" x14ac:dyDescent="0.25">
      <c r="B46" s="11">
        <v>37</v>
      </c>
      <c r="C46" s="113">
        <f t="shared" si="0"/>
        <v>40680</v>
      </c>
      <c r="D46" s="12">
        <f t="shared" si="1"/>
        <v>3</v>
      </c>
      <c r="E46" s="13">
        <v>1</v>
      </c>
      <c r="F46" s="14">
        <v>6</v>
      </c>
      <c r="G46" s="14" t="s">
        <v>0</v>
      </c>
      <c r="H46" s="36">
        <v>0</v>
      </c>
      <c r="I46" s="38"/>
      <c r="J46" s="14"/>
      <c r="K46" s="14"/>
      <c r="L46" s="15"/>
      <c r="M46" s="14"/>
      <c r="N46" s="52"/>
      <c r="O46" s="92">
        <f>SUM(H$10:H46)</f>
        <v>228</v>
      </c>
      <c r="P46" s="46">
        <f>IF(N46="x",SUM(I$10:I46),0)</f>
        <v>0</v>
      </c>
      <c r="Q46" s="50" t="str">
        <f t="shared" si="2"/>
        <v/>
      </c>
    </row>
    <row r="47" spans="2:17" x14ac:dyDescent="0.25">
      <c r="B47" s="11">
        <v>38</v>
      </c>
      <c r="C47" s="113">
        <f t="shared" si="0"/>
        <v>40681</v>
      </c>
      <c r="D47" s="12">
        <f t="shared" si="1"/>
        <v>4</v>
      </c>
      <c r="E47" s="13">
        <v>1</v>
      </c>
      <c r="F47" s="14">
        <v>6</v>
      </c>
      <c r="G47" s="14" t="s">
        <v>3</v>
      </c>
      <c r="H47" s="36">
        <v>12</v>
      </c>
      <c r="I47" s="38"/>
      <c r="J47" s="14" t="s">
        <v>5</v>
      </c>
      <c r="K47" s="14">
        <v>3</v>
      </c>
      <c r="L47" s="15">
        <v>5</v>
      </c>
      <c r="M47" s="14"/>
      <c r="N47" s="52"/>
      <c r="O47" s="92">
        <f>SUM(H$10:H47)</f>
        <v>240</v>
      </c>
      <c r="P47" s="46">
        <f>IF(N47="x",SUM(I$10:I47),0)</f>
        <v>0</v>
      </c>
      <c r="Q47" s="50" t="str">
        <f t="shared" si="2"/>
        <v/>
      </c>
    </row>
    <row r="48" spans="2:17" x14ac:dyDescent="0.25">
      <c r="B48" s="11">
        <v>39</v>
      </c>
      <c r="C48" s="113">
        <f t="shared" si="0"/>
        <v>40682</v>
      </c>
      <c r="D48" s="12">
        <f t="shared" si="1"/>
        <v>5</v>
      </c>
      <c r="E48" s="13">
        <v>1</v>
      </c>
      <c r="F48" s="14">
        <v>6</v>
      </c>
      <c r="G48" s="14" t="s">
        <v>0</v>
      </c>
      <c r="H48" s="36">
        <v>0</v>
      </c>
      <c r="I48" s="38"/>
      <c r="J48" s="14"/>
      <c r="K48" s="14"/>
      <c r="L48" s="15"/>
      <c r="M48" s="14"/>
      <c r="N48" s="52"/>
      <c r="O48" s="92">
        <f>SUM(H$10:H48)</f>
        <v>240</v>
      </c>
      <c r="P48" s="46">
        <f>IF(N48="x",SUM(I$10:I48),0)</f>
        <v>0</v>
      </c>
      <c r="Q48" s="50" t="str">
        <f t="shared" si="2"/>
        <v/>
      </c>
    </row>
    <row r="49" spans="2:17" x14ac:dyDescent="0.25">
      <c r="B49" s="11">
        <v>40</v>
      </c>
      <c r="C49" s="113">
        <f t="shared" si="0"/>
        <v>40683</v>
      </c>
      <c r="D49" s="12">
        <f t="shared" si="1"/>
        <v>6</v>
      </c>
      <c r="E49" s="13">
        <v>1</v>
      </c>
      <c r="F49" s="14">
        <v>6</v>
      </c>
      <c r="G49" s="14" t="s">
        <v>3</v>
      </c>
      <c r="H49" s="36">
        <v>18</v>
      </c>
      <c r="I49" s="38"/>
      <c r="J49" s="14"/>
      <c r="K49" s="14"/>
      <c r="L49" s="15"/>
      <c r="M49" s="14"/>
      <c r="N49" s="52"/>
      <c r="O49" s="92">
        <f>SUM(H$10:H49)</f>
        <v>258</v>
      </c>
      <c r="P49" s="46">
        <f>IF(N49="x",SUM(I$10:I49),0)</f>
        <v>0</v>
      </c>
      <c r="Q49" s="50" t="str">
        <f t="shared" si="2"/>
        <v/>
      </c>
    </row>
    <row r="50" spans="2:17" x14ac:dyDescent="0.25">
      <c r="B50" s="11">
        <v>41</v>
      </c>
      <c r="C50" s="113">
        <f t="shared" si="0"/>
        <v>40684</v>
      </c>
      <c r="D50" s="12">
        <f t="shared" si="1"/>
        <v>7</v>
      </c>
      <c r="E50" s="13">
        <v>1</v>
      </c>
      <c r="F50" s="14">
        <v>6</v>
      </c>
      <c r="G50" s="14" t="s">
        <v>0</v>
      </c>
      <c r="H50" s="36">
        <v>0</v>
      </c>
      <c r="I50" s="38"/>
      <c r="J50" s="14"/>
      <c r="K50" s="14"/>
      <c r="L50" s="15"/>
      <c r="M50" s="14"/>
      <c r="N50" s="52"/>
      <c r="O50" s="92">
        <f>SUM(H$10:H50)</f>
        <v>258</v>
      </c>
      <c r="P50" s="46">
        <f>IF(N50="x",SUM(I$10:I50),0)</f>
        <v>0</v>
      </c>
      <c r="Q50" s="50" t="str">
        <f t="shared" si="2"/>
        <v/>
      </c>
    </row>
    <row r="51" spans="2:17" x14ac:dyDescent="0.25">
      <c r="B51" s="11">
        <v>42</v>
      </c>
      <c r="C51" s="113">
        <f t="shared" si="0"/>
        <v>40685</v>
      </c>
      <c r="D51" s="12">
        <f t="shared" si="1"/>
        <v>1</v>
      </c>
      <c r="E51" s="13">
        <v>1</v>
      </c>
      <c r="F51" s="14">
        <v>6</v>
      </c>
      <c r="G51" s="14" t="s">
        <v>0</v>
      </c>
      <c r="H51" s="36">
        <v>0</v>
      </c>
      <c r="I51" s="38"/>
      <c r="J51" s="14"/>
      <c r="K51" s="14"/>
      <c r="L51" s="15"/>
      <c r="M51" s="14"/>
      <c r="N51" s="52"/>
      <c r="O51" s="92">
        <f>SUM(H$10:H51)</f>
        <v>258</v>
      </c>
      <c r="P51" s="46">
        <f>IF(N51="x",SUM(I$10:I51),0)</f>
        <v>0</v>
      </c>
      <c r="Q51" s="50" t="str">
        <f t="shared" si="2"/>
        <v/>
      </c>
    </row>
    <row r="52" spans="2:17" x14ac:dyDescent="0.25">
      <c r="B52" s="11">
        <v>43</v>
      </c>
      <c r="C52" s="113">
        <f t="shared" si="0"/>
        <v>40686</v>
      </c>
      <c r="D52" s="12">
        <f t="shared" si="1"/>
        <v>2</v>
      </c>
      <c r="E52" s="13">
        <v>1</v>
      </c>
      <c r="F52" s="14">
        <v>7</v>
      </c>
      <c r="G52" s="14" t="s">
        <v>3</v>
      </c>
      <c r="H52" s="36">
        <v>13</v>
      </c>
      <c r="I52" s="38"/>
      <c r="J52" s="14"/>
      <c r="K52" s="14"/>
      <c r="L52" s="15"/>
      <c r="M52" s="14"/>
      <c r="N52" s="52"/>
      <c r="O52" s="92">
        <f>SUM(H$10:H52)</f>
        <v>271</v>
      </c>
      <c r="P52" s="46">
        <f>IF(N52="x",SUM(I$10:I52),0)</f>
        <v>0</v>
      </c>
      <c r="Q52" s="50" t="str">
        <f t="shared" si="2"/>
        <v/>
      </c>
    </row>
    <row r="53" spans="2:17" x14ac:dyDescent="0.25">
      <c r="B53" s="11">
        <v>44</v>
      </c>
      <c r="C53" s="113">
        <f t="shared" si="0"/>
        <v>40687</v>
      </c>
      <c r="D53" s="12">
        <f t="shared" si="1"/>
        <v>3</v>
      </c>
      <c r="E53" s="13">
        <v>1</v>
      </c>
      <c r="F53" s="14">
        <v>7</v>
      </c>
      <c r="G53" s="14" t="s">
        <v>0</v>
      </c>
      <c r="H53" s="36">
        <v>0</v>
      </c>
      <c r="I53" s="38"/>
      <c r="J53" s="14"/>
      <c r="K53" s="14"/>
      <c r="L53" s="15"/>
      <c r="M53" s="14"/>
      <c r="N53" s="52"/>
      <c r="O53" s="92">
        <f>SUM(H$10:H53)</f>
        <v>271</v>
      </c>
      <c r="P53" s="46">
        <f>IF(N53="x",SUM(I$10:I53),0)</f>
        <v>0</v>
      </c>
      <c r="Q53" s="50" t="str">
        <f t="shared" si="2"/>
        <v/>
      </c>
    </row>
    <row r="54" spans="2:17" x14ac:dyDescent="0.25">
      <c r="B54" s="11">
        <v>45</v>
      </c>
      <c r="C54" s="113">
        <f t="shared" si="0"/>
        <v>40688</v>
      </c>
      <c r="D54" s="12">
        <f t="shared" si="1"/>
        <v>4</v>
      </c>
      <c r="E54" s="13">
        <v>1</v>
      </c>
      <c r="F54" s="14">
        <v>7</v>
      </c>
      <c r="G54" s="14" t="s">
        <v>3</v>
      </c>
      <c r="H54" s="36">
        <v>12</v>
      </c>
      <c r="I54" s="38"/>
      <c r="J54" s="14" t="s">
        <v>5</v>
      </c>
      <c r="K54" s="14">
        <v>3</v>
      </c>
      <c r="L54" s="15">
        <v>5</v>
      </c>
      <c r="M54" s="14"/>
      <c r="N54" s="52"/>
      <c r="O54" s="92">
        <f>SUM(H$10:H54)</f>
        <v>283</v>
      </c>
      <c r="P54" s="46">
        <f>IF(N54="x",SUM(I$10:I54),0)</f>
        <v>0</v>
      </c>
      <c r="Q54" s="50" t="str">
        <f t="shared" si="2"/>
        <v/>
      </c>
    </row>
    <row r="55" spans="2:17" x14ac:dyDescent="0.25">
      <c r="B55" s="11">
        <v>46</v>
      </c>
      <c r="C55" s="113">
        <f t="shared" si="0"/>
        <v>40689</v>
      </c>
      <c r="D55" s="12">
        <f t="shared" si="1"/>
        <v>5</v>
      </c>
      <c r="E55" s="13">
        <v>1</v>
      </c>
      <c r="F55" s="14">
        <v>7</v>
      </c>
      <c r="G55" s="14" t="s">
        <v>0</v>
      </c>
      <c r="H55" s="36">
        <v>0</v>
      </c>
      <c r="I55" s="38"/>
      <c r="J55" s="14"/>
      <c r="K55" s="14"/>
      <c r="L55" s="15"/>
      <c r="M55" s="14"/>
      <c r="N55" s="52"/>
      <c r="O55" s="92">
        <f>SUM(H$10:H55)</f>
        <v>283</v>
      </c>
      <c r="P55" s="46">
        <f>IF(N55="x",SUM(I$10:I55),0)</f>
        <v>0</v>
      </c>
      <c r="Q55" s="50" t="str">
        <f t="shared" si="2"/>
        <v/>
      </c>
    </row>
    <row r="56" spans="2:17" x14ac:dyDescent="0.25">
      <c r="B56" s="11">
        <v>47</v>
      </c>
      <c r="C56" s="113">
        <f t="shared" si="0"/>
        <v>40690</v>
      </c>
      <c r="D56" s="12">
        <f t="shared" si="1"/>
        <v>6</v>
      </c>
      <c r="E56" s="13">
        <v>1</v>
      </c>
      <c r="F56" s="14">
        <v>7</v>
      </c>
      <c r="G56" s="14" t="s">
        <v>3</v>
      </c>
      <c r="H56" s="36">
        <v>18</v>
      </c>
      <c r="I56" s="38"/>
      <c r="J56" s="14"/>
      <c r="K56" s="14"/>
      <c r="L56" s="15"/>
      <c r="M56" s="14"/>
      <c r="N56" s="52"/>
      <c r="O56" s="92">
        <f>SUM(H$10:H56)</f>
        <v>301</v>
      </c>
      <c r="P56" s="46">
        <f>IF(N56="x",SUM(I$10:I56),0)</f>
        <v>0</v>
      </c>
      <c r="Q56" s="50" t="str">
        <f t="shared" si="2"/>
        <v/>
      </c>
    </row>
    <row r="57" spans="2:17" x14ac:dyDescent="0.25">
      <c r="B57" s="11">
        <v>48</v>
      </c>
      <c r="C57" s="113">
        <f t="shared" si="0"/>
        <v>40691</v>
      </c>
      <c r="D57" s="12">
        <f t="shared" si="1"/>
        <v>7</v>
      </c>
      <c r="E57" s="13">
        <v>1</v>
      </c>
      <c r="F57" s="14">
        <v>7</v>
      </c>
      <c r="G57" s="14" t="s">
        <v>0</v>
      </c>
      <c r="H57" s="36">
        <v>0</v>
      </c>
      <c r="I57" s="38"/>
      <c r="J57" s="14"/>
      <c r="K57" s="14"/>
      <c r="L57" s="15"/>
      <c r="M57" s="14"/>
      <c r="N57" s="52"/>
      <c r="O57" s="92">
        <f>SUM(H$10:H57)</f>
        <v>301</v>
      </c>
      <c r="P57" s="46">
        <f>IF(N57="x",SUM(I$10:I57),0)</f>
        <v>0</v>
      </c>
      <c r="Q57" s="50" t="str">
        <f t="shared" si="2"/>
        <v/>
      </c>
    </row>
    <row r="58" spans="2:17" x14ac:dyDescent="0.25">
      <c r="B58" s="11">
        <v>49</v>
      </c>
      <c r="C58" s="113">
        <f t="shared" si="0"/>
        <v>40692</v>
      </c>
      <c r="D58" s="12">
        <f t="shared" si="1"/>
        <v>1</v>
      </c>
      <c r="E58" s="13">
        <v>1</v>
      </c>
      <c r="F58" s="14">
        <v>7</v>
      </c>
      <c r="G58" s="14" t="s">
        <v>0</v>
      </c>
      <c r="H58" s="36">
        <v>0</v>
      </c>
      <c r="I58" s="38"/>
      <c r="J58" s="14"/>
      <c r="K58" s="14"/>
      <c r="L58" s="15"/>
      <c r="M58" s="14"/>
      <c r="N58" s="52"/>
      <c r="O58" s="92">
        <f>SUM(H$10:H58)</f>
        <v>301</v>
      </c>
      <c r="P58" s="46">
        <f>IF(N58="x",SUM(I$10:I58),0)</f>
        <v>0</v>
      </c>
      <c r="Q58" s="50" t="str">
        <f t="shared" si="2"/>
        <v/>
      </c>
    </row>
    <row r="59" spans="2:17" x14ac:dyDescent="0.25">
      <c r="B59" s="11">
        <v>50</v>
      </c>
      <c r="C59" s="113">
        <f t="shared" si="0"/>
        <v>40693</v>
      </c>
      <c r="D59" s="12">
        <f t="shared" si="1"/>
        <v>2</v>
      </c>
      <c r="E59" s="13">
        <v>1</v>
      </c>
      <c r="F59" s="14">
        <v>8</v>
      </c>
      <c r="G59" s="14" t="s">
        <v>3</v>
      </c>
      <c r="H59" s="36">
        <v>13</v>
      </c>
      <c r="I59" s="38"/>
      <c r="J59" s="14"/>
      <c r="K59" s="14"/>
      <c r="L59" s="15"/>
      <c r="M59" s="14"/>
      <c r="N59" s="52"/>
      <c r="O59" s="92">
        <f>SUM(H$10:H59)</f>
        <v>314</v>
      </c>
      <c r="P59" s="46">
        <f>IF(N59="x",SUM(I$10:I59),0)</f>
        <v>0</v>
      </c>
      <c r="Q59" s="50" t="str">
        <f t="shared" si="2"/>
        <v/>
      </c>
    </row>
    <row r="60" spans="2:17" x14ac:dyDescent="0.25">
      <c r="B60" s="11">
        <v>51</v>
      </c>
      <c r="C60" s="113">
        <f t="shared" si="0"/>
        <v>40694</v>
      </c>
      <c r="D60" s="12">
        <f t="shared" si="1"/>
        <v>3</v>
      </c>
      <c r="E60" s="13">
        <v>1</v>
      </c>
      <c r="F60" s="14">
        <v>8</v>
      </c>
      <c r="G60" s="14" t="s">
        <v>0</v>
      </c>
      <c r="H60" s="36">
        <v>0</v>
      </c>
      <c r="I60" s="38"/>
      <c r="J60" s="14"/>
      <c r="K60" s="14"/>
      <c r="L60" s="15"/>
      <c r="M60" s="14"/>
      <c r="N60" s="52"/>
      <c r="O60" s="92">
        <f>SUM(H$10:H60)</f>
        <v>314</v>
      </c>
      <c r="P60" s="46">
        <f>IF(N60="x",SUM(I$10:I60),0)</f>
        <v>0</v>
      </c>
      <c r="Q60" s="50" t="str">
        <f t="shared" si="2"/>
        <v/>
      </c>
    </row>
    <row r="61" spans="2:17" x14ac:dyDescent="0.25">
      <c r="B61" s="11">
        <v>52</v>
      </c>
      <c r="C61" s="113">
        <f t="shared" si="0"/>
        <v>40695</v>
      </c>
      <c r="D61" s="12">
        <f t="shared" si="1"/>
        <v>4</v>
      </c>
      <c r="E61" s="13">
        <v>1</v>
      </c>
      <c r="F61" s="14">
        <v>8</v>
      </c>
      <c r="G61" s="14" t="s">
        <v>3</v>
      </c>
      <c r="H61" s="36">
        <v>12</v>
      </c>
      <c r="I61" s="38"/>
      <c r="J61" s="14" t="s">
        <v>5</v>
      </c>
      <c r="K61" s="14">
        <v>3</v>
      </c>
      <c r="L61" s="15">
        <v>5</v>
      </c>
      <c r="M61" s="14"/>
      <c r="N61" s="52"/>
      <c r="O61" s="92">
        <f>SUM(H$10:H61)</f>
        <v>326</v>
      </c>
      <c r="P61" s="46">
        <f>IF(N61="x",SUM(I$10:I61),0)</f>
        <v>0</v>
      </c>
      <c r="Q61" s="50" t="str">
        <f t="shared" si="2"/>
        <v/>
      </c>
    </row>
    <row r="62" spans="2:17" x14ac:dyDescent="0.25">
      <c r="B62" s="11">
        <v>53</v>
      </c>
      <c r="C62" s="113">
        <f t="shared" si="0"/>
        <v>40696</v>
      </c>
      <c r="D62" s="12">
        <f t="shared" si="1"/>
        <v>5</v>
      </c>
      <c r="E62" s="13">
        <v>1</v>
      </c>
      <c r="F62" s="14">
        <v>8</v>
      </c>
      <c r="G62" s="14" t="s">
        <v>0</v>
      </c>
      <c r="H62" s="36">
        <v>0</v>
      </c>
      <c r="I62" s="38"/>
      <c r="J62" s="14"/>
      <c r="K62" s="14"/>
      <c r="L62" s="15"/>
      <c r="M62" s="14"/>
      <c r="N62" s="52"/>
      <c r="O62" s="92">
        <f>SUM(H$10:H62)</f>
        <v>326</v>
      </c>
      <c r="P62" s="46">
        <f>IF(N62="x",SUM(I$10:I62),0)</f>
        <v>0</v>
      </c>
      <c r="Q62" s="50" t="str">
        <f t="shared" si="2"/>
        <v/>
      </c>
    </row>
    <row r="63" spans="2:17" x14ac:dyDescent="0.25">
      <c r="B63" s="11">
        <v>54</v>
      </c>
      <c r="C63" s="113">
        <f t="shared" si="0"/>
        <v>40697</v>
      </c>
      <c r="D63" s="12">
        <f t="shared" si="1"/>
        <v>6</v>
      </c>
      <c r="E63" s="13">
        <v>1</v>
      </c>
      <c r="F63" s="14">
        <v>8</v>
      </c>
      <c r="G63" s="14" t="s">
        <v>3</v>
      </c>
      <c r="H63" s="36">
        <v>18</v>
      </c>
      <c r="I63" s="38"/>
      <c r="J63" s="14"/>
      <c r="K63" s="14"/>
      <c r="L63" s="15"/>
      <c r="M63" s="14"/>
      <c r="N63" s="52"/>
      <c r="O63" s="92">
        <f>SUM(H$10:H63)</f>
        <v>344</v>
      </c>
      <c r="P63" s="46">
        <f>IF(N63="x",SUM(I$10:I63),0)</f>
        <v>0</v>
      </c>
      <c r="Q63" s="50" t="str">
        <f t="shared" si="2"/>
        <v/>
      </c>
    </row>
    <row r="64" spans="2:17" x14ac:dyDescent="0.25">
      <c r="B64" s="11">
        <v>55</v>
      </c>
      <c r="C64" s="113">
        <f t="shared" si="0"/>
        <v>40698</v>
      </c>
      <c r="D64" s="12">
        <f t="shared" si="1"/>
        <v>7</v>
      </c>
      <c r="E64" s="13">
        <v>1</v>
      </c>
      <c r="F64" s="14">
        <v>8</v>
      </c>
      <c r="G64" s="14" t="s">
        <v>0</v>
      </c>
      <c r="H64" s="36">
        <v>0</v>
      </c>
      <c r="I64" s="38"/>
      <c r="J64" s="14"/>
      <c r="K64" s="14"/>
      <c r="L64" s="15"/>
      <c r="M64" s="14"/>
      <c r="N64" s="52"/>
      <c r="O64" s="92">
        <f>SUM(H$10:H64)</f>
        <v>344</v>
      </c>
      <c r="P64" s="46">
        <f>IF(N64="x",SUM(I$10:I64),0)</f>
        <v>0</v>
      </c>
      <c r="Q64" s="50" t="str">
        <f t="shared" si="2"/>
        <v/>
      </c>
    </row>
    <row r="65" spans="2:17" x14ac:dyDescent="0.25">
      <c r="B65" s="11">
        <v>56</v>
      </c>
      <c r="C65" s="113">
        <f t="shared" si="0"/>
        <v>40699</v>
      </c>
      <c r="D65" s="12">
        <f t="shared" si="1"/>
        <v>1</v>
      </c>
      <c r="E65" s="13">
        <v>1</v>
      </c>
      <c r="F65" s="14">
        <v>8</v>
      </c>
      <c r="G65" s="14" t="s">
        <v>0</v>
      </c>
      <c r="H65" s="36">
        <v>0</v>
      </c>
      <c r="I65" s="38"/>
      <c r="J65" s="14"/>
      <c r="K65" s="14"/>
      <c r="L65" s="15"/>
      <c r="M65" s="14"/>
      <c r="N65" s="52"/>
      <c r="O65" s="92">
        <f>SUM(H$10:H65)</f>
        <v>344</v>
      </c>
      <c r="P65" s="46">
        <f>IF(N65="x",SUM(I$10:I65),0)</f>
        <v>0</v>
      </c>
      <c r="Q65" s="50" t="str">
        <f t="shared" si="2"/>
        <v/>
      </c>
    </row>
    <row r="66" spans="2:17" x14ac:dyDescent="0.25">
      <c r="B66" s="11">
        <v>57</v>
      </c>
      <c r="C66" s="113">
        <f t="shared" si="0"/>
        <v>40700</v>
      </c>
      <c r="D66" s="12">
        <f t="shared" si="1"/>
        <v>2</v>
      </c>
      <c r="E66" s="13">
        <v>2</v>
      </c>
      <c r="F66" s="14">
        <v>9</v>
      </c>
      <c r="G66" s="14" t="s">
        <v>3</v>
      </c>
      <c r="H66" s="36">
        <v>15</v>
      </c>
      <c r="I66" s="38"/>
      <c r="J66" s="14"/>
      <c r="K66" s="14"/>
      <c r="L66" s="15"/>
      <c r="M66" s="14"/>
      <c r="N66" s="52"/>
      <c r="O66" s="92">
        <f>SUM(H$10:H66)</f>
        <v>359</v>
      </c>
      <c r="P66" s="46">
        <f>IF(N66="x",SUM(I$10:I66),0)</f>
        <v>0</v>
      </c>
      <c r="Q66" s="50" t="str">
        <f t="shared" si="2"/>
        <v/>
      </c>
    </row>
    <row r="67" spans="2:17" x14ac:dyDescent="0.25">
      <c r="B67" s="11">
        <v>58</v>
      </c>
      <c r="C67" s="113">
        <f t="shared" si="0"/>
        <v>40701</v>
      </c>
      <c r="D67" s="12">
        <f t="shared" si="1"/>
        <v>3</v>
      </c>
      <c r="E67" s="13">
        <v>2</v>
      </c>
      <c r="F67" s="14">
        <v>9</v>
      </c>
      <c r="G67" s="14" t="s">
        <v>0</v>
      </c>
      <c r="H67" s="36">
        <v>0</v>
      </c>
      <c r="I67" s="38"/>
      <c r="J67" s="14"/>
      <c r="K67" s="14"/>
      <c r="L67" s="15"/>
      <c r="M67" s="14"/>
      <c r="N67" s="52"/>
      <c r="O67" s="92">
        <f>SUM(H$10:H67)</f>
        <v>359</v>
      </c>
      <c r="P67" s="46">
        <f>IF(N67="x",SUM(I$10:I67),0)</f>
        <v>0</v>
      </c>
      <c r="Q67" s="50" t="str">
        <f t="shared" si="2"/>
        <v/>
      </c>
    </row>
    <row r="68" spans="2:17" x14ac:dyDescent="0.25">
      <c r="B68" s="11">
        <v>59</v>
      </c>
      <c r="C68" s="113">
        <f t="shared" si="0"/>
        <v>40702</v>
      </c>
      <c r="D68" s="12">
        <f t="shared" si="1"/>
        <v>4</v>
      </c>
      <c r="E68" s="13">
        <v>2</v>
      </c>
      <c r="F68" s="14">
        <v>9</v>
      </c>
      <c r="G68" s="14" t="s">
        <v>3</v>
      </c>
      <c r="H68" s="36">
        <v>12</v>
      </c>
      <c r="I68" s="38"/>
      <c r="J68" s="14" t="s">
        <v>7</v>
      </c>
      <c r="K68" s="14">
        <v>7</v>
      </c>
      <c r="L68" s="15">
        <v>3</v>
      </c>
      <c r="M68" s="14"/>
      <c r="N68" s="52"/>
      <c r="O68" s="92">
        <f>SUM(H$10:H68)</f>
        <v>371</v>
      </c>
      <c r="P68" s="46">
        <f>IF(N68="x",SUM(I$10:I68),0)</f>
        <v>0</v>
      </c>
      <c r="Q68" s="50" t="str">
        <f t="shared" si="2"/>
        <v/>
      </c>
    </row>
    <row r="69" spans="2:17" x14ac:dyDescent="0.25">
      <c r="B69" s="11">
        <v>60</v>
      </c>
      <c r="C69" s="113">
        <f t="shared" si="0"/>
        <v>40703</v>
      </c>
      <c r="D69" s="12">
        <f t="shared" si="1"/>
        <v>5</v>
      </c>
      <c r="E69" s="13">
        <v>2</v>
      </c>
      <c r="F69" s="14">
        <v>9</v>
      </c>
      <c r="G69" s="14" t="s">
        <v>8</v>
      </c>
      <c r="H69" s="36">
        <v>10</v>
      </c>
      <c r="I69" s="38"/>
      <c r="J69" s="14"/>
      <c r="K69" s="14"/>
      <c r="L69" s="15"/>
      <c r="M69" s="14"/>
      <c r="N69" s="52"/>
      <c r="O69" s="92">
        <f>SUM(H$10:H69)</f>
        <v>381</v>
      </c>
      <c r="P69" s="46">
        <f>IF(N69="x",SUM(I$10:I69),0)</f>
        <v>0</v>
      </c>
      <c r="Q69" s="50" t="str">
        <f t="shared" si="2"/>
        <v/>
      </c>
    </row>
    <row r="70" spans="2:17" x14ac:dyDescent="0.25">
      <c r="B70" s="11">
        <v>61</v>
      </c>
      <c r="C70" s="113">
        <f t="shared" si="0"/>
        <v>40704</v>
      </c>
      <c r="D70" s="12">
        <f t="shared" si="1"/>
        <v>6</v>
      </c>
      <c r="E70" s="13">
        <v>2</v>
      </c>
      <c r="F70" s="14">
        <v>9</v>
      </c>
      <c r="G70" s="14" t="s">
        <v>0</v>
      </c>
      <c r="H70" s="36">
        <v>0</v>
      </c>
      <c r="I70" s="38"/>
      <c r="J70" s="14"/>
      <c r="K70" s="14"/>
      <c r="L70" s="15"/>
      <c r="M70" s="14"/>
      <c r="N70" s="52"/>
      <c r="O70" s="92">
        <f>SUM(H$10:H70)</f>
        <v>381</v>
      </c>
      <c r="P70" s="46">
        <f>IF(N70="x",SUM(I$10:I70),0)</f>
        <v>0</v>
      </c>
      <c r="Q70" s="50" t="str">
        <f t="shared" si="2"/>
        <v/>
      </c>
    </row>
    <row r="71" spans="2:17" x14ac:dyDescent="0.25">
      <c r="B71" s="11">
        <v>62</v>
      </c>
      <c r="C71" s="113">
        <f t="shared" si="0"/>
        <v>40705</v>
      </c>
      <c r="D71" s="12">
        <f t="shared" si="1"/>
        <v>7</v>
      </c>
      <c r="E71" s="13">
        <v>2</v>
      </c>
      <c r="F71" s="14">
        <v>9</v>
      </c>
      <c r="G71" s="14" t="s">
        <v>3</v>
      </c>
      <c r="H71" s="36">
        <v>22</v>
      </c>
      <c r="I71" s="38"/>
      <c r="J71" s="14"/>
      <c r="K71" s="14"/>
      <c r="L71" s="15"/>
      <c r="M71" s="14"/>
      <c r="N71" s="52"/>
      <c r="O71" s="92">
        <f>SUM(H$10:H71)</f>
        <v>403</v>
      </c>
      <c r="P71" s="46">
        <f>IF(N71="x",SUM(I$10:I71),0)</f>
        <v>0</v>
      </c>
      <c r="Q71" s="50" t="str">
        <f t="shared" si="2"/>
        <v/>
      </c>
    </row>
    <row r="72" spans="2:17" x14ac:dyDescent="0.25">
      <c r="B72" s="11">
        <v>63</v>
      </c>
      <c r="C72" s="113">
        <f t="shared" si="0"/>
        <v>40706</v>
      </c>
      <c r="D72" s="12">
        <f t="shared" si="1"/>
        <v>1</v>
      </c>
      <c r="E72" s="13">
        <v>2</v>
      </c>
      <c r="F72" s="14">
        <v>9</v>
      </c>
      <c r="G72" s="14" t="s">
        <v>0</v>
      </c>
      <c r="H72" s="36">
        <v>0</v>
      </c>
      <c r="I72" s="38"/>
      <c r="J72" s="14"/>
      <c r="K72" s="14"/>
      <c r="L72" s="15"/>
      <c r="M72" s="14"/>
      <c r="N72" s="52"/>
      <c r="O72" s="92">
        <f>SUM(H$10:H72)</f>
        <v>403</v>
      </c>
      <c r="P72" s="46">
        <f>IF(N72="x",SUM(I$10:I72),0)</f>
        <v>0</v>
      </c>
      <c r="Q72" s="50" t="str">
        <f t="shared" si="2"/>
        <v/>
      </c>
    </row>
    <row r="73" spans="2:17" x14ac:dyDescent="0.25">
      <c r="B73" s="11">
        <v>64</v>
      </c>
      <c r="C73" s="113">
        <f t="shared" si="0"/>
        <v>40707</v>
      </c>
      <c r="D73" s="12">
        <f t="shared" si="1"/>
        <v>2</v>
      </c>
      <c r="E73" s="13">
        <v>2</v>
      </c>
      <c r="F73" s="14">
        <v>10</v>
      </c>
      <c r="G73" s="14" t="s">
        <v>3</v>
      </c>
      <c r="H73" s="36">
        <v>15</v>
      </c>
      <c r="I73" s="38"/>
      <c r="J73" s="14"/>
      <c r="K73" s="14"/>
      <c r="L73" s="15"/>
      <c r="M73" s="14"/>
      <c r="N73" s="52"/>
      <c r="O73" s="92">
        <f>SUM(H$10:H73)</f>
        <v>418</v>
      </c>
      <c r="P73" s="46">
        <f>IF(N73="x",SUM(I$10:I73),0)</f>
        <v>0</v>
      </c>
      <c r="Q73" s="50" t="str">
        <f t="shared" si="2"/>
        <v/>
      </c>
    </row>
    <row r="74" spans="2:17" x14ac:dyDescent="0.25">
      <c r="B74" s="11">
        <v>65</v>
      </c>
      <c r="C74" s="113">
        <f t="shared" ref="C74:C137" si="3">C75-1</f>
        <v>40708</v>
      </c>
      <c r="D74" s="12">
        <f t="shared" si="1"/>
        <v>3</v>
      </c>
      <c r="E74" s="13">
        <v>2</v>
      </c>
      <c r="F74" s="14">
        <v>10</v>
      </c>
      <c r="G74" s="14" t="s">
        <v>0</v>
      </c>
      <c r="H74" s="36">
        <v>0</v>
      </c>
      <c r="I74" s="38"/>
      <c r="J74" s="14"/>
      <c r="K74" s="14"/>
      <c r="L74" s="15"/>
      <c r="M74" s="14"/>
      <c r="N74" s="52"/>
      <c r="O74" s="92">
        <f>SUM(H$10:H74)</f>
        <v>418</v>
      </c>
      <c r="P74" s="46">
        <f>IF(N74="x",SUM(I$10:I74),0)</f>
        <v>0</v>
      </c>
      <c r="Q74" s="50" t="str">
        <f t="shared" si="2"/>
        <v/>
      </c>
    </row>
    <row r="75" spans="2:17" x14ac:dyDescent="0.25">
      <c r="B75" s="11">
        <v>66</v>
      </c>
      <c r="C75" s="113">
        <f t="shared" si="3"/>
        <v>40709</v>
      </c>
      <c r="D75" s="12">
        <f t="shared" ref="D75:D138" si="4">WEEKDAY(C75)</f>
        <v>4</v>
      </c>
      <c r="E75" s="13">
        <v>2</v>
      </c>
      <c r="F75" s="14">
        <v>10</v>
      </c>
      <c r="G75" s="14" t="s">
        <v>3</v>
      </c>
      <c r="H75" s="36">
        <v>12</v>
      </c>
      <c r="I75" s="38"/>
      <c r="J75" s="14" t="s">
        <v>7</v>
      </c>
      <c r="K75" s="14">
        <v>7</v>
      </c>
      <c r="L75" s="15">
        <v>3</v>
      </c>
      <c r="M75" s="14"/>
      <c r="N75" s="52"/>
      <c r="O75" s="92">
        <f>SUM(H$10:H75)</f>
        <v>430</v>
      </c>
      <c r="P75" s="46">
        <f>IF(N75="x",SUM(I$10:I75),0)</f>
        <v>0</v>
      </c>
      <c r="Q75" s="50" t="str">
        <f t="shared" ref="Q75:Q138" si="5">IF(N75="x",(P75-O75)/O75%,"")</f>
        <v/>
      </c>
    </row>
    <row r="76" spans="2:17" x14ac:dyDescent="0.25">
      <c r="B76" s="11">
        <v>67</v>
      </c>
      <c r="C76" s="113">
        <f t="shared" si="3"/>
        <v>40710</v>
      </c>
      <c r="D76" s="12">
        <f t="shared" si="4"/>
        <v>5</v>
      </c>
      <c r="E76" s="13">
        <v>2</v>
      </c>
      <c r="F76" s="14">
        <v>10</v>
      </c>
      <c r="G76" s="14" t="s">
        <v>8</v>
      </c>
      <c r="H76" s="36">
        <v>10</v>
      </c>
      <c r="I76" s="38"/>
      <c r="J76" s="14"/>
      <c r="K76" s="14"/>
      <c r="L76" s="15"/>
      <c r="M76" s="14"/>
      <c r="N76" s="52"/>
      <c r="O76" s="92">
        <f>SUM(H$10:H76)</f>
        <v>440</v>
      </c>
      <c r="P76" s="46">
        <f>IF(N76="x",SUM(I$10:I76),0)</f>
        <v>0</v>
      </c>
      <c r="Q76" s="50" t="str">
        <f t="shared" si="5"/>
        <v/>
      </c>
    </row>
    <row r="77" spans="2:17" x14ac:dyDescent="0.25">
      <c r="B77" s="11">
        <v>68</v>
      </c>
      <c r="C77" s="113">
        <f t="shared" si="3"/>
        <v>40711</v>
      </c>
      <c r="D77" s="12">
        <f t="shared" si="4"/>
        <v>6</v>
      </c>
      <c r="E77" s="13">
        <v>2</v>
      </c>
      <c r="F77" s="14">
        <v>10</v>
      </c>
      <c r="G77" s="14" t="s">
        <v>0</v>
      </c>
      <c r="H77" s="36">
        <v>0</v>
      </c>
      <c r="I77" s="38"/>
      <c r="J77" s="14"/>
      <c r="K77" s="14"/>
      <c r="L77" s="15"/>
      <c r="M77" s="14"/>
      <c r="N77" s="52"/>
      <c r="O77" s="92">
        <f>SUM(H$10:H77)</f>
        <v>440</v>
      </c>
      <c r="P77" s="46">
        <f>IF(N77="x",SUM(I$10:I77),0)</f>
        <v>0</v>
      </c>
      <c r="Q77" s="50" t="str">
        <f t="shared" si="5"/>
        <v/>
      </c>
    </row>
    <row r="78" spans="2:17" x14ac:dyDescent="0.25">
      <c r="B78" s="11">
        <v>69</v>
      </c>
      <c r="C78" s="113">
        <f t="shared" si="3"/>
        <v>40712</v>
      </c>
      <c r="D78" s="12">
        <f t="shared" si="4"/>
        <v>7</v>
      </c>
      <c r="E78" s="13">
        <v>2</v>
      </c>
      <c r="F78" s="14">
        <v>10</v>
      </c>
      <c r="G78" s="14" t="s">
        <v>3</v>
      </c>
      <c r="H78" s="36">
        <v>22</v>
      </c>
      <c r="I78" s="38"/>
      <c r="J78" s="14"/>
      <c r="K78" s="14"/>
      <c r="L78" s="15"/>
      <c r="M78" s="14"/>
      <c r="N78" s="52"/>
      <c r="O78" s="92">
        <f>SUM(H$10:H78)</f>
        <v>462</v>
      </c>
      <c r="P78" s="46">
        <f>IF(N78="x",SUM(I$10:I78),0)</f>
        <v>0</v>
      </c>
      <c r="Q78" s="50" t="str">
        <f t="shared" si="5"/>
        <v/>
      </c>
    </row>
    <row r="79" spans="2:17" x14ac:dyDescent="0.25">
      <c r="B79" s="11">
        <v>70</v>
      </c>
      <c r="C79" s="113">
        <f t="shared" si="3"/>
        <v>40713</v>
      </c>
      <c r="D79" s="12">
        <f t="shared" si="4"/>
        <v>1</v>
      </c>
      <c r="E79" s="13">
        <v>2</v>
      </c>
      <c r="F79" s="14">
        <v>10</v>
      </c>
      <c r="G79" s="14" t="s">
        <v>0</v>
      </c>
      <c r="H79" s="36">
        <v>0</v>
      </c>
      <c r="I79" s="38"/>
      <c r="J79" s="14"/>
      <c r="K79" s="14"/>
      <c r="L79" s="15"/>
      <c r="M79" s="14"/>
      <c r="N79" s="52"/>
      <c r="O79" s="92">
        <f>SUM(H$10:H79)</f>
        <v>462</v>
      </c>
      <c r="P79" s="46">
        <f>IF(N79="x",SUM(I$10:I79),0)</f>
        <v>0</v>
      </c>
      <c r="Q79" s="50" t="str">
        <f t="shared" si="5"/>
        <v/>
      </c>
    </row>
    <row r="80" spans="2:17" x14ac:dyDescent="0.25">
      <c r="B80" s="11">
        <v>71</v>
      </c>
      <c r="C80" s="113">
        <f t="shared" si="3"/>
        <v>40714</v>
      </c>
      <c r="D80" s="12">
        <f t="shared" si="4"/>
        <v>2</v>
      </c>
      <c r="E80" s="13">
        <v>2</v>
      </c>
      <c r="F80" s="14">
        <v>11</v>
      </c>
      <c r="G80" s="14" t="s">
        <v>3</v>
      </c>
      <c r="H80" s="36">
        <v>15</v>
      </c>
      <c r="I80" s="38"/>
      <c r="J80" s="14"/>
      <c r="K80" s="14"/>
      <c r="L80" s="15"/>
      <c r="M80" s="14"/>
      <c r="N80" s="52"/>
      <c r="O80" s="92">
        <f>SUM(H$10:H80)</f>
        <v>477</v>
      </c>
      <c r="P80" s="46">
        <f>IF(N80="x",SUM(I$10:I80),0)</f>
        <v>0</v>
      </c>
      <c r="Q80" s="50" t="str">
        <f t="shared" si="5"/>
        <v/>
      </c>
    </row>
    <row r="81" spans="2:17" x14ac:dyDescent="0.25">
      <c r="B81" s="11">
        <v>72</v>
      </c>
      <c r="C81" s="113">
        <f t="shared" si="3"/>
        <v>40715</v>
      </c>
      <c r="D81" s="12">
        <f t="shared" si="4"/>
        <v>3</v>
      </c>
      <c r="E81" s="13">
        <v>2</v>
      </c>
      <c r="F81" s="14">
        <v>11</v>
      </c>
      <c r="G81" s="14" t="s">
        <v>0</v>
      </c>
      <c r="H81" s="36">
        <v>0</v>
      </c>
      <c r="I81" s="38"/>
      <c r="J81" s="14"/>
      <c r="K81" s="14"/>
      <c r="L81" s="15"/>
      <c r="M81" s="14"/>
      <c r="N81" s="52"/>
      <c r="O81" s="92">
        <f>SUM(H$10:H81)</f>
        <v>477</v>
      </c>
      <c r="P81" s="46">
        <f>IF(N81="x",SUM(I$10:I81),0)</f>
        <v>0</v>
      </c>
      <c r="Q81" s="50" t="str">
        <f t="shared" si="5"/>
        <v/>
      </c>
    </row>
    <row r="82" spans="2:17" x14ac:dyDescent="0.25">
      <c r="B82" s="11">
        <v>73</v>
      </c>
      <c r="C82" s="113">
        <f t="shared" si="3"/>
        <v>40716</v>
      </c>
      <c r="D82" s="12">
        <f t="shared" si="4"/>
        <v>4</v>
      </c>
      <c r="E82" s="13">
        <v>2</v>
      </c>
      <c r="F82" s="14">
        <v>11</v>
      </c>
      <c r="G82" s="14" t="s">
        <v>3</v>
      </c>
      <c r="H82" s="36">
        <v>12</v>
      </c>
      <c r="I82" s="38"/>
      <c r="J82" s="14" t="s">
        <v>7</v>
      </c>
      <c r="K82" s="14">
        <v>7</v>
      </c>
      <c r="L82" s="15">
        <v>3</v>
      </c>
      <c r="M82" s="14"/>
      <c r="N82" s="52"/>
      <c r="O82" s="92">
        <f>SUM(H$10:H82)</f>
        <v>489</v>
      </c>
      <c r="P82" s="46">
        <f>IF(N82="x",SUM(I$10:I82),0)</f>
        <v>0</v>
      </c>
      <c r="Q82" s="50" t="str">
        <f t="shared" si="5"/>
        <v/>
      </c>
    </row>
    <row r="83" spans="2:17" x14ac:dyDescent="0.25">
      <c r="B83" s="11">
        <v>74</v>
      </c>
      <c r="C83" s="113">
        <f t="shared" si="3"/>
        <v>40717</v>
      </c>
      <c r="D83" s="12">
        <f t="shared" si="4"/>
        <v>5</v>
      </c>
      <c r="E83" s="13">
        <v>2</v>
      </c>
      <c r="F83" s="14">
        <v>11</v>
      </c>
      <c r="G83" s="14" t="s">
        <v>8</v>
      </c>
      <c r="H83" s="36">
        <v>10</v>
      </c>
      <c r="I83" s="38"/>
      <c r="J83" s="14"/>
      <c r="K83" s="14"/>
      <c r="L83" s="15"/>
      <c r="M83" s="14"/>
      <c r="N83" s="52"/>
      <c r="O83" s="92">
        <f>SUM(H$10:H83)</f>
        <v>499</v>
      </c>
      <c r="P83" s="46">
        <f>IF(N83="x",SUM(I$10:I83),0)</f>
        <v>0</v>
      </c>
      <c r="Q83" s="50" t="str">
        <f t="shared" si="5"/>
        <v/>
      </c>
    </row>
    <row r="84" spans="2:17" x14ac:dyDescent="0.25">
      <c r="B84" s="11">
        <v>75</v>
      </c>
      <c r="C84" s="113">
        <f t="shared" si="3"/>
        <v>40718</v>
      </c>
      <c r="D84" s="12">
        <f t="shared" si="4"/>
        <v>6</v>
      </c>
      <c r="E84" s="13">
        <v>2</v>
      </c>
      <c r="F84" s="14">
        <v>11</v>
      </c>
      <c r="G84" s="14" t="s">
        <v>0</v>
      </c>
      <c r="H84" s="36">
        <v>0</v>
      </c>
      <c r="I84" s="38"/>
      <c r="J84" s="14"/>
      <c r="K84" s="14"/>
      <c r="L84" s="15"/>
      <c r="M84" s="14"/>
      <c r="N84" s="52"/>
      <c r="O84" s="92">
        <f>SUM(H$10:H84)</f>
        <v>499</v>
      </c>
      <c r="P84" s="46">
        <f>IF(N84="x",SUM(I$10:I84),0)</f>
        <v>0</v>
      </c>
      <c r="Q84" s="50" t="str">
        <f t="shared" si="5"/>
        <v/>
      </c>
    </row>
    <row r="85" spans="2:17" x14ac:dyDescent="0.25">
      <c r="B85" s="11">
        <v>76</v>
      </c>
      <c r="C85" s="113">
        <f t="shared" si="3"/>
        <v>40719</v>
      </c>
      <c r="D85" s="12">
        <f t="shared" si="4"/>
        <v>7</v>
      </c>
      <c r="E85" s="13">
        <v>2</v>
      </c>
      <c r="F85" s="14">
        <v>11</v>
      </c>
      <c r="G85" s="14" t="s">
        <v>3</v>
      </c>
      <c r="H85" s="36">
        <v>22</v>
      </c>
      <c r="I85" s="38"/>
      <c r="J85" s="14"/>
      <c r="K85" s="14"/>
      <c r="L85" s="15"/>
      <c r="M85" s="14"/>
      <c r="N85" s="52"/>
      <c r="O85" s="92">
        <f>SUM(H$10:H85)</f>
        <v>521</v>
      </c>
      <c r="P85" s="46">
        <f>IF(N85="x",SUM(I$10:I85),0)</f>
        <v>0</v>
      </c>
      <c r="Q85" s="50" t="str">
        <f t="shared" si="5"/>
        <v/>
      </c>
    </row>
    <row r="86" spans="2:17" x14ac:dyDescent="0.25">
      <c r="B86" s="11">
        <v>77</v>
      </c>
      <c r="C86" s="113">
        <f t="shared" si="3"/>
        <v>40720</v>
      </c>
      <c r="D86" s="12">
        <f t="shared" si="4"/>
        <v>1</v>
      </c>
      <c r="E86" s="13">
        <v>2</v>
      </c>
      <c r="F86" s="14">
        <v>11</v>
      </c>
      <c r="G86" s="14" t="s">
        <v>0</v>
      </c>
      <c r="H86" s="36">
        <v>0</v>
      </c>
      <c r="I86" s="38"/>
      <c r="J86" s="14"/>
      <c r="K86" s="14"/>
      <c r="L86" s="15"/>
      <c r="M86" s="14"/>
      <c r="N86" s="52"/>
      <c r="O86" s="92">
        <f>SUM(H$10:H86)</f>
        <v>521</v>
      </c>
      <c r="P86" s="46">
        <f>IF(N86="x",SUM(I$10:I86),0)</f>
        <v>0</v>
      </c>
      <c r="Q86" s="50" t="str">
        <f t="shared" si="5"/>
        <v/>
      </c>
    </row>
    <row r="87" spans="2:17" x14ac:dyDescent="0.25">
      <c r="B87" s="11">
        <v>78</v>
      </c>
      <c r="C87" s="113">
        <f t="shared" si="3"/>
        <v>40721</v>
      </c>
      <c r="D87" s="12">
        <f t="shared" si="4"/>
        <v>2</v>
      </c>
      <c r="E87" s="13">
        <v>2</v>
      </c>
      <c r="F87" s="14">
        <v>12</v>
      </c>
      <c r="G87" s="14" t="s">
        <v>3</v>
      </c>
      <c r="H87" s="36">
        <v>15</v>
      </c>
      <c r="I87" s="38"/>
      <c r="J87" s="14"/>
      <c r="K87" s="14"/>
      <c r="L87" s="15"/>
      <c r="M87" s="14"/>
      <c r="N87" s="52"/>
      <c r="O87" s="92">
        <f>SUM(H$10:H87)</f>
        <v>536</v>
      </c>
      <c r="P87" s="46">
        <f>IF(N87="x",SUM(I$10:I87),0)</f>
        <v>0</v>
      </c>
      <c r="Q87" s="50" t="str">
        <f t="shared" si="5"/>
        <v/>
      </c>
    </row>
    <row r="88" spans="2:17" x14ac:dyDescent="0.25">
      <c r="B88" s="11">
        <v>79</v>
      </c>
      <c r="C88" s="113">
        <f t="shared" si="3"/>
        <v>40722</v>
      </c>
      <c r="D88" s="12">
        <f t="shared" si="4"/>
        <v>3</v>
      </c>
      <c r="E88" s="13">
        <v>2</v>
      </c>
      <c r="F88" s="14">
        <v>12</v>
      </c>
      <c r="G88" s="14" t="s">
        <v>0</v>
      </c>
      <c r="H88" s="36">
        <v>0</v>
      </c>
      <c r="I88" s="38"/>
      <c r="J88" s="14"/>
      <c r="K88" s="14"/>
      <c r="L88" s="15"/>
      <c r="M88" s="14"/>
      <c r="N88" s="52"/>
      <c r="O88" s="92">
        <f>SUM(H$10:H88)</f>
        <v>536</v>
      </c>
      <c r="P88" s="46">
        <f>IF(N88="x",SUM(I$10:I88),0)</f>
        <v>0</v>
      </c>
      <c r="Q88" s="50" t="str">
        <f t="shared" si="5"/>
        <v/>
      </c>
    </row>
    <row r="89" spans="2:17" x14ac:dyDescent="0.25">
      <c r="B89" s="11">
        <v>80</v>
      </c>
      <c r="C89" s="113">
        <f t="shared" si="3"/>
        <v>40723</v>
      </c>
      <c r="D89" s="12">
        <f t="shared" si="4"/>
        <v>4</v>
      </c>
      <c r="E89" s="13">
        <v>2</v>
      </c>
      <c r="F89" s="14">
        <v>12</v>
      </c>
      <c r="G89" s="14" t="s">
        <v>3</v>
      </c>
      <c r="H89" s="36">
        <v>12</v>
      </c>
      <c r="I89" s="38"/>
      <c r="J89" s="14" t="s">
        <v>7</v>
      </c>
      <c r="K89" s="14">
        <v>7</v>
      </c>
      <c r="L89" s="15">
        <v>3</v>
      </c>
      <c r="M89" s="14"/>
      <c r="N89" s="52"/>
      <c r="O89" s="92">
        <f>SUM(H$10:H89)</f>
        <v>548</v>
      </c>
      <c r="P89" s="46">
        <f>IF(N89="x",SUM(I$10:I89),0)</f>
        <v>0</v>
      </c>
      <c r="Q89" s="50" t="str">
        <f t="shared" si="5"/>
        <v/>
      </c>
    </row>
    <row r="90" spans="2:17" x14ac:dyDescent="0.25">
      <c r="B90" s="11">
        <v>81</v>
      </c>
      <c r="C90" s="113">
        <f t="shared" si="3"/>
        <v>40724</v>
      </c>
      <c r="D90" s="12">
        <f t="shared" si="4"/>
        <v>5</v>
      </c>
      <c r="E90" s="13">
        <v>2</v>
      </c>
      <c r="F90" s="14">
        <v>12</v>
      </c>
      <c r="G90" s="14" t="s">
        <v>8</v>
      </c>
      <c r="H90" s="36">
        <v>10</v>
      </c>
      <c r="I90" s="38"/>
      <c r="J90" s="14"/>
      <c r="K90" s="14"/>
      <c r="L90" s="15"/>
      <c r="M90" s="14"/>
      <c r="N90" s="52"/>
      <c r="O90" s="92">
        <f>SUM(H$10:H90)</f>
        <v>558</v>
      </c>
      <c r="P90" s="46">
        <f>IF(N90="x",SUM(I$10:I90),0)</f>
        <v>0</v>
      </c>
      <c r="Q90" s="50" t="str">
        <f t="shared" si="5"/>
        <v/>
      </c>
    </row>
    <row r="91" spans="2:17" x14ac:dyDescent="0.25">
      <c r="B91" s="11">
        <v>82</v>
      </c>
      <c r="C91" s="113">
        <f t="shared" si="3"/>
        <v>40725</v>
      </c>
      <c r="D91" s="12">
        <f t="shared" si="4"/>
        <v>6</v>
      </c>
      <c r="E91" s="13">
        <v>2</v>
      </c>
      <c r="F91" s="14">
        <v>12</v>
      </c>
      <c r="G91" s="14" t="s">
        <v>0</v>
      </c>
      <c r="H91" s="36">
        <v>0</v>
      </c>
      <c r="I91" s="38"/>
      <c r="J91" s="14"/>
      <c r="K91" s="14"/>
      <c r="L91" s="15"/>
      <c r="M91" s="14"/>
      <c r="N91" s="52"/>
      <c r="O91" s="92">
        <f>SUM(H$10:H91)</f>
        <v>558</v>
      </c>
      <c r="P91" s="46">
        <f>IF(N91="x",SUM(I$10:I91),0)</f>
        <v>0</v>
      </c>
      <c r="Q91" s="50" t="str">
        <f t="shared" si="5"/>
        <v/>
      </c>
    </row>
    <row r="92" spans="2:17" x14ac:dyDescent="0.25">
      <c r="B92" s="11">
        <v>83</v>
      </c>
      <c r="C92" s="113">
        <f t="shared" si="3"/>
        <v>40726</v>
      </c>
      <c r="D92" s="12">
        <f t="shared" si="4"/>
        <v>7</v>
      </c>
      <c r="E92" s="13">
        <v>2</v>
      </c>
      <c r="F92" s="14">
        <v>12</v>
      </c>
      <c r="G92" s="14" t="s">
        <v>3</v>
      </c>
      <c r="H92" s="36">
        <v>22</v>
      </c>
      <c r="I92" s="38"/>
      <c r="J92" s="14"/>
      <c r="K92" s="14"/>
      <c r="L92" s="15"/>
      <c r="M92" s="14"/>
      <c r="N92" s="52"/>
      <c r="O92" s="92">
        <f>SUM(H$10:H92)</f>
        <v>580</v>
      </c>
      <c r="P92" s="46">
        <f>IF(N92="x",SUM(I$10:I92),0)</f>
        <v>0</v>
      </c>
      <c r="Q92" s="50" t="str">
        <f t="shared" si="5"/>
        <v/>
      </c>
    </row>
    <row r="93" spans="2:17" x14ac:dyDescent="0.25">
      <c r="B93" s="11">
        <v>84</v>
      </c>
      <c r="C93" s="113">
        <f t="shared" si="3"/>
        <v>40727</v>
      </c>
      <c r="D93" s="12">
        <f t="shared" si="4"/>
        <v>1</v>
      </c>
      <c r="E93" s="13">
        <v>2</v>
      </c>
      <c r="F93" s="14">
        <v>12</v>
      </c>
      <c r="G93" s="14" t="s">
        <v>0</v>
      </c>
      <c r="H93" s="36">
        <v>0</v>
      </c>
      <c r="I93" s="38"/>
      <c r="J93" s="14"/>
      <c r="K93" s="14"/>
      <c r="L93" s="15"/>
      <c r="M93" s="14"/>
      <c r="N93" s="52"/>
      <c r="O93" s="92">
        <f>SUM(H$10:H93)</f>
        <v>580</v>
      </c>
      <c r="P93" s="46">
        <f>IF(N93="x",SUM(I$10:I93),0)</f>
        <v>0</v>
      </c>
      <c r="Q93" s="50" t="str">
        <f t="shared" si="5"/>
        <v/>
      </c>
    </row>
    <row r="94" spans="2:17" x14ac:dyDescent="0.25">
      <c r="B94" s="11">
        <v>85</v>
      </c>
      <c r="C94" s="113">
        <f t="shared" si="3"/>
        <v>40728</v>
      </c>
      <c r="D94" s="12">
        <f t="shared" si="4"/>
        <v>2</v>
      </c>
      <c r="E94" s="13">
        <v>2</v>
      </c>
      <c r="F94" s="14">
        <v>13</v>
      </c>
      <c r="G94" s="14" t="s">
        <v>3</v>
      </c>
      <c r="H94" s="36">
        <v>15</v>
      </c>
      <c r="I94" s="38"/>
      <c r="J94" s="14"/>
      <c r="K94" s="14"/>
      <c r="L94" s="15"/>
      <c r="M94" s="14"/>
      <c r="N94" s="52"/>
      <c r="O94" s="92">
        <f>SUM(H$10:H94)</f>
        <v>595</v>
      </c>
      <c r="P94" s="46">
        <f>IF(N94="x",SUM(I$10:I94),0)</f>
        <v>0</v>
      </c>
      <c r="Q94" s="50" t="str">
        <f t="shared" si="5"/>
        <v/>
      </c>
    </row>
    <row r="95" spans="2:17" x14ac:dyDescent="0.25">
      <c r="B95" s="11">
        <v>86</v>
      </c>
      <c r="C95" s="113">
        <f t="shared" si="3"/>
        <v>40729</v>
      </c>
      <c r="D95" s="12">
        <f t="shared" si="4"/>
        <v>3</v>
      </c>
      <c r="E95" s="13">
        <v>2</v>
      </c>
      <c r="F95" s="14">
        <v>13</v>
      </c>
      <c r="G95" s="14" t="s">
        <v>0</v>
      </c>
      <c r="H95" s="36">
        <v>0</v>
      </c>
      <c r="I95" s="38"/>
      <c r="J95" s="14"/>
      <c r="K95" s="14"/>
      <c r="L95" s="15"/>
      <c r="M95" s="14"/>
      <c r="N95" s="52"/>
      <c r="O95" s="92">
        <f>SUM(H$10:H95)</f>
        <v>595</v>
      </c>
      <c r="P95" s="46">
        <f>IF(N95="x",SUM(I$10:I95),0)</f>
        <v>0</v>
      </c>
      <c r="Q95" s="50" t="str">
        <f t="shared" si="5"/>
        <v/>
      </c>
    </row>
    <row r="96" spans="2:17" x14ac:dyDescent="0.25">
      <c r="B96" s="11">
        <v>87</v>
      </c>
      <c r="C96" s="113">
        <f t="shared" si="3"/>
        <v>40730</v>
      </c>
      <c r="D96" s="12">
        <f t="shared" si="4"/>
        <v>4</v>
      </c>
      <c r="E96" s="13">
        <v>2</v>
      </c>
      <c r="F96" s="14">
        <v>13</v>
      </c>
      <c r="G96" s="14" t="s">
        <v>3</v>
      </c>
      <c r="H96" s="36">
        <v>12</v>
      </c>
      <c r="I96" s="38"/>
      <c r="J96" s="14" t="s">
        <v>7</v>
      </c>
      <c r="K96" s="14">
        <v>7</v>
      </c>
      <c r="L96" s="15">
        <v>3</v>
      </c>
      <c r="M96" s="14"/>
      <c r="N96" s="52"/>
      <c r="O96" s="92">
        <f>SUM(H$10:H96)</f>
        <v>607</v>
      </c>
      <c r="P96" s="46">
        <f>IF(N96="x",SUM(I$10:I96),0)</f>
        <v>0</v>
      </c>
      <c r="Q96" s="50" t="str">
        <f t="shared" si="5"/>
        <v/>
      </c>
    </row>
    <row r="97" spans="2:17" x14ac:dyDescent="0.25">
      <c r="B97" s="11">
        <v>88</v>
      </c>
      <c r="C97" s="113">
        <f t="shared" si="3"/>
        <v>40731</v>
      </c>
      <c r="D97" s="12">
        <f t="shared" si="4"/>
        <v>5</v>
      </c>
      <c r="E97" s="13">
        <v>2</v>
      </c>
      <c r="F97" s="14">
        <v>13</v>
      </c>
      <c r="G97" s="14" t="s">
        <v>8</v>
      </c>
      <c r="H97" s="36">
        <v>10</v>
      </c>
      <c r="I97" s="38"/>
      <c r="J97" s="14"/>
      <c r="K97" s="14"/>
      <c r="L97" s="15"/>
      <c r="M97" s="14"/>
      <c r="N97" s="52"/>
      <c r="O97" s="92">
        <f>SUM(H$10:H97)</f>
        <v>617</v>
      </c>
      <c r="P97" s="46">
        <f>IF(N97="x",SUM(I$10:I97),0)</f>
        <v>0</v>
      </c>
      <c r="Q97" s="50" t="str">
        <f t="shared" si="5"/>
        <v/>
      </c>
    </row>
    <row r="98" spans="2:17" x14ac:dyDescent="0.25">
      <c r="B98" s="11">
        <v>89</v>
      </c>
      <c r="C98" s="113">
        <f t="shared" si="3"/>
        <v>40732</v>
      </c>
      <c r="D98" s="12">
        <f t="shared" si="4"/>
        <v>6</v>
      </c>
      <c r="E98" s="13">
        <v>2</v>
      </c>
      <c r="F98" s="14">
        <v>13</v>
      </c>
      <c r="G98" s="14" t="s">
        <v>0</v>
      </c>
      <c r="H98" s="36">
        <v>0</v>
      </c>
      <c r="I98" s="38"/>
      <c r="J98" s="14"/>
      <c r="K98" s="14"/>
      <c r="L98" s="15"/>
      <c r="M98" s="14"/>
      <c r="N98" s="52"/>
      <c r="O98" s="92">
        <f>SUM(H$10:H98)</f>
        <v>617</v>
      </c>
      <c r="P98" s="46">
        <f>IF(N98="x",SUM(I$10:I98),0)</f>
        <v>0</v>
      </c>
      <c r="Q98" s="50" t="str">
        <f t="shared" si="5"/>
        <v/>
      </c>
    </row>
    <row r="99" spans="2:17" x14ac:dyDescent="0.25">
      <c r="B99" s="11">
        <v>90</v>
      </c>
      <c r="C99" s="113">
        <f t="shared" si="3"/>
        <v>40733</v>
      </c>
      <c r="D99" s="12">
        <f t="shared" si="4"/>
        <v>7</v>
      </c>
      <c r="E99" s="13">
        <v>2</v>
      </c>
      <c r="F99" s="14">
        <v>13</v>
      </c>
      <c r="G99" s="14" t="s">
        <v>3</v>
      </c>
      <c r="H99" s="36">
        <v>22</v>
      </c>
      <c r="I99" s="38"/>
      <c r="J99" s="14"/>
      <c r="K99" s="14"/>
      <c r="L99" s="15"/>
      <c r="M99" s="14"/>
      <c r="N99" s="52"/>
      <c r="O99" s="92">
        <f>SUM(H$10:H99)</f>
        <v>639</v>
      </c>
      <c r="P99" s="46">
        <f>IF(N99="x",SUM(I$10:I99),0)</f>
        <v>0</v>
      </c>
      <c r="Q99" s="50" t="str">
        <f t="shared" si="5"/>
        <v/>
      </c>
    </row>
    <row r="100" spans="2:17" x14ac:dyDescent="0.25">
      <c r="B100" s="11">
        <v>91</v>
      </c>
      <c r="C100" s="113">
        <f t="shared" si="3"/>
        <v>40734</v>
      </c>
      <c r="D100" s="12">
        <f t="shared" si="4"/>
        <v>1</v>
      </c>
      <c r="E100" s="13">
        <v>2</v>
      </c>
      <c r="F100" s="14">
        <v>13</v>
      </c>
      <c r="G100" s="14" t="s">
        <v>0</v>
      </c>
      <c r="H100" s="36">
        <v>0</v>
      </c>
      <c r="I100" s="38"/>
      <c r="J100" s="14"/>
      <c r="K100" s="14"/>
      <c r="L100" s="15"/>
      <c r="M100" s="14"/>
      <c r="N100" s="52"/>
      <c r="O100" s="92">
        <f>SUM(H$10:H100)</f>
        <v>639</v>
      </c>
      <c r="P100" s="46">
        <f>IF(N100="x",SUM(I$10:I100),0)</f>
        <v>0</v>
      </c>
      <c r="Q100" s="50" t="str">
        <f t="shared" si="5"/>
        <v/>
      </c>
    </row>
    <row r="101" spans="2:17" x14ac:dyDescent="0.25">
      <c r="B101" s="11">
        <v>92</v>
      </c>
      <c r="C101" s="113">
        <f t="shared" si="3"/>
        <v>40735</v>
      </c>
      <c r="D101" s="12">
        <f t="shared" si="4"/>
        <v>2</v>
      </c>
      <c r="E101" s="13">
        <v>2</v>
      </c>
      <c r="F101" s="14">
        <v>14</v>
      </c>
      <c r="G101" s="14" t="s">
        <v>3</v>
      </c>
      <c r="H101" s="36">
        <v>15</v>
      </c>
      <c r="I101" s="38"/>
      <c r="J101" s="14"/>
      <c r="K101" s="14"/>
      <c r="L101" s="15"/>
      <c r="M101" s="14"/>
      <c r="N101" s="52"/>
      <c r="O101" s="92">
        <f>SUM(H$10:H101)</f>
        <v>654</v>
      </c>
      <c r="P101" s="46">
        <f>IF(N101="x",SUM(I$10:I101),0)</f>
        <v>0</v>
      </c>
      <c r="Q101" s="50" t="str">
        <f t="shared" si="5"/>
        <v/>
      </c>
    </row>
    <row r="102" spans="2:17" x14ac:dyDescent="0.25">
      <c r="B102" s="11">
        <v>93</v>
      </c>
      <c r="C102" s="113">
        <f t="shared" si="3"/>
        <v>40736</v>
      </c>
      <c r="D102" s="12">
        <f t="shared" si="4"/>
        <v>3</v>
      </c>
      <c r="E102" s="13">
        <v>2</v>
      </c>
      <c r="F102" s="14">
        <v>14</v>
      </c>
      <c r="G102" s="14" t="s">
        <v>0</v>
      </c>
      <c r="H102" s="36">
        <v>0</v>
      </c>
      <c r="I102" s="38"/>
      <c r="J102" s="14"/>
      <c r="K102" s="14"/>
      <c r="L102" s="15"/>
      <c r="M102" s="14"/>
      <c r="N102" s="52"/>
      <c r="O102" s="92">
        <f>SUM(H$10:H102)</f>
        <v>654</v>
      </c>
      <c r="P102" s="46">
        <f>IF(N102="x",SUM(I$10:I102),0)</f>
        <v>0</v>
      </c>
      <c r="Q102" s="50" t="str">
        <f t="shared" si="5"/>
        <v/>
      </c>
    </row>
    <row r="103" spans="2:17" x14ac:dyDescent="0.25">
      <c r="B103" s="11">
        <v>94</v>
      </c>
      <c r="C103" s="113">
        <f t="shared" si="3"/>
        <v>40737</v>
      </c>
      <c r="D103" s="12">
        <f t="shared" si="4"/>
        <v>4</v>
      </c>
      <c r="E103" s="13">
        <v>2</v>
      </c>
      <c r="F103" s="14">
        <v>14</v>
      </c>
      <c r="G103" s="14" t="s">
        <v>3</v>
      </c>
      <c r="H103" s="36">
        <v>12</v>
      </c>
      <c r="I103" s="38"/>
      <c r="J103" s="14" t="s">
        <v>7</v>
      </c>
      <c r="K103" s="14">
        <v>7</v>
      </c>
      <c r="L103" s="15">
        <v>3</v>
      </c>
      <c r="M103" s="14"/>
      <c r="N103" s="52"/>
      <c r="O103" s="92">
        <f>SUM(H$10:H103)</f>
        <v>666</v>
      </c>
      <c r="P103" s="46">
        <f>IF(N103="x",SUM(I$10:I103),0)</f>
        <v>0</v>
      </c>
      <c r="Q103" s="50" t="str">
        <f t="shared" si="5"/>
        <v/>
      </c>
    </row>
    <row r="104" spans="2:17" x14ac:dyDescent="0.25">
      <c r="B104" s="11">
        <v>95</v>
      </c>
      <c r="C104" s="113">
        <f t="shared" si="3"/>
        <v>40738</v>
      </c>
      <c r="D104" s="12">
        <f t="shared" si="4"/>
        <v>5</v>
      </c>
      <c r="E104" s="13">
        <v>2</v>
      </c>
      <c r="F104" s="14">
        <v>14</v>
      </c>
      <c r="G104" s="14" t="s">
        <v>8</v>
      </c>
      <c r="H104" s="36">
        <v>10</v>
      </c>
      <c r="I104" s="38"/>
      <c r="J104" s="14"/>
      <c r="K104" s="14"/>
      <c r="L104" s="15"/>
      <c r="M104" s="14"/>
      <c r="N104" s="52"/>
      <c r="O104" s="92">
        <f>SUM(H$10:H104)</f>
        <v>676</v>
      </c>
      <c r="P104" s="46">
        <f>IF(N104="x",SUM(I$10:I104),0)</f>
        <v>0</v>
      </c>
      <c r="Q104" s="50" t="str">
        <f t="shared" si="5"/>
        <v/>
      </c>
    </row>
    <row r="105" spans="2:17" x14ac:dyDescent="0.25">
      <c r="B105" s="11">
        <v>96</v>
      </c>
      <c r="C105" s="113">
        <f t="shared" si="3"/>
        <v>40739</v>
      </c>
      <c r="D105" s="12">
        <f t="shared" si="4"/>
        <v>6</v>
      </c>
      <c r="E105" s="13">
        <v>2</v>
      </c>
      <c r="F105" s="14">
        <v>14</v>
      </c>
      <c r="G105" s="14" t="s">
        <v>0</v>
      </c>
      <c r="H105" s="36">
        <v>0</v>
      </c>
      <c r="I105" s="38"/>
      <c r="J105" s="14"/>
      <c r="K105" s="14"/>
      <c r="L105" s="15"/>
      <c r="M105" s="14"/>
      <c r="N105" s="52"/>
      <c r="O105" s="92">
        <f>SUM(H$10:H105)</f>
        <v>676</v>
      </c>
      <c r="P105" s="46">
        <f>IF(N105="x",SUM(I$10:I105),0)</f>
        <v>0</v>
      </c>
      <c r="Q105" s="50" t="str">
        <f t="shared" si="5"/>
        <v/>
      </c>
    </row>
    <row r="106" spans="2:17" x14ac:dyDescent="0.25">
      <c r="B106" s="11">
        <v>97</v>
      </c>
      <c r="C106" s="113">
        <f t="shared" si="3"/>
        <v>40740</v>
      </c>
      <c r="D106" s="12">
        <f t="shared" si="4"/>
        <v>7</v>
      </c>
      <c r="E106" s="13">
        <v>2</v>
      </c>
      <c r="F106" s="14">
        <v>14</v>
      </c>
      <c r="G106" s="14" t="s">
        <v>3</v>
      </c>
      <c r="H106" s="36">
        <v>22</v>
      </c>
      <c r="I106" s="38"/>
      <c r="J106" s="14"/>
      <c r="K106" s="14"/>
      <c r="L106" s="15"/>
      <c r="M106" s="14"/>
      <c r="N106" s="52"/>
      <c r="O106" s="92">
        <f>SUM(H$10:H106)</f>
        <v>698</v>
      </c>
      <c r="P106" s="46">
        <f>IF(N106="x",SUM(I$10:I106),0)</f>
        <v>0</v>
      </c>
      <c r="Q106" s="50" t="str">
        <f t="shared" si="5"/>
        <v/>
      </c>
    </row>
    <row r="107" spans="2:17" x14ac:dyDescent="0.25">
      <c r="B107" s="11">
        <v>98</v>
      </c>
      <c r="C107" s="113">
        <f t="shared" si="3"/>
        <v>40741</v>
      </c>
      <c r="D107" s="12">
        <f t="shared" si="4"/>
        <v>1</v>
      </c>
      <c r="E107" s="13">
        <v>2</v>
      </c>
      <c r="F107" s="14">
        <v>14</v>
      </c>
      <c r="G107" s="14" t="s">
        <v>0</v>
      </c>
      <c r="H107" s="36">
        <v>0</v>
      </c>
      <c r="I107" s="38"/>
      <c r="J107" s="14"/>
      <c r="K107" s="14"/>
      <c r="L107" s="15"/>
      <c r="M107" s="14"/>
      <c r="N107" s="52"/>
      <c r="O107" s="92">
        <f>SUM(H$10:H107)</f>
        <v>698</v>
      </c>
      <c r="P107" s="46">
        <f>IF(N107="x",SUM(I$10:I107),0)</f>
        <v>0</v>
      </c>
      <c r="Q107" s="50" t="str">
        <f t="shared" si="5"/>
        <v/>
      </c>
    </row>
    <row r="108" spans="2:17" x14ac:dyDescent="0.25">
      <c r="B108" s="11">
        <v>99</v>
      </c>
      <c r="C108" s="113">
        <f t="shared" si="3"/>
        <v>40742</v>
      </c>
      <c r="D108" s="12">
        <f t="shared" si="4"/>
        <v>2</v>
      </c>
      <c r="E108" s="13">
        <v>2</v>
      </c>
      <c r="F108" s="14">
        <v>15</v>
      </c>
      <c r="G108" s="14" t="s">
        <v>3</v>
      </c>
      <c r="H108" s="36">
        <v>15</v>
      </c>
      <c r="I108" s="38"/>
      <c r="J108" s="14"/>
      <c r="K108" s="14"/>
      <c r="L108" s="15"/>
      <c r="M108" s="14"/>
      <c r="N108" s="52"/>
      <c r="O108" s="92">
        <f>SUM(H$10:H108)</f>
        <v>713</v>
      </c>
      <c r="P108" s="46">
        <f>IF(N108="x",SUM(I$10:I108),0)</f>
        <v>0</v>
      </c>
      <c r="Q108" s="50" t="str">
        <f t="shared" si="5"/>
        <v/>
      </c>
    </row>
    <row r="109" spans="2:17" x14ac:dyDescent="0.25">
      <c r="B109" s="11">
        <v>100</v>
      </c>
      <c r="C109" s="113">
        <f t="shared" si="3"/>
        <v>40743</v>
      </c>
      <c r="D109" s="12">
        <f t="shared" si="4"/>
        <v>3</v>
      </c>
      <c r="E109" s="13">
        <v>2</v>
      </c>
      <c r="F109" s="14">
        <v>15</v>
      </c>
      <c r="G109" s="14" t="s">
        <v>0</v>
      </c>
      <c r="H109" s="36">
        <v>0</v>
      </c>
      <c r="I109" s="38"/>
      <c r="J109" s="14"/>
      <c r="K109" s="14"/>
      <c r="L109" s="15"/>
      <c r="M109" s="14"/>
      <c r="N109" s="52"/>
      <c r="O109" s="92">
        <f>SUM(H$10:H109)</f>
        <v>713</v>
      </c>
      <c r="P109" s="46">
        <f>IF(N109="x",SUM(I$10:I109),0)</f>
        <v>0</v>
      </c>
      <c r="Q109" s="50" t="str">
        <f t="shared" si="5"/>
        <v/>
      </c>
    </row>
    <row r="110" spans="2:17" x14ac:dyDescent="0.25">
      <c r="B110" s="11">
        <v>101</v>
      </c>
      <c r="C110" s="113">
        <f t="shared" si="3"/>
        <v>40744</v>
      </c>
      <c r="D110" s="12">
        <f t="shared" si="4"/>
        <v>4</v>
      </c>
      <c r="E110" s="13">
        <v>2</v>
      </c>
      <c r="F110" s="14">
        <v>15</v>
      </c>
      <c r="G110" s="14" t="s">
        <v>3</v>
      </c>
      <c r="H110" s="36">
        <v>12</v>
      </c>
      <c r="I110" s="38"/>
      <c r="J110" s="14" t="s">
        <v>7</v>
      </c>
      <c r="K110" s="14">
        <v>7</v>
      </c>
      <c r="L110" s="15">
        <v>3</v>
      </c>
      <c r="M110" s="14"/>
      <c r="N110" s="52"/>
      <c r="O110" s="92">
        <f>SUM(H$10:H110)</f>
        <v>725</v>
      </c>
      <c r="P110" s="46">
        <f>IF(N110="x",SUM(I$10:I110),0)</f>
        <v>0</v>
      </c>
      <c r="Q110" s="50" t="str">
        <f t="shared" si="5"/>
        <v/>
      </c>
    </row>
    <row r="111" spans="2:17" x14ac:dyDescent="0.25">
      <c r="B111" s="11">
        <v>102</v>
      </c>
      <c r="C111" s="113">
        <f t="shared" si="3"/>
        <v>40745</v>
      </c>
      <c r="D111" s="12">
        <f t="shared" si="4"/>
        <v>5</v>
      </c>
      <c r="E111" s="13">
        <v>2</v>
      </c>
      <c r="F111" s="14">
        <v>15</v>
      </c>
      <c r="G111" s="14" t="s">
        <v>8</v>
      </c>
      <c r="H111" s="36">
        <v>10</v>
      </c>
      <c r="I111" s="38"/>
      <c r="J111" s="14"/>
      <c r="K111" s="14"/>
      <c r="L111" s="15"/>
      <c r="M111" s="14"/>
      <c r="N111" s="52"/>
      <c r="O111" s="92">
        <f>SUM(H$10:H111)</f>
        <v>735</v>
      </c>
      <c r="P111" s="46">
        <f>IF(N111="x",SUM(I$10:I111),0)</f>
        <v>0</v>
      </c>
      <c r="Q111" s="50" t="str">
        <f t="shared" si="5"/>
        <v/>
      </c>
    </row>
    <row r="112" spans="2:17" x14ac:dyDescent="0.25">
      <c r="B112" s="11">
        <v>103</v>
      </c>
      <c r="C112" s="113">
        <f t="shared" si="3"/>
        <v>40746</v>
      </c>
      <c r="D112" s="12">
        <f t="shared" si="4"/>
        <v>6</v>
      </c>
      <c r="E112" s="13">
        <v>2</v>
      </c>
      <c r="F112" s="14">
        <v>15</v>
      </c>
      <c r="G112" s="14" t="s">
        <v>0</v>
      </c>
      <c r="H112" s="36">
        <v>0</v>
      </c>
      <c r="I112" s="38"/>
      <c r="J112" s="14"/>
      <c r="K112" s="14"/>
      <c r="L112" s="15"/>
      <c r="M112" s="14"/>
      <c r="N112" s="52"/>
      <c r="O112" s="92">
        <f>SUM(H$10:H112)</f>
        <v>735</v>
      </c>
      <c r="P112" s="46">
        <f>IF(N112="x",SUM(I$10:I112),0)</f>
        <v>0</v>
      </c>
      <c r="Q112" s="50" t="str">
        <f t="shared" si="5"/>
        <v/>
      </c>
    </row>
    <row r="113" spans="2:17" x14ac:dyDescent="0.25">
      <c r="B113" s="11">
        <v>104</v>
      </c>
      <c r="C113" s="113">
        <f t="shared" si="3"/>
        <v>40747</v>
      </c>
      <c r="D113" s="12">
        <f t="shared" si="4"/>
        <v>7</v>
      </c>
      <c r="E113" s="13">
        <v>2</v>
      </c>
      <c r="F113" s="14">
        <v>15</v>
      </c>
      <c r="G113" s="14" t="s">
        <v>3</v>
      </c>
      <c r="H113" s="36">
        <v>22</v>
      </c>
      <c r="I113" s="38"/>
      <c r="J113" s="14"/>
      <c r="K113" s="14"/>
      <c r="L113" s="15"/>
      <c r="M113" s="14"/>
      <c r="N113" s="52"/>
      <c r="O113" s="92">
        <f>SUM(H$10:H113)</f>
        <v>757</v>
      </c>
      <c r="P113" s="46">
        <f>IF(N113="x",SUM(I$10:I113),0)</f>
        <v>0</v>
      </c>
      <c r="Q113" s="50" t="str">
        <f t="shared" si="5"/>
        <v/>
      </c>
    </row>
    <row r="114" spans="2:17" x14ac:dyDescent="0.25">
      <c r="B114" s="11">
        <v>105</v>
      </c>
      <c r="C114" s="113">
        <f t="shared" si="3"/>
        <v>40748</v>
      </c>
      <c r="D114" s="12">
        <f t="shared" si="4"/>
        <v>1</v>
      </c>
      <c r="E114" s="13">
        <v>2</v>
      </c>
      <c r="F114" s="14">
        <v>15</v>
      </c>
      <c r="G114" s="14" t="s">
        <v>0</v>
      </c>
      <c r="H114" s="36">
        <v>0</v>
      </c>
      <c r="I114" s="38"/>
      <c r="J114" s="14"/>
      <c r="K114" s="14"/>
      <c r="L114" s="15"/>
      <c r="M114" s="14"/>
      <c r="N114" s="52"/>
      <c r="O114" s="92">
        <f>SUM(H$10:H114)</f>
        <v>757</v>
      </c>
      <c r="P114" s="46">
        <f>IF(N114="x",SUM(I$10:I114),0)</f>
        <v>0</v>
      </c>
      <c r="Q114" s="50" t="str">
        <f t="shared" si="5"/>
        <v/>
      </c>
    </row>
    <row r="115" spans="2:17" x14ac:dyDescent="0.25">
      <c r="B115" s="11">
        <v>106</v>
      </c>
      <c r="C115" s="113">
        <f t="shared" si="3"/>
        <v>40749</v>
      </c>
      <c r="D115" s="12">
        <f t="shared" si="4"/>
        <v>2</v>
      </c>
      <c r="E115" s="13">
        <v>2</v>
      </c>
      <c r="F115" s="14">
        <v>16</v>
      </c>
      <c r="G115" s="14" t="s">
        <v>3</v>
      </c>
      <c r="H115" s="36">
        <v>15</v>
      </c>
      <c r="I115" s="38"/>
      <c r="J115" s="14"/>
      <c r="K115" s="14"/>
      <c r="L115" s="15"/>
      <c r="M115" s="14"/>
      <c r="N115" s="52"/>
      <c r="O115" s="92">
        <f>SUM(H$10:H115)</f>
        <v>772</v>
      </c>
      <c r="P115" s="46">
        <f>IF(N115="x",SUM(I$10:I115),0)</f>
        <v>0</v>
      </c>
      <c r="Q115" s="50" t="str">
        <f t="shared" si="5"/>
        <v/>
      </c>
    </row>
    <row r="116" spans="2:17" x14ac:dyDescent="0.25">
      <c r="B116" s="11">
        <v>107</v>
      </c>
      <c r="C116" s="113">
        <f t="shared" si="3"/>
        <v>40750</v>
      </c>
      <c r="D116" s="12">
        <f t="shared" si="4"/>
        <v>3</v>
      </c>
      <c r="E116" s="13">
        <v>2</v>
      </c>
      <c r="F116" s="14">
        <v>16</v>
      </c>
      <c r="G116" s="14" t="s">
        <v>0</v>
      </c>
      <c r="H116" s="36">
        <v>0</v>
      </c>
      <c r="I116" s="38"/>
      <c r="J116" s="14"/>
      <c r="K116" s="14"/>
      <c r="L116" s="15"/>
      <c r="M116" s="14"/>
      <c r="N116" s="52"/>
      <c r="O116" s="92">
        <f>SUM(H$10:H116)</f>
        <v>772</v>
      </c>
      <c r="P116" s="46">
        <f>IF(N116="x",SUM(I$10:I116),0)</f>
        <v>0</v>
      </c>
      <c r="Q116" s="50" t="str">
        <f t="shared" si="5"/>
        <v/>
      </c>
    </row>
    <row r="117" spans="2:17" x14ac:dyDescent="0.25">
      <c r="B117" s="11">
        <v>108</v>
      </c>
      <c r="C117" s="113">
        <f t="shared" si="3"/>
        <v>40751</v>
      </c>
      <c r="D117" s="12">
        <f t="shared" si="4"/>
        <v>4</v>
      </c>
      <c r="E117" s="13">
        <v>2</v>
      </c>
      <c r="F117" s="14">
        <v>16</v>
      </c>
      <c r="G117" s="14" t="s">
        <v>3</v>
      </c>
      <c r="H117" s="36">
        <v>12</v>
      </c>
      <c r="I117" s="38"/>
      <c r="J117" s="14" t="s">
        <v>7</v>
      </c>
      <c r="K117" s="14">
        <v>7</v>
      </c>
      <c r="L117" s="15">
        <v>3</v>
      </c>
      <c r="M117" s="14"/>
      <c r="N117" s="52"/>
      <c r="O117" s="92">
        <f>SUM(H$10:H117)</f>
        <v>784</v>
      </c>
      <c r="P117" s="46">
        <f>IF(N117="x",SUM(I$10:I117),0)</f>
        <v>0</v>
      </c>
      <c r="Q117" s="50" t="str">
        <f t="shared" si="5"/>
        <v/>
      </c>
    </row>
    <row r="118" spans="2:17" x14ac:dyDescent="0.25">
      <c r="B118" s="11">
        <v>109</v>
      </c>
      <c r="C118" s="113">
        <f t="shared" si="3"/>
        <v>40752</v>
      </c>
      <c r="D118" s="12">
        <f t="shared" si="4"/>
        <v>5</v>
      </c>
      <c r="E118" s="13">
        <v>2</v>
      </c>
      <c r="F118" s="14">
        <v>16</v>
      </c>
      <c r="G118" s="14" t="s">
        <v>8</v>
      </c>
      <c r="H118" s="36">
        <v>10</v>
      </c>
      <c r="I118" s="38"/>
      <c r="J118" s="14"/>
      <c r="K118" s="14"/>
      <c r="L118" s="15"/>
      <c r="M118" s="14"/>
      <c r="N118" s="52"/>
      <c r="O118" s="92">
        <f>SUM(H$10:H118)</f>
        <v>794</v>
      </c>
      <c r="P118" s="46">
        <f>IF(N118="x",SUM(I$10:I118),0)</f>
        <v>0</v>
      </c>
      <c r="Q118" s="50" t="str">
        <f t="shared" si="5"/>
        <v/>
      </c>
    </row>
    <row r="119" spans="2:17" x14ac:dyDescent="0.25">
      <c r="B119" s="11">
        <v>110</v>
      </c>
      <c r="C119" s="113">
        <f t="shared" si="3"/>
        <v>40753</v>
      </c>
      <c r="D119" s="12">
        <f t="shared" si="4"/>
        <v>6</v>
      </c>
      <c r="E119" s="13">
        <v>2</v>
      </c>
      <c r="F119" s="14">
        <v>16</v>
      </c>
      <c r="G119" s="14" t="s">
        <v>0</v>
      </c>
      <c r="H119" s="36">
        <v>0</v>
      </c>
      <c r="I119" s="38"/>
      <c r="J119" s="14"/>
      <c r="K119" s="14"/>
      <c r="L119" s="15"/>
      <c r="M119" s="14"/>
      <c r="N119" s="52"/>
      <c r="O119" s="92">
        <f>SUM(H$10:H119)</f>
        <v>794</v>
      </c>
      <c r="P119" s="46">
        <f>IF(N119="x",SUM(I$10:I119),0)</f>
        <v>0</v>
      </c>
      <c r="Q119" s="50" t="str">
        <f t="shared" si="5"/>
        <v/>
      </c>
    </row>
    <row r="120" spans="2:17" x14ac:dyDescent="0.25">
      <c r="B120" s="11">
        <v>111</v>
      </c>
      <c r="C120" s="113">
        <f t="shared" si="3"/>
        <v>40754</v>
      </c>
      <c r="D120" s="12">
        <f t="shared" si="4"/>
        <v>7</v>
      </c>
      <c r="E120" s="13">
        <v>2</v>
      </c>
      <c r="F120" s="14">
        <v>16</v>
      </c>
      <c r="G120" s="14" t="s">
        <v>3</v>
      </c>
      <c r="H120" s="36">
        <v>22</v>
      </c>
      <c r="I120" s="38"/>
      <c r="J120" s="14"/>
      <c r="K120" s="14"/>
      <c r="L120" s="15"/>
      <c r="M120" s="14"/>
      <c r="N120" s="52"/>
      <c r="O120" s="92">
        <f>SUM(H$10:H120)</f>
        <v>816</v>
      </c>
      <c r="P120" s="46">
        <f>IF(N120="x",SUM(I$10:I120),0)</f>
        <v>0</v>
      </c>
      <c r="Q120" s="50" t="str">
        <f t="shared" si="5"/>
        <v/>
      </c>
    </row>
    <row r="121" spans="2:17" x14ac:dyDescent="0.25">
      <c r="B121" s="11">
        <v>112</v>
      </c>
      <c r="C121" s="113">
        <f t="shared" si="3"/>
        <v>40755</v>
      </c>
      <c r="D121" s="12">
        <f t="shared" si="4"/>
        <v>1</v>
      </c>
      <c r="E121" s="13">
        <v>2</v>
      </c>
      <c r="F121" s="14">
        <v>16</v>
      </c>
      <c r="G121" s="14" t="s">
        <v>0</v>
      </c>
      <c r="H121" s="36">
        <v>0</v>
      </c>
      <c r="I121" s="38"/>
      <c r="J121" s="14"/>
      <c r="K121" s="14"/>
      <c r="L121" s="15"/>
      <c r="M121" s="14"/>
      <c r="N121" s="52"/>
      <c r="O121" s="92">
        <f>SUM(H$10:H121)</f>
        <v>816</v>
      </c>
      <c r="P121" s="46">
        <f>IF(N121="x",SUM(I$10:I121),0)</f>
        <v>0</v>
      </c>
      <c r="Q121" s="50" t="str">
        <f t="shared" si="5"/>
        <v/>
      </c>
    </row>
    <row r="122" spans="2:17" x14ac:dyDescent="0.25">
      <c r="B122" s="11">
        <v>113</v>
      </c>
      <c r="C122" s="113">
        <f t="shared" si="3"/>
        <v>40756</v>
      </c>
      <c r="D122" s="12">
        <f t="shared" si="4"/>
        <v>2</v>
      </c>
      <c r="E122" s="13">
        <v>3</v>
      </c>
      <c r="F122" s="14">
        <v>17</v>
      </c>
      <c r="G122" s="14" t="s">
        <v>3</v>
      </c>
      <c r="H122" s="36">
        <v>15</v>
      </c>
      <c r="I122" s="38"/>
      <c r="J122" s="14"/>
      <c r="K122" s="14"/>
      <c r="L122" s="15"/>
      <c r="M122" s="14"/>
      <c r="N122" s="52"/>
      <c r="O122" s="92">
        <f>SUM(H$10:H122)</f>
        <v>831</v>
      </c>
      <c r="P122" s="46">
        <f>IF(N122="x",SUM(I$10:I122),0)</f>
        <v>0</v>
      </c>
      <c r="Q122" s="50" t="str">
        <f t="shared" si="5"/>
        <v/>
      </c>
    </row>
    <row r="123" spans="2:17" x14ac:dyDescent="0.25">
      <c r="B123" s="11">
        <v>114</v>
      </c>
      <c r="C123" s="113">
        <f t="shared" si="3"/>
        <v>40757</v>
      </c>
      <c r="D123" s="12">
        <f t="shared" si="4"/>
        <v>3</v>
      </c>
      <c r="E123" s="13">
        <v>3</v>
      </c>
      <c r="F123" s="14">
        <v>17</v>
      </c>
      <c r="G123" s="14" t="s">
        <v>0</v>
      </c>
      <c r="H123" s="36">
        <v>0</v>
      </c>
      <c r="I123" s="38"/>
      <c r="J123" s="14"/>
      <c r="K123" s="14"/>
      <c r="L123" s="15"/>
      <c r="M123" s="14"/>
      <c r="N123" s="52"/>
      <c r="O123" s="92">
        <f>SUM(H$10:H123)</f>
        <v>831</v>
      </c>
      <c r="P123" s="46">
        <f>IF(N123="x",SUM(I$10:I123),0)</f>
        <v>0</v>
      </c>
      <c r="Q123" s="50" t="str">
        <f t="shared" si="5"/>
        <v/>
      </c>
    </row>
    <row r="124" spans="2:17" x14ac:dyDescent="0.25">
      <c r="B124" s="11">
        <v>115</v>
      </c>
      <c r="C124" s="113">
        <f t="shared" si="3"/>
        <v>40758</v>
      </c>
      <c r="D124" s="12">
        <f t="shared" si="4"/>
        <v>4</v>
      </c>
      <c r="E124" s="13">
        <v>3</v>
      </c>
      <c r="F124" s="14">
        <v>17</v>
      </c>
      <c r="G124" s="14" t="s">
        <v>3</v>
      </c>
      <c r="H124" s="36">
        <v>14</v>
      </c>
      <c r="I124" s="38"/>
      <c r="J124" s="14" t="s">
        <v>7</v>
      </c>
      <c r="K124" s="14">
        <v>3</v>
      </c>
      <c r="L124" s="15">
        <v>10</v>
      </c>
      <c r="M124" s="14"/>
      <c r="N124" s="52"/>
      <c r="O124" s="92">
        <f>SUM(H$10:H124)</f>
        <v>845</v>
      </c>
      <c r="P124" s="46">
        <f>IF(N124="x",SUM(I$10:I124),0)</f>
        <v>0</v>
      </c>
      <c r="Q124" s="50" t="str">
        <f t="shared" si="5"/>
        <v/>
      </c>
    </row>
    <row r="125" spans="2:17" x14ac:dyDescent="0.25">
      <c r="B125" s="11">
        <v>116</v>
      </c>
      <c r="C125" s="113">
        <f t="shared" si="3"/>
        <v>40759</v>
      </c>
      <c r="D125" s="12">
        <f t="shared" si="4"/>
        <v>5</v>
      </c>
      <c r="E125" s="13">
        <v>3</v>
      </c>
      <c r="F125" s="14">
        <v>17</v>
      </c>
      <c r="G125" s="14" t="s">
        <v>8</v>
      </c>
      <c r="H125" s="36">
        <v>12</v>
      </c>
      <c r="I125" s="38"/>
      <c r="J125" s="14"/>
      <c r="K125" s="14"/>
      <c r="L125" s="15"/>
      <c r="M125" s="14"/>
      <c r="N125" s="52"/>
      <c r="O125" s="92">
        <f>SUM(H$10:H125)</f>
        <v>857</v>
      </c>
      <c r="P125" s="46">
        <f>IF(N125="x",SUM(I$10:I125),0)</f>
        <v>0</v>
      </c>
      <c r="Q125" s="50" t="str">
        <f t="shared" si="5"/>
        <v/>
      </c>
    </row>
    <row r="126" spans="2:17" x14ac:dyDescent="0.25">
      <c r="B126" s="11">
        <v>117</v>
      </c>
      <c r="C126" s="113">
        <f t="shared" si="3"/>
        <v>40760</v>
      </c>
      <c r="D126" s="12">
        <f t="shared" si="4"/>
        <v>6</v>
      </c>
      <c r="E126" s="13">
        <v>3</v>
      </c>
      <c r="F126" s="14">
        <v>17</v>
      </c>
      <c r="G126" s="14" t="s">
        <v>0</v>
      </c>
      <c r="H126" s="36">
        <v>0</v>
      </c>
      <c r="I126" s="38"/>
      <c r="J126" s="14"/>
      <c r="K126" s="14"/>
      <c r="L126" s="15"/>
      <c r="M126" s="14"/>
      <c r="N126" s="52"/>
      <c r="O126" s="92">
        <f>SUM(H$10:H126)</f>
        <v>857</v>
      </c>
      <c r="P126" s="46">
        <f>IF(N126="x",SUM(I$10:I126),0)</f>
        <v>0</v>
      </c>
      <c r="Q126" s="50" t="str">
        <f t="shared" si="5"/>
        <v/>
      </c>
    </row>
    <row r="127" spans="2:17" x14ac:dyDescent="0.25">
      <c r="B127" s="11">
        <v>118</v>
      </c>
      <c r="C127" s="113">
        <f t="shared" si="3"/>
        <v>40761</v>
      </c>
      <c r="D127" s="12">
        <f t="shared" si="4"/>
        <v>7</v>
      </c>
      <c r="E127" s="13">
        <v>3</v>
      </c>
      <c r="F127" s="14">
        <v>17</v>
      </c>
      <c r="G127" s="14" t="s">
        <v>3</v>
      </c>
      <c r="H127" s="36">
        <v>23</v>
      </c>
      <c r="I127" s="38"/>
      <c r="J127" s="14"/>
      <c r="K127" s="14"/>
      <c r="L127" s="15"/>
      <c r="M127" s="14"/>
      <c r="N127" s="52"/>
      <c r="O127" s="92">
        <f>SUM(H$10:H127)</f>
        <v>880</v>
      </c>
      <c r="P127" s="46">
        <f>IF(N127="x",SUM(I$10:I127),0)</f>
        <v>0</v>
      </c>
      <c r="Q127" s="50" t="str">
        <f t="shared" si="5"/>
        <v/>
      </c>
    </row>
    <row r="128" spans="2:17" x14ac:dyDescent="0.25">
      <c r="B128" s="11">
        <v>119</v>
      </c>
      <c r="C128" s="113">
        <f t="shared" si="3"/>
        <v>40762</v>
      </c>
      <c r="D128" s="12">
        <f t="shared" si="4"/>
        <v>1</v>
      </c>
      <c r="E128" s="13">
        <v>3</v>
      </c>
      <c r="F128" s="14">
        <v>17</v>
      </c>
      <c r="G128" s="14" t="s">
        <v>0</v>
      </c>
      <c r="H128" s="36">
        <v>0</v>
      </c>
      <c r="I128" s="38"/>
      <c r="J128" s="14"/>
      <c r="K128" s="14"/>
      <c r="L128" s="15"/>
      <c r="M128" s="14"/>
      <c r="N128" s="52"/>
      <c r="O128" s="92">
        <f>SUM(H$10:H128)</f>
        <v>880</v>
      </c>
      <c r="P128" s="46">
        <f>IF(N128="x",SUM(I$10:I128),0)</f>
        <v>0</v>
      </c>
      <c r="Q128" s="50" t="str">
        <f t="shared" si="5"/>
        <v/>
      </c>
    </row>
    <row r="129" spans="2:17" x14ac:dyDescent="0.25">
      <c r="B129" s="11">
        <v>120</v>
      </c>
      <c r="C129" s="113">
        <f t="shared" si="3"/>
        <v>40763</v>
      </c>
      <c r="D129" s="12">
        <f t="shared" si="4"/>
        <v>2</v>
      </c>
      <c r="E129" s="13">
        <v>3</v>
      </c>
      <c r="F129" s="14">
        <v>18</v>
      </c>
      <c r="G129" s="14" t="s">
        <v>3</v>
      </c>
      <c r="H129" s="36">
        <v>15</v>
      </c>
      <c r="I129" s="38"/>
      <c r="J129" s="14"/>
      <c r="K129" s="14"/>
      <c r="L129" s="15"/>
      <c r="M129" s="14"/>
      <c r="N129" s="52"/>
      <c r="O129" s="92">
        <f>SUM(H$10:H129)</f>
        <v>895</v>
      </c>
      <c r="P129" s="46">
        <f>IF(N129="x",SUM(I$10:I129),0)</f>
        <v>0</v>
      </c>
      <c r="Q129" s="50" t="str">
        <f t="shared" si="5"/>
        <v/>
      </c>
    </row>
    <row r="130" spans="2:17" x14ac:dyDescent="0.25">
      <c r="B130" s="11">
        <v>121</v>
      </c>
      <c r="C130" s="113">
        <f t="shared" si="3"/>
        <v>40764</v>
      </c>
      <c r="D130" s="12">
        <f t="shared" si="4"/>
        <v>3</v>
      </c>
      <c r="E130" s="13">
        <v>3</v>
      </c>
      <c r="F130" s="14">
        <v>18</v>
      </c>
      <c r="G130" s="14" t="s">
        <v>0</v>
      </c>
      <c r="H130" s="36">
        <v>0</v>
      </c>
      <c r="I130" s="38"/>
      <c r="J130" s="14"/>
      <c r="K130" s="14"/>
      <c r="L130" s="15"/>
      <c r="M130" s="14"/>
      <c r="N130" s="52"/>
      <c r="O130" s="92">
        <f>SUM(H$10:H130)</f>
        <v>895</v>
      </c>
      <c r="P130" s="46">
        <f>IF(N130="x",SUM(I$10:I130),0)</f>
        <v>0</v>
      </c>
      <c r="Q130" s="50" t="str">
        <f t="shared" si="5"/>
        <v/>
      </c>
    </row>
    <row r="131" spans="2:17" x14ac:dyDescent="0.25">
      <c r="B131" s="11">
        <v>122</v>
      </c>
      <c r="C131" s="113">
        <f t="shared" si="3"/>
        <v>40765</v>
      </c>
      <c r="D131" s="12">
        <f t="shared" si="4"/>
        <v>4</v>
      </c>
      <c r="E131" s="13">
        <v>3</v>
      </c>
      <c r="F131" s="14">
        <v>18</v>
      </c>
      <c r="G131" s="14" t="s">
        <v>3</v>
      </c>
      <c r="H131" s="36">
        <v>14</v>
      </c>
      <c r="I131" s="38"/>
      <c r="J131" s="14" t="s">
        <v>7</v>
      </c>
      <c r="K131" s="14">
        <v>3</v>
      </c>
      <c r="L131" s="15">
        <v>10</v>
      </c>
      <c r="M131" s="14"/>
      <c r="N131" s="52"/>
      <c r="O131" s="92">
        <f>SUM(H$10:H131)</f>
        <v>909</v>
      </c>
      <c r="P131" s="46">
        <f>IF(N131="x",SUM(I$10:I131),0)</f>
        <v>0</v>
      </c>
      <c r="Q131" s="50" t="str">
        <f t="shared" si="5"/>
        <v/>
      </c>
    </row>
    <row r="132" spans="2:17" x14ac:dyDescent="0.25">
      <c r="B132" s="11">
        <v>123</v>
      </c>
      <c r="C132" s="113">
        <f t="shared" si="3"/>
        <v>40766</v>
      </c>
      <c r="D132" s="12">
        <f t="shared" si="4"/>
        <v>5</v>
      </c>
      <c r="E132" s="13">
        <v>3</v>
      </c>
      <c r="F132" s="14">
        <v>18</v>
      </c>
      <c r="G132" s="14" t="s">
        <v>8</v>
      </c>
      <c r="H132" s="36">
        <v>12</v>
      </c>
      <c r="I132" s="38"/>
      <c r="J132" s="14"/>
      <c r="K132" s="14"/>
      <c r="L132" s="15"/>
      <c r="M132" s="14"/>
      <c r="N132" s="52"/>
      <c r="O132" s="92">
        <f>SUM(H$10:H132)</f>
        <v>921</v>
      </c>
      <c r="P132" s="46">
        <f>IF(N132="x",SUM(I$10:I132),0)</f>
        <v>0</v>
      </c>
      <c r="Q132" s="50" t="str">
        <f t="shared" si="5"/>
        <v/>
      </c>
    </row>
    <row r="133" spans="2:17" x14ac:dyDescent="0.25">
      <c r="B133" s="11">
        <v>124</v>
      </c>
      <c r="C133" s="113">
        <f t="shared" si="3"/>
        <v>40767</v>
      </c>
      <c r="D133" s="12">
        <f t="shared" si="4"/>
        <v>6</v>
      </c>
      <c r="E133" s="13">
        <v>3</v>
      </c>
      <c r="F133" s="14">
        <v>18</v>
      </c>
      <c r="G133" s="14" t="s">
        <v>0</v>
      </c>
      <c r="H133" s="36">
        <v>0</v>
      </c>
      <c r="I133" s="38"/>
      <c r="J133" s="14"/>
      <c r="K133" s="14"/>
      <c r="L133" s="15"/>
      <c r="M133" s="14"/>
      <c r="N133" s="52"/>
      <c r="O133" s="92">
        <f>SUM(H$10:H133)</f>
        <v>921</v>
      </c>
      <c r="P133" s="46">
        <f>IF(N133="x",SUM(I$10:I133),0)</f>
        <v>0</v>
      </c>
      <c r="Q133" s="50" t="str">
        <f t="shared" si="5"/>
        <v/>
      </c>
    </row>
    <row r="134" spans="2:17" x14ac:dyDescent="0.25">
      <c r="B134" s="11">
        <v>125</v>
      </c>
      <c r="C134" s="113">
        <f t="shared" si="3"/>
        <v>40768</v>
      </c>
      <c r="D134" s="12">
        <f t="shared" si="4"/>
        <v>7</v>
      </c>
      <c r="E134" s="13">
        <v>3</v>
      </c>
      <c r="F134" s="14">
        <v>18</v>
      </c>
      <c r="G134" s="14" t="s">
        <v>3</v>
      </c>
      <c r="H134" s="36">
        <v>23</v>
      </c>
      <c r="I134" s="38"/>
      <c r="J134" s="14"/>
      <c r="K134" s="14"/>
      <c r="L134" s="15"/>
      <c r="M134" s="14"/>
      <c r="N134" s="52"/>
      <c r="O134" s="92">
        <f>SUM(H$10:H134)</f>
        <v>944</v>
      </c>
      <c r="P134" s="46">
        <f>IF(N134="x",SUM(I$10:I134),0)</f>
        <v>0</v>
      </c>
      <c r="Q134" s="50" t="str">
        <f t="shared" si="5"/>
        <v/>
      </c>
    </row>
    <row r="135" spans="2:17" x14ac:dyDescent="0.25">
      <c r="B135" s="11">
        <v>126</v>
      </c>
      <c r="C135" s="113">
        <f t="shared" si="3"/>
        <v>40769</v>
      </c>
      <c r="D135" s="12">
        <f t="shared" si="4"/>
        <v>1</v>
      </c>
      <c r="E135" s="13">
        <v>3</v>
      </c>
      <c r="F135" s="14">
        <v>18</v>
      </c>
      <c r="G135" s="14" t="s">
        <v>0</v>
      </c>
      <c r="H135" s="36">
        <v>0</v>
      </c>
      <c r="I135" s="38"/>
      <c r="J135" s="14"/>
      <c r="K135" s="14"/>
      <c r="L135" s="15"/>
      <c r="M135" s="14"/>
      <c r="N135" s="52"/>
      <c r="O135" s="92">
        <f>SUM(H$10:H135)</f>
        <v>944</v>
      </c>
      <c r="P135" s="46">
        <f>IF(N135="x",SUM(I$10:I135),0)</f>
        <v>0</v>
      </c>
      <c r="Q135" s="50" t="str">
        <f t="shared" si="5"/>
        <v/>
      </c>
    </row>
    <row r="136" spans="2:17" x14ac:dyDescent="0.25">
      <c r="B136" s="11">
        <v>127</v>
      </c>
      <c r="C136" s="113">
        <f t="shared" si="3"/>
        <v>40770</v>
      </c>
      <c r="D136" s="12">
        <f t="shared" si="4"/>
        <v>2</v>
      </c>
      <c r="E136" s="13">
        <v>3</v>
      </c>
      <c r="F136" s="14">
        <v>19</v>
      </c>
      <c r="G136" s="14" t="s">
        <v>3</v>
      </c>
      <c r="H136" s="36">
        <v>15</v>
      </c>
      <c r="I136" s="38"/>
      <c r="J136" s="14"/>
      <c r="K136" s="14"/>
      <c r="L136" s="15"/>
      <c r="M136" s="14"/>
      <c r="N136" s="52"/>
      <c r="O136" s="92">
        <f>SUM(H$10:H136)</f>
        <v>959</v>
      </c>
      <c r="P136" s="46">
        <f>IF(N136="x",SUM(I$10:I136),0)</f>
        <v>0</v>
      </c>
      <c r="Q136" s="50" t="str">
        <f t="shared" si="5"/>
        <v/>
      </c>
    </row>
    <row r="137" spans="2:17" x14ac:dyDescent="0.25">
      <c r="B137" s="11">
        <v>128</v>
      </c>
      <c r="C137" s="113">
        <f t="shared" si="3"/>
        <v>40771</v>
      </c>
      <c r="D137" s="12">
        <f t="shared" si="4"/>
        <v>3</v>
      </c>
      <c r="E137" s="13">
        <v>3</v>
      </c>
      <c r="F137" s="14">
        <v>19</v>
      </c>
      <c r="G137" s="14" t="s">
        <v>0</v>
      </c>
      <c r="H137" s="36">
        <v>0</v>
      </c>
      <c r="I137" s="38"/>
      <c r="J137" s="14"/>
      <c r="K137" s="14"/>
      <c r="L137" s="15"/>
      <c r="M137" s="14"/>
      <c r="N137" s="52"/>
      <c r="O137" s="92">
        <f>SUM(H$10:H137)</f>
        <v>959</v>
      </c>
      <c r="P137" s="46">
        <f>IF(N137="x",SUM(I$10:I137),0)</f>
        <v>0</v>
      </c>
      <c r="Q137" s="50" t="str">
        <f t="shared" si="5"/>
        <v/>
      </c>
    </row>
    <row r="138" spans="2:17" x14ac:dyDescent="0.25">
      <c r="B138" s="11">
        <v>129</v>
      </c>
      <c r="C138" s="113">
        <f t="shared" ref="C138:C175" si="6">C139-1</f>
        <v>40772</v>
      </c>
      <c r="D138" s="12">
        <f t="shared" si="4"/>
        <v>4</v>
      </c>
      <c r="E138" s="13">
        <v>3</v>
      </c>
      <c r="F138" s="14">
        <v>19</v>
      </c>
      <c r="G138" s="14" t="s">
        <v>3</v>
      </c>
      <c r="H138" s="36">
        <v>14</v>
      </c>
      <c r="I138" s="38"/>
      <c r="J138" s="14" t="s">
        <v>7</v>
      </c>
      <c r="K138" s="14">
        <v>3</v>
      </c>
      <c r="L138" s="15">
        <v>10</v>
      </c>
      <c r="M138" s="14"/>
      <c r="N138" s="52"/>
      <c r="O138" s="92">
        <f>SUM(H$10:H138)</f>
        <v>973</v>
      </c>
      <c r="P138" s="46">
        <f>IF(N138="x",SUM(I$10:I138),0)</f>
        <v>0</v>
      </c>
      <c r="Q138" s="50" t="str">
        <f t="shared" si="5"/>
        <v/>
      </c>
    </row>
    <row r="139" spans="2:17" x14ac:dyDescent="0.25">
      <c r="B139" s="11">
        <v>130</v>
      </c>
      <c r="C139" s="113">
        <f t="shared" si="6"/>
        <v>40773</v>
      </c>
      <c r="D139" s="12">
        <f t="shared" ref="D139:D177" si="7">WEEKDAY(C139)</f>
        <v>5</v>
      </c>
      <c r="E139" s="13">
        <v>3</v>
      </c>
      <c r="F139" s="14">
        <v>19</v>
      </c>
      <c r="G139" s="14" t="s">
        <v>8</v>
      </c>
      <c r="H139" s="36">
        <v>12</v>
      </c>
      <c r="I139" s="38"/>
      <c r="J139" s="14"/>
      <c r="K139" s="14"/>
      <c r="L139" s="15"/>
      <c r="M139" s="14"/>
      <c r="N139" s="52"/>
      <c r="O139" s="92">
        <f>SUM(H$10:H139)</f>
        <v>985</v>
      </c>
      <c r="P139" s="46">
        <f>IF(N139="x",SUM(I$10:I139),0)</f>
        <v>0</v>
      </c>
      <c r="Q139" s="50" t="str">
        <f t="shared" ref="Q139:Q177" si="8">IF(N139="x",(P139-O139)/O139%,"")</f>
        <v/>
      </c>
    </row>
    <row r="140" spans="2:17" x14ac:dyDescent="0.25">
      <c r="B140" s="11">
        <v>131</v>
      </c>
      <c r="C140" s="113">
        <f t="shared" si="6"/>
        <v>40774</v>
      </c>
      <c r="D140" s="12">
        <f t="shared" si="7"/>
        <v>6</v>
      </c>
      <c r="E140" s="13">
        <v>3</v>
      </c>
      <c r="F140" s="14">
        <v>19</v>
      </c>
      <c r="G140" s="14" t="s">
        <v>0</v>
      </c>
      <c r="H140" s="36">
        <v>0</v>
      </c>
      <c r="I140" s="38"/>
      <c r="J140" s="14"/>
      <c r="K140" s="14"/>
      <c r="L140" s="15"/>
      <c r="M140" s="14"/>
      <c r="N140" s="52"/>
      <c r="O140" s="92">
        <f>SUM(H$10:H140)</f>
        <v>985</v>
      </c>
      <c r="P140" s="46">
        <f>IF(N140="x",SUM(I$10:I140),0)</f>
        <v>0</v>
      </c>
      <c r="Q140" s="50" t="str">
        <f t="shared" si="8"/>
        <v/>
      </c>
    </row>
    <row r="141" spans="2:17" x14ac:dyDescent="0.25">
      <c r="B141" s="11">
        <v>132</v>
      </c>
      <c r="C141" s="113">
        <f t="shared" si="6"/>
        <v>40775</v>
      </c>
      <c r="D141" s="12">
        <f t="shared" si="7"/>
        <v>7</v>
      </c>
      <c r="E141" s="13">
        <v>3</v>
      </c>
      <c r="F141" s="14">
        <v>19</v>
      </c>
      <c r="G141" s="14" t="s">
        <v>3</v>
      </c>
      <c r="H141" s="36">
        <v>23</v>
      </c>
      <c r="I141" s="38"/>
      <c r="J141" s="14"/>
      <c r="K141" s="14"/>
      <c r="L141" s="15"/>
      <c r="M141" s="14"/>
      <c r="N141" s="52"/>
      <c r="O141" s="92">
        <f>SUM(H$10:H141)</f>
        <v>1008</v>
      </c>
      <c r="P141" s="46">
        <f>IF(N141="x",SUM(I$10:I141),0)</f>
        <v>0</v>
      </c>
      <c r="Q141" s="50" t="str">
        <f t="shared" si="8"/>
        <v/>
      </c>
    </row>
    <row r="142" spans="2:17" x14ac:dyDescent="0.25">
      <c r="B142" s="11">
        <v>133</v>
      </c>
      <c r="C142" s="113">
        <f t="shared" si="6"/>
        <v>40776</v>
      </c>
      <c r="D142" s="12">
        <f t="shared" si="7"/>
        <v>1</v>
      </c>
      <c r="E142" s="13">
        <v>3</v>
      </c>
      <c r="F142" s="14">
        <v>19</v>
      </c>
      <c r="G142" s="14" t="s">
        <v>0</v>
      </c>
      <c r="H142" s="36">
        <v>0</v>
      </c>
      <c r="I142" s="38"/>
      <c r="J142" s="14"/>
      <c r="K142" s="14"/>
      <c r="L142" s="15"/>
      <c r="M142" s="14"/>
      <c r="N142" s="52"/>
      <c r="O142" s="92">
        <f>SUM(H$10:H142)</f>
        <v>1008</v>
      </c>
      <c r="P142" s="46">
        <f>IF(N142="x",SUM(I$10:I142),0)</f>
        <v>0</v>
      </c>
      <c r="Q142" s="50" t="str">
        <f t="shared" si="8"/>
        <v/>
      </c>
    </row>
    <row r="143" spans="2:17" x14ac:dyDescent="0.25">
      <c r="B143" s="11">
        <v>134</v>
      </c>
      <c r="C143" s="113">
        <f t="shared" si="6"/>
        <v>40777</v>
      </c>
      <c r="D143" s="12">
        <f t="shared" si="7"/>
        <v>2</v>
      </c>
      <c r="E143" s="13">
        <v>3</v>
      </c>
      <c r="F143" s="14">
        <v>20</v>
      </c>
      <c r="G143" s="14" t="s">
        <v>3</v>
      </c>
      <c r="H143" s="36">
        <v>15</v>
      </c>
      <c r="I143" s="38"/>
      <c r="J143" s="14"/>
      <c r="K143" s="14"/>
      <c r="L143" s="15"/>
      <c r="M143" s="14"/>
      <c r="N143" s="52"/>
      <c r="O143" s="92">
        <f>SUM(H$10:H143)</f>
        <v>1023</v>
      </c>
      <c r="P143" s="46">
        <f>IF(N143="x",SUM(I$10:I143),0)</f>
        <v>0</v>
      </c>
      <c r="Q143" s="50" t="str">
        <f t="shared" si="8"/>
        <v/>
      </c>
    </row>
    <row r="144" spans="2:17" x14ac:dyDescent="0.25">
      <c r="B144" s="11">
        <v>135</v>
      </c>
      <c r="C144" s="113">
        <f t="shared" si="6"/>
        <v>40778</v>
      </c>
      <c r="D144" s="12">
        <f t="shared" si="7"/>
        <v>3</v>
      </c>
      <c r="E144" s="13">
        <v>3</v>
      </c>
      <c r="F144" s="14">
        <v>20</v>
      </c>
      <c r="G144" s="14" t="s">
        <v>0</v>
      </c>
      <c r="H144" s="36">
        <v>0</v>
      </c>
      <c r="I144" s="38"/>
      <c r="J144" s="14"/>
      <c r="K144" s="14"/>
      <c r="L144" s="15"/>
      <c r="M144" s="14"/>
      <c r="N144" s="52"/>
      <c r="O144" s="92">
        <f>SUM(H$10:H144)</f>
        <v>1023</v>
      </c>
      <c r="P144" s="46">
        <f>IF(N144="x",SUM(I$10:I144),0)</f>
        <v>0</v>
      </c>
      <c r="Q144" s="50" t="str">
        <f t="shared" si="8"/>
        <v/>
      </c>
    </row>
    <row r="145" spans="2:17" x14ac:dyDescent="0.25">
      <c r="B145" s="11">
        <v>136</v>
      </c>
      <c r="C145" s="113">
        <f t="shared" si="6"/>
        <v>40779</v>
      </c>
      <c r="D145" s="12">
        <f t="shared" si="7"/>
        <v>4</v>
      </c>
      <c r="E145" s="13">
        <v>3</v>
      </c>
      <c r="F145" s="14">
        <v>20</v>
      </c>
      <c r="G145" s="14" t="s">
        <v>3</v>
      </c>
      <c r="H145" s="36">
        <v>14</v>
      </c>
      <c r="I145" s="38"/>
      <c r="J145" s="14" t="s">
        <v>7</v>
      </c>
      <c r="K145" s="14">
        <v>3</v>
      </c>
      <c r="L145" s="15" t="s">
        <v>10</v>
      </c>
      <c r="M145" s="14"/>
      <c r="N145" s="52"/>
      <c r="O145" s="92">
        <f>SUM(H$10:H145)</f>
        <v>1037</v>
      </c>
      <c r="P145" s="46">
        <f>IF(N145="x",SUM(I$10:I145),0)</f>
        <v>0</v>
      </c>
      <c r="Q145" s="50" t="str">
        <f t="shared" si="8"/>
        <v/>
      </c>
    </row>
    <row r="146" spans="2:17" x14ac:dyDescent="0.25">
      <c r="B146" s="11">
        <v>137</v>
      </c>
      <c r="C146" s="113">
        <f t="shared" si="6"/>
        <v>40780</v>
      </c>
      <c r="D146" s="12">
        <f t="shared" si="7"/>
        <v>5</v>
      </c>
      <c r="E146" s="13">
        <v>3</v>
      </c>
      <c r="F146" s="14">
        <v>20</v>
      </c>
      <c r="G146" s="14" t="s">
        <v>8</v>
      </c>
      <c r="H146" s="36">
        <v>12</v>
      </c>
      <c r="I146" s="38"/>
      <c r="J146" s="14"/>
      <c r="K146" s="14"/>
      <c r="L146" s="15"/>
      <c r="M146" s="14"/>
      <c r="N146" s="52"/>
      <c r="O146" s="92">
        <f>SUM(H$10:H146)</f>
        <v>1049</v>
      </c>
      <c r="P146" s="46">
        <f>IF(N146="x",SUM(I$10:I146),0)</f>
        <v>0</v>
      </c>
      <c r="Q146" s="50" t="str">
        <f t="shared" si="8"/>
        <v/>
      </c>
    </row>
    <row r="147" spans="2:17" x14ac:dyDescent="0.25">
      <c r="B147" s="11">
        <v>138</v>
      </c>
      <c r="C147" s="113">
        <f t="shared" si="6"/>
        <v>40781</v>
      </c>
      <c r="D147" s="12">
        <f t="shared" si="7"/>
        <v>6</v>
      </c>
      <c r="E147" s="13">
        <v>3</v>
      </c>
      <c r="F147" s="14">
        <v>20</v>
      </c>
      <c r="G147" s="14" t="s">
        <v>0</v>
      </c>
      <c r="H147" s="36">
        <v>0</v>
      </c>
      <c r="I147" s="38"/>
      <c r="J147" s="14"/>
      <c r="K147" s="14"/>
      <c r="L147" s="15"/>
      <c r="M147" s="14"/>
      <c r="N147" s="52"/>
      <c r="O147" s="92">
        <f>SUM(H$10:H147)</f>
        <v>1049</v>
      </c>
      <c r="P147" s="46">
        <f>IF(N147="x",SUM(I$10:I147),0)</f>
        <v>0</v>
      </c>
      <c r="Q147" s="50" t="str">
        <f t="shared" si="8"/>
        <v/>
      </c>
    </row>
    <row r="148" spans="2:17" x14ac:dyDescent="0.25">
      <c r="B148" s="11">
        <v>139</v>
      </c>
      <c r="C148" s="113">
        <f t="shared" si="6"/>
        <v>40782</v>
      </c>
      <c r="D148" s="12">
        <f t="shared" si="7"/>
        <v>7</v>
      </c>
      <c r="E148" s="13">
        <v>3</v>
      </c>
      <c r="F148" s="14">
        <v>20</v>
      </c>
      <c r="G148" s="14" t="s">
        <v>3</v>
      </c>
      <c r="H148" s="36">
        <v>23</v>
      </c>
      <c r="I148" s="38"/>
      <c r="J148" s="14"/>
      <c r="K148" s="14"/>
      <c r="L148" s="15"/>
      <c r="M148" s="14"/>
      <c r="N148" s="52"/>
      <c r="O148" s="92">
        <f>SUM(H$10:H148)</f>
        <v>1072</v>
      </c>
      <c r="P148" s="46">
        <f>IF(N148="x",SUM(I$10:I148),0)</f>
        <v>0</v>
      </c>
      <c r="Q148" s="50" t="str">
        <f t="shared" si="8"/>
        <v/>
      </c>
    </row>
    <row r="149" spans="2:17" x14ac:dyDescent="0.25">
      <c r="B149" s="11">
        <v>140</v>
      </c>
      <c r="C149" s="113">
        <f t="shared" si="6"/>
        <v>40783</v>
      </c>
      <c r="D149" s="12">
        <f t="shared" si="7"/>
        <v>1</v>
      </c>
      <c r="E149" s="13">
        <v>3</v>
      </c>
      <c r="F149" s="14">
        <v>20</v>
      </c>
      <c r="G149" s="14" t="s">
        <v>0</v>
      </c>
      <c r="H149" s="36">
        <v>0</v>
      </c>
      <c r="I149" s="38"/>
      <c r="J149" s="14"/>
      <c r="K149" s="14"/>
      <c r="L149" s="15"/>
      <c r="M149" s="14"/>
      <c r="N149" s="52"/>
      <c r="O149" s="92">
        <f>SUM(H$10:H149)</f>
        <v>1072</v>
      </c>
      <c r="P149" s="46">
        <f>IF(N149="x",SUM(I$10:I149),0)</f>
        <v>0</v>
      </c>
      <c r="Q149" s="50" t="str">
        <f t="shared" si="8"/>
        <v/>
      </c>
    </row>
    <row r="150" spans="2:17" x14ac:dyDescent="0.25">
      <c r="B150" s="11">
        <v>141</v>
      </c>
      <c r="C150" s="113">
        <f t="shared" si="6"/>
        <v>40784</v>
      </c>
      <c r="D150" s="12">
        <f t="shared" si="7"/>
        <v>2</v>
      </c>
      <c r="E150" s="13">
        <v>3</v>
      </c>
      <c r="F150" s="14">
        <v>21</v>
      </c>
      <c r="G150" s="14" t="s">
        <v>3</v>
      </c>
      <c r="H150" s="36">
        <v>15</v>
      </c>
      <c r="I150" s="38"/>
      <c r="J150" s="14"/>
      <c r="K150" s="14"/>
      <c r="L150" s="15"/>
      <c r="M150" s="14"/>
      <c r="N150" s="52"/>
      <c r="O150" s="92">
        <f>SUM(H$10:H150)</f>
        <v>1087</v>
      </c>
      <c r="P150" s="46">
        <f>IF(N150="x",SUM(I$10:I150),0)</f>
        <v>0</v>
      </c>
      <c r="Q150" s="50" t="str">
        <f t="shared" si="8"/>
        <v/>
      </c>
    </row>
    <row r="151" spans="2:17" x14ac:dyDescent="0.25">
      <c r="B151" s="11">
        <v>142</v>
      </c>
      <c r="C151" s="113">
        <f t="shared" si="6"/>
        <v>40785</v>
      </c>
      <c r="D151" s="12">
        <f t="shared" si="7"/>
        <v>3</v>
      </c>
      <c r="E151" s="13">
        <v>3</v>
      </c>
      <c r="F151" s="14">
        <v>21</v>
      </c>
      <c r="G151" s="14" t="s">
        <v>0</v>
      </c>
      <c r="H151" s="36">
        <v>0</v>
      </c>
      <c r="I151" s="38"/>
      <c r="J151" s="14"/>
      <c r="K151" s="14"/>
      <c r="L151" s="15"/>
      <c r="M151" s="14"/>
      <c r="N151" s="52"/>
      <c r="O151" s="92">
        <f>SUM(H$10:H151)</f>
        <v>1087</v>
      </c>
      <c r="P151" s="46">
        <f>IF(N151="x",SUM(I$10:I151),0)</f>
        <v>0</v>
      </c>
      <c r="Q151" s="50" t="str">
        <f t="shared" si="8"/>
        <v/>
      </c>
    </row>
    <row r="152" spans="2:17" x14ac:dyDescent="0.25">
      <c r="B152" s="11">
        <v>143</v>
      </c>
      <c r="C152" s="113">
        <f t="shared" si="6"/>
        <v>40786</v>
      </c>
      <c r="D152" s="12">
        <f t="shared" si="7"/>
        <v>4</v>
      </c>
      <c r="E152" s="13">
        <v>3</v>
      </c>
      <c r="F152" s="14">
        <v>21</v>
      </c>
      <c r="G152" s="14" t="s">
        <v>3</v>
      </c>
      <c r="H152" s="36">
        <v>14</v>
      </c>
      <c r="I152" s="38"/>
      <c r="J152" s="14" t="s">
        <v>7</v>
      </c>
      <c r="K152" s="14">
        <v>3</v>
      </c>
      <c r="L152" s="15">
        <v>10</v>
      </c>
      <c r="M152" s="14"/>
      <c r="N152" s="52"/>
      <c r="O152" s="92">
        <f>SUM(H$10:H152)</f>
        <v>1101</v>
      </c>
      <c r="P152" s="46">
        <f>IF(N152="x",SUM(I$10:I152),0)</f>
        <v>0</v>
      </c>
      <c r="Q152" s="50" t="str">
        <f t="shared" si="8"/>
        <v/>
      </c>
    </row>
    <row r="153" spans="2:17" x14ac:dyDescent="0.25">
      <c r="B153" s="11">
        <v>144</v>
      </c>
      <c r="C153" s="113">
        <f t="shared" si="6"/>
        <v>40787</v>
      </c>
      <c r="D153" s="12">
        <f t="shared" si="7"/>
        <v>5</v>
      </c>
      <c r="E153" s="13">
        <v>3</v>
      </c>
      <c r="F153" s="14">
        <v>21</v>
      </c>
      <c r="G153" s="14" t="s">
        <v>8</v>
      </c>
      <c r="H153" s="36">
        <v>12</v>
      </c>
      <c r="I153" s="38"/>
      <c r="J153" s="14"/>
      <c r="K153" s="14"/>
      <c r="L153" s="15"/>
      <c r="M153" s="14"/>
      <c r="N153" s="52"/>
      <c r="O153" s="92">
        <f>SUM(H$10:H153)</f>
        <v>1113</v>
      </c>
      <c r="P153" s="46">
        <f>IF(N153="x",SUM(I$10:I153),0)</f>
        <v>0</v>
      </c>
      <c r="Q153" s="50" t="str">
        <f t="shared" si="8"/>
        <v/>
      </c>
    </row>
    <row r="154" spans="2:17" x14ac:dyDescent="0.25">
      <c r="B154" s="11">
        <v>145</v>
      </c>
      <c r="C154" s="113">
        <f t="shared" si="6"/>
        <v>40788</v>
      </c>
      <c r="D154" s="12">
        <f t="shared" si="7"/>
        <v>6</v>
      </c>
      <c r="E154" s="13">
        <v>3</v>
      </c>
      <c r="F154" s="14">
        <v>21</v>
      </c>
      <c r="G154" s="14" t="s">
        <v>0</v>
      </c>
      <c r="H154" s="36">
        <v>0</v>
      </c>
      <c r="I154" s="38"/>
      <c r="J154" s="14"/>
      <c r="K154" s="14"/>
      <c r="L154" s="15"/>
      <c r="M154" s="14"/>
      <c r="N154" s="52"/>
      <c r="O154" s="92">
        <f>SUM(H$10:H154)</f>
        <v>1113</v>
      </c>
      <c r="P154" s="46">
        <f>IF(N154="x",SUM(I$10:I154),0)</f>
        <v>0</v>
      </c>
      <c r="Q154" s="50" t="str">
        <f t="shared" si="8"/>
        <v/>
      </c>
    </row>
    <row r="155" spans="2:17" x14ac:dyDescent="0.25">
      <c r="B155" s="11">
        <v>146</v>
      </c>
      <c r="C155" s="113">
        <f t="shared" si="6"/>
        <v>40789</v>
      </c>
      <c r="D155" s="12">
        <f t="shared" si="7"/>
        <v>7</v>
      </c>
      <c r="E155" s="13">
        <v>3</v>
      </c>
      <c r="F155" s="14">
        <v>21</v>
      </c>
      <c r="G155" s="14" t="s">
        <v>3</v>
      </c>
      <c r="H155" s="36">
        <v>23</v>
      </c>
      <c r="I155" s="38"/>
      <c r="J155" s="14"/>
      <c r="K155" s="14"/>
      <c r="L155" s="15"/>
      <c r="M155" s="14"/>
      <c r="N155" s="52"/>
      <c r="O155" s="92">
        <f>SUM(H$10:H155)</f>
        <v>1136</v>
      </c>
      <c r="P155" s="46">
        <f>IF(N155="x",SUM(I$10:I155),0)</f>
        <v>0</v>
      </c>
      <c r="Q155" s="50" t="str">
        <f t="shared" si="8"/>
        <v/>
      </c>
    </row>
    <row r="156" spans="2:17" x14ac:dyDescent="0.25">
      <c r="B156" s="11">
        <v>147</v>
      </c>
      <c r="C156" s="113">
        <f t="shared" si="6"/>
        <v>40790</v>
      </c>
      <c r="D156" s="12">
        <f t="shared" si="7"/>
        <v>1</v>
      </c>
      <c r="E156" s="13">
        <v>3</v>
      </c>
      <c r="F156" s="14">
        <v>21</v>
      </c>
      <c r="G156" s="14" t="s">
        <v>0</v>
      </c>
      <c r="H156" s="36">
        <v>0</v>
      </c>
      <c r="I156" s="38"/>
      <c r="J156" s="14"/>
      <c r="K156" s="14"/>
      <c r="L156" s="15"/>
      <c r="M156" s="14"/>
      <c r="N156" s="52"/>
      <c r="O156" s="92">
        <f>SUM(H$10:H156)</f>
        <v>1136</v>
      </c>
      <c r="P156" s="46">
        <f>IF(N156="x",SUM(I$10:I156),0)</f>
        <v>0</v>
      </c>
      <c r="Q156" s="50" t="str">
        <f t="shared" si="8"/>
        <v/>
      </c>
    </row>
    <row r="157" spans="2:17" x14ac:dyDescent="0.25">
      <c r="B157" s="11">
        <v>148</v>
      </c>
      <c r="C157" s="113">
        <f t="shared" si="6"/>
        <v>40791</v>
      </c>
      <c r="D157" s="12">
        <f t="shared" si="7"/>
        <v>2</v>
      </c>
      <c r="E157" s="13">
        <v>3</v>
      </c>
      <c r="F157" s="14">
        <v>22</v>
      </c>
      <c r="G157" s="14" t="s">
        <v>3</v>
      </c>
      <c r="H157" s="36">
        <v>15</v>
      </c>
      <c r="I157" s="38"/>
      <c r="J157" s="14"/>
      <c r="K157" s="14"/>
      <c r="L157" s="15"/>
      <c r="M157" s="14"/>
      <c r="N157" s="52"/>
      <c r="O157" s="92">
        <f>SUM(H$10:H157)</f>
        <v>1151</v>
      </c>
      <c r="P157" s="46">
        <f>IF(N157="x",SUM(I$10:I157),0)</f>
        <v>0</v>
      </c>
      <c r="Q157" s="50" t="str">
        <f t="shared" si="8"/>
        <v/>
      </c>
    </row>
    <row r="158" spans="2:17" x14ac:dyDescent="0.25">
      <c r="B158" s="11">
        <v>149</v>
      </c>
      <c r="C158" s="113">
        <f t="shared" si="6"/>
        <v>40792</v>
      </c>
      <c r="D158" s="12">
        <f t="shared" si="7"/>
        <v>3</v>
      </c>
      <c r="E158" s="13">
        <v>3</v>
      </c>
      <c r="F158" s="14">
        <v>22</v>
      </c>
      <c r="G158" s="14" t="s">
        <v>0</v>
      </c>
      <c r="H158" s="36">
        <v>0</v>
      </c>
      <c r="I158" s="38"/>
      <c r="J158" s="14"/>
      <c r="K158" s="14"/>
      <c r="L158" s="15"/>
      <c r="M158" s="14"/>
      <c r="N158" s="52"/>
      <c r="O158" s="92">
        <f>SUM(H$10:H158)</f>
        <v>1151</v>
      </c>
      <c r="P158" s="46">
        <f>IF(N158="x",SUM(I$10:I158),0)</f>
        <v>0</v>
      </c>
      <c r="Q158" s="50" t="str">
        <f t="shared" si="8"/>
        <v/>
      </c>
    </row>
    <row r="159" spans="2:17" x14ac:dyDescent="0.25">
      <c r="B159" s="11">
        <v>150</v>
      </c>
      <c r="C159" s="113">
        <f t="shared" si="6"/>
        <v>40793</v>
      </c>
      <c r="D159" s="12">
        <f t="shared" si="7"/>
        <v>4</v>
      </c>
      <c r="E159" s="13">
        <v>3</v>
      </c>
      <c r="F159" s="14">
        <v>22</v>
      </c>
      <c r="G159" s="14" t="s">
        <v>3</v>
      </c>
      <c r="H159" s="36">
        <v>14</v>
      </c>
      <c r="I159" s="38"/>
      <c r="J159" s="14" t="s">
        <v>7</v>
      </c>
      <c r="K159" s="14">
        <v>3</v>
      </c>
      <c r="L159" s="15">
        <v>10</v>
      </c>
      <c r="M159" s="14"/>
      <c r="N159" s="52"/>
      <c r="O159" s="92">
        <f>SUM(H$10:H159)</f>
        <v>1165</v>
      </c>
      <c r="P159" s="46">
        <f>IF(N159="x",SUM(I$10:I159),0)</f>
        <v>0</v>
      </c>
      <c r="Q159" s="50" t="str">
        <f t="shared" si="8"/>
        <v/>
      </c>
    </row>
    <row r="160" spans="2:17" x14ac:dyDescent="0.25">
      <c r="B160" s="11">
        <v>151</v>
      </c>
      <c r="C160" s="113">
        <f t="shared" si="6"/>
        <v>40794</v>
      </c>
      <c r="D160" s="12">
        <f t="shared" si="7"/>
        <v>5</v>
      </c>
      <c r="E160" s="13">
        <v>3</v>
      </c>
      <c r="F160" s="14">
        <v>22</v>
      </c>
      <c r="G160" s="14" t="s">
        <v>8</v>
      </c>
      <c r="H160" s="36">
        <v>12</v>
      </c>
      <c r="I160" s="38"/>
      <c r="J160" s="14"/>
      <c r="K160" s="14"/>
      <c r="L160" s="15"/>
      <c r="M160" s="14"/>
      <c r="N160" s="52"/>
      <c r="O160" s="92">
        <f>SUM(H$10:H160)</f>
        <v>1177</v>
      </c>
      <c r="P160" s="46">
        <f>IF(N160="x",SUM(I$10:I160),0)</f>
        <v>0</v>
      </c>
      <c r="Q160" s="50" t="str">
        <f t="shared" si="8"/>
        <v/>
      </c>
    </row>
    <row r="161" spans="2:17" x14ac:dyDescent="0.25">
      <c r="B161" s="11">
        <v>152</v>
      </c>
      <c r="C161" s="113">
        <f t="shared" si="6"/>
        <v>40795</v>
      </c>
      <c r="D161" s="12">
        <f t="shared" si="7"/>
        <v>6</v>
      </c>
      <c r="E161" s="13">
        <v>3</v>
      </c>
      <c r="F161" s="14">
        <v>22</v>
      </c>
      <c r="G161" s="14" t="s">
        <v>0</v>
      </c>
      <c r="H161" s="36">
        <v>0</v>
      </c>
      <c r="I161" s="38"/>
      <c r="J161" s="14"/>
      <c r="K161" s="14"/>
      <c r="L161" s="15"/>
      <c r="M161" s="14"/>
      <c r="N161" s="52"/>
      <c r="O161" s="92">
        <f>SUM(H$10:H161)</f>
        <v>1177</v>
      </c>
      <c r="P161" s="46">
        <f>IF(N161="x",SUM(I$10:I161),0)</f>
        <v>0</v>
      </c>
      <c r="Q161" s="50" t="str">
        <f t="shared" si="8"/>
        <v/>
      </c>
    </row>
    <row r="162" spans="2:17" x14ac:dyDescent="0.25">
      <c r="B162" s="11">
        <v>153</v>
      </c>
      <c r="C162" s="113">
        <f t="shared" si="6"/>
        <v>40796</v>
      </c>
      <c r="D162" s="12">
        <f t="shared" si="7"/>
        <v>7</v>
      </c>
      <c r="E162" s="13">
        <v>3</v>
      </c>
      <c r="F162" s="14">
        <v>22</v>
      </c>
      <c r="G162" s="14" t="s">
        <v>3</v>
      </c>
      <c r="H162" s="36">
        <v>23</v>
      </c>
      <c r="I162" s="38"/>
      <c r="J162" s="14"/>
      <c r="K162" s="14"/>
      <c r="L162" s="15"/>
      <c r="M162" s="14"/>
      <c r="N162" s="52"/>
      <c r="O162" s="92">
        <f>SUM(H$10:H162)</f>
        <v>1200</v>
      </c>
      <c r="P162" s="46">
        <f>IF(N162="x",SUM(I$10:I162),0)</f>
        <v>0</v>
      </c>
      <c r="Q162" s="50" t="str">
        <f t="shared" si="8"/>
        <v/>
      </c>
    </row>
    <row r="163" spans="2:17" x14ac:dyDescent="0.25">
      <c r="B163" s="11">
        <v>154</v>
      </c>
      <c r="C163" s="113">
        <f t="shared" si="6"/>
        <v>40797</v>
      </c>
      <c r="D163" s="12">
        <f t="shared" si="7"/>
        <v>1</v>
      </c>
      <c r="E163" s="13">
        <v>3</v>
      </c>
      <c r="F163" s="14">
        <v>22</v>
      </c>
      <c r="G163" s="14" t="s">
        <v>0</v>
      </c>
      <c r="H163" s="36">
        <v>0</v>
      </c>
      <c r="I163" s="38"/>
      <c r="J163" s="14"/>
      <c r="K163" s="14"/>
      <c r="L163" s="15"/>
      <c r="M163" s="14"/>
      <c r="N163" s="52"/>
      <c r="O163" s="92">
        <f>SUM(H$10:H163)</f>
        <v>1200</v>
      </c>
      <c r="P163" s="46">
        <f>IF(N163="x",SUM(I$10:I163),0)</f>
        <v>0</v>
      </c>
      <c r="Q163" s="50" t="str">
        <f t="shared" si="8"/>
        <v/>
      </c>
    </row>
    <row r="164" spans="2:17" x14ac:dyDescent="0.25">
      <c r="B164" s="11">
        <v>155</v>
      </c>
      <c r="C164" s="113">
        <f t="shared" si="6"/>
        <v>40798</v>
      </c>
      <c r="D164" s="12">
        <f t="shared" si="7"/>
        <v>2</v>
      </c>
      <c r="E164" s="13">
        <v>4</v>
      </c>
      <c r="F164" s="14">
        <v>23</v>
      </c>
      <c r="G164" s="14" t="s">
        <v>3</v>
      </c>
      <c r="H164" s="36">
        <v>10</v>
      </c>
      <c r="I164" s="38"/>
      <c r="J164" s="14"/>
      <c r="K164" s="14"/>
      <c r="L164" s="15"/>
      <c r="M164" s="14"/>
      <c r="N164" s="52"/>
      <c r="O164" s="92">
        <f>SUM(H$10:H164)</f>
        <v>1210</v>
      </c>
      <c r="P164" s="46">
        <f>IF(N164="x",SUM(I$10:I164),0)</f>
        <v>0</v>
      </c>
      <c r="Q164" s="50" t="str">
        <f t="shared" si="8"/>
        <v/>
      </c>
    </row>
    <row r="165" spans="2:17" x14ac:dyDescent="0.25">
      <c r="B165" s="11">
        <v>156</v>
      </c>
      <c r="C165" s="113">
        <f t="shared" si="6"/>
        <v>40799</v>
      </c>
      <c r="D165" s="12">
        <f t="shared" si="7"/>
        <v>3</v>
      </c>
      <c r="E165" s="13">
        <v>4</v>
      </c>
      <c r="F165" s="14">
        <v>23</v>
      </c>
      <c r="G165" s="14" t="s">
        <v>0</v>
      </c>
      <c r="H165" s="36">
        <v>0</v>
      </c>
      <c r="I165" s="38"/>
      <c r="J165" s="14"/>
      <c r="K165" s="14"/>
      <c r="L165" s="15"/>
      <c r="M165" s="14"/>
      <c r="N165" s="52"/>
      <c r="O165" s="92">
        <f>SUM(H$10:H165)</f>
        <v>1210</v>
      </c>
      <c r="P165" s="46">
        <f>IF(N165="x",SUM(I$10:I165),0)</f>
        <v>0</v>
      </c>
      <c r="Q165" s="50" t="str">
        <f t="shared" si="8"/>
        <v/>
      </c>
    </row>
    <row r="166" spans="2:17" x14ac:dyDescent="0.25">
      <c r="B166" s="11">
        <v>157</v>
      </c>
      <c r="C166" s="113">
        <f t="shared" si="6"/>
        <v>40800</v>
      </c>
      <c r="D166" s="12">
        <f t="shared" si="7"/>
        <v>4</v>
      </c>
      <c r="E166" s="13">
        <v>4</v>
      </c>
      <c r="F166" s="14">
        <v>23</v>
      </c>
      <c r="G166" s="14" t="s">
        <v>3</v>
      </c>
      <c r="H166" s="36">
        <v>15</v>
      </c>
      <c r="I166" s="38"/>
      <c r="J166" s="14"/>
      <c r="K166" s="14"/>
      <c r="L166" s="15"/>
      <c r="M166" s="14"/>
      <c r="N166" s="52"/>
      <c r="O166" s="92">
        <f>SUM(H$10:H166)</f>
        <v>1225</v>
      </c>
      <c r="P166" s="46">
        <f>IF(N166="x",SUM(I$10:I166),0)</f>
        <v>0</v>
      </c>
      <c r="Q166" s="50" t="str">
        <f t="shared" si="8"/>
        <v/>
      </c>
    </row>
    <row r="167" spans="2:17" x14ac:dyDescent="0.25">
      <c r="B167" s="11">
        <v>158</v>
      </c>
      <c r="C167" s="113">
        <f t="shared" si="6"/>
        <v>40801</v>
      </c>
      <c r="D167" s="12">
        <f t="shared" si="7"/>
        <v>5</v>
      </c>
      <c r="E167" s="13">
        <v>4</v>
      </c>
      <c r="F167" s="14">
        <v>23</v>
      </c>
      <c r="G167" s="14" t="s">
        <v>3</v>
      </c>
      <c r="H167" s="36">
        <v>12</v>
      </c>
      <c r="I167" s="38"/>
      <c r="J167" s="14" t="s">
        <v>9</v>
      </c>
      <c r="K167" s="14">
        <v>4</v>
      </c>
      <c r="L167" s="16">
        <v>100</v>
      </c>
      <c r="M167" s="14"/>
      <c r="N167" s="52"/>
      <c r="O167" s="92">
        <f>SUM(H$10:H167)</f>
        <v>1237</v>
      </c>
      <c r="P167" s="46">
        <f>IF(N167="x",SUM(I$10:I167),0)</f>
        <v>0</v>
      </c>
      <c r="Q167" s="50" t="str">
        <f t="shared" si="8"/>
        <v/>
      </c>
    </row>
    <row r="168" spans="2:17" x14ac:dyDescent="0.25">
      <c r="B168" s="11">
        <v>159</v>
      </c>
      <c r="C168" s="113">
        <f t="shared" si="6"/>
        <v>40802</v>
      </c>
      <c r="D168" s="12">
        <f t="shared" si="7"/>
        <v>6</v>
      </c>
      <c r="E168" s="13">
        <v>4</v>
      </c>
      <c r="F168" s="14">
        <v>23</v>
      </c>
      <c r="G168" s="14" t="s">
        <v>0</v>
      </c>
      <c r="H168" s="36">
        <v>0</v>
      </c>
      <c r="I168" s="38"/>
      <c r="J168" s="14"/>
      <c r="K168" s="14"/>
      <c r="L168" s="15"/>
      <c r="M168" s="14"/>
      <c r="N168" s="52"/>
      <c r="O168" s="92">
        <f>SUM(H$10:H168)</f>
        <v>1237</v>
      </c>
      <c r="P168" s="46">
        <f>IF(N168="x",SUM(I$10:I168),0)</f>
        <v>0</v>
      </c>
      <c r="Q168" s="50" t="str">
        <f t="shared" si="8"/>
        <v/>
      </c>
    </row>
    <row r="169" spans="2:17" x14ac:dyDescent="0.25">
      <c r="B169" s="11">
        <v>160</v>
      </c>
      <c r="C169" s="113">
        <f t="shared" si="6"/>
        <v>40803</v>
      </c>
      <c r="D169" s="12">
        <f t="shared" si="7"/>
        <v>7</v>
      </c>
      <c r="E169" s="13">
        <v>4</v>
      </c>
      <c r="F169" s="14">
        <v>23</v>
      </c>
      <c r="G169" s="14" t="s">
        <v>3</v>
      </c>
      <c r="H169" s="36">
        <v>10</v>
      </c>
      <c r="I169" s="38"/>
      <c r="J169" s="14"/>
      <c r="K169" s="14"/>
      <c r="L169" s="15"/>
      <c r="M169" s="14"/>
      <c r="N169" s="52"/>
      <c r="O169" s="92">
        <f>SUM(H$10:H169)</f>
        <v>1247</v>
      </c>
      <c r="P169" s="46">
        <f>IF(N169="x",SUM(I$10:I169),0)</f>
        <v>0</v>
      </c>
      <c r="Q169" s="50" t="str">
        <f t="shared" si="8"/>
        <v/>
      </c>
    </row>
    <row r="170" spans="2:17" x14ac:dyDescent="0.25">
      <c r="B170" s="11">
        <v>161</v>
      </c>
      <c r="C170" s="113">
        <f t="shared" si="6"/>
        <v>40804</v>
      </c>
      <c r="D170" s="12">
        <f t="shared" si="7"/>
        <v>1</v>
      </c>
      <c r="E170" s="13">
        <v>4</v>
      </c>
      <c r="F170" s="14">
        <v>23</v>
      </c>
      <c r="G170" s="14" t="s">
        <v>0</v>
      </c>
      <c r="H170" s="36">
        <v>0</v>
      </c>
      <c r="I170" s="38"/>
      <c r="J170" s="14"/>
      <c r="K170" s="14"/>
      <c r="L170" s="15"/>
      <c r="M170" s="14"/>
      <c r="N170" s="52"/>
      <c r="O170" s="92">
        <f>SUM(H$10:H170)</f>
        <v>1247</v>
      </c>
      <c r="P170" s="46">
        <f>IF(N170="x",SUM(I$10:I170),0)</f>
        <v>0</v>
      </c>
      <c r="Q170" s="50" t="str">
        <f t="shared" si="8"/>
        <v/>
      </c>
    </row>
    <row r="171" spans="2:17" x14ac:dyDescent="0.25">
      <c r="B171" s="11">
        <v>162</v>
      </c>
      <c r="C171" s="113">
        <f t="shared" si="6"/>
        <v>40805</v>
      </c>
      <c r="D171" s="12">
        <f t="shared" si="7"/>
        <v>2</v>
      </c>
      <c r="E171" s="13">
        <v>5</v>
      </c>
      <c r="F171" s="14">
        <v>24</v>
      </c>
      <c r="G171" s="14" t="s">
        <v>0</v>
      </c>
      <c r="H171" s="36">
        <v>0</v>
      </c>
      <c r="I171" s="38"/>
      <c r="J171" s="14"/>
      <c r="K171" s="14"/>
      <c r="L171" s="15"/>
      <c r="M171" s="14"/>
      <c r="N171" s="52"/>
      <c r="O171" s="92">
        <f>SUM(H$10:H171)</f>
        <v>1247</v>
      </c>
      <c r="P171" s="46">
        <f>IF(N171="x",SUM(I$10:I171),0)</f>
        <v>0</v>
      </c>
      <c r="Q171" s="50" t="str">
        <f t="shared" si="8"/>
        <v/>
      </c>
    </row>
    <row r="172" spans="2:17" x14ac:dyDescent="0.25">
      <c r="B172" s="11">
        <v>163</v>
      </c>
      <c r="C172" s="113">
        <f t="shared" si="6"/>
        <v>40806</v>
      </c>
      <c r="D172" s="12">
        <f t="shared" si="7"/>
        <v>3</v>
      </c>
      <c r="E172" s="13">
        <v>5</v>
      </c>
      <c r="F172" s="14">
        <v>24</v>
      </c>
      <c r="G172" s="14" t="s">
        <v>3</v>
      </c>
      <c r="H172" s="36">
        <v>12</v>
      </c>
      <c r="I172" s="38"/>
      <c r="J172" s="14" t="s">
        <v>5</v>
      </c>
      <c r="K172" s="14">
        <v>3</v>
      </c>
      <c r="L172" s="15">
        <v>10</v>
      </c>
      <c r="M172" s="14"/>
      <c r="N172" s="52"/>
      <c r="O172" s="92">
        <f>SUM(H$10:H172)</f>
        <v>1259</v>
      </c>
      <c r="P172" s="46">
        <f>IF(N172="x",SUM(I$10:I172),0)</f>
        <v>0</v>
      </c>
      <c r="Q172" s="50" t="str">
        <f t="shared" si="8"/>
        <v/>
      </c>
    </row>
    <row r="173" spans="2:17" x14ac:dyDescent="0.25">
      <c r="B173" s="11">
        <v>164</v>
      </c>
      <c r="C173" s="113">
        <f t="shared" si="6"/>
        <v>40807</v>
      </c>
      <c r="D173" s="12">
        <f t="shared" si="7"/>
        <v>4</v>
      </c>
      <c r="E173" s="13">
        <v>5</v>
      </c>
      <c r="F173" s="14">
        <v>24</v>
      </c>
      <c r="G173" s="14" t="s">
        <v>0</v>
      </c>
      <c r="H173" s="36">
        <v>0</v>
      </c>
      <c r="I173" s="38"/>
      <c r="J173" s="14"/>
      <c r="K173" s="14"/>
      <c r="L173" s="15"/>
      <c r="M173" s="14"/>
      <c r="N173" s="52"/>
      <c r="O173" s="92">
        <f>SUM(H$10:H173)</f>
        <v>1259</v>
      </c>
      <c r="P173" s="46">
        <f>IF(N173="x",SUM(I$10:I173),0)</f>
        <v>0</v>
      </c>
      <c r="Q173" s="50" t="str">
        <f t="shared" si="8"/>
        <v/>
      </c>
    </row>
    <row r="174" spans="2:17" x14ac:dyDescent="0.25">
      <c r="B174" s="11">
        <v>165</v>
      </c>
      <c r="C174" s="113">
        <f t="shared" si="6"/>
        <v>40808</v>
      </c>
      <c r="D174" s="12">
        <f t="shared" si="7"/>
        <v>5</v>
      </c>
      <c r="E174" s="13">
        <v>5</v>
      </c>
      <c r="F174" s="14">
        <v>24</v>
      </c>
      <c r="G174" s="14" t="s">
        <v>0</v>
      </c>
      <c r="H174" s="36">
        <v>0</v>
      </c>
      <c r="I174" s="38"/>
      <c r="J174" s="14"/>
      <c r="K174" s="14"/>
      <c r="L174" s="15"/>
      <c r="M174" s="14"/>
      <c r="N174" s="52"/>
      <c r="O174" s="92">
        <f>SUM(H$10:H174)</f>
        <v>1259</v>
      </c>
      <c r="P174" s="46">
        <f>IF(N174="x",SUM(I$10:I174),0)</f>
        <v>0</v>
      </c>
      <c r="Q174" s="50" t="str">
        <f t="shared" si="8"/>
        <v/>
      </c>
    </row>
    <row r="175" spans="2:17" x14ac:dyDescent="0.25">
      <c r="B175" s="11">
        <v>166</v>
      </c>
      <c r="C175" s="113">
        <f t="shared" si="6"/>
        <v>40809</v>
      </c>
      <c r="D175" s="12">
        <f t="shared" si="7"/>
        <v>6</v>
      </c>
      <c r="E175" s="13">
        <v>5</v>
      </c>
      <c r="F175" s="14">
        <v>24</v>
      </c>
      <c r="G175" s="14" t="s">
        <v>3</v>
      </c>
      <c r="H175" s="36">
        <v>8</v>
      </c>
      <c r="I175" s="38"/>
      <c r="J175" s="14" t="s">
        <v>9</v>
      </c>
      <c r="K175" s="14">
        <v>5</v>
      </c>
      <c r="L175" s="16">
        <v>100</v>
      </c>
      <c r="M175" s="14"/>
      <c r="N175" s="52"/>
      <c r="O175" s="92">
        <f>SUM(H$10:H175)</f>
        <v>1267</v>
      </c>
      <c r="P175" s="46">
        <f>IF(N175="x",SUM(I$10:I175),0)</f>
        <v>0</v>
      </c>
      <c r="Q175" s="50" t="str">
        <f t="shared" si="8"/>
        <v/>
      </c>
    </row>
    <row r="176" spans="2:17" x14ac:dyDescent="0.25">
      <c r="B176" s="11">
        <v>167</v>
      </c>
      <c r="C176" s="113">
        <f>C177-1</f>
        <v>40810</v>
      </c>
      <c r="D176" s="12">
        <f t="shared" si="7"/>
        <v>7</v>
      </c>
      <c r="E176" s="13">
        <v>5</v>
      </c>
      <c r="F176" s="14">
        <v>24</v>
      </c>
      <c r="G176" s="14" t="s">
        <v>0</v>
      </c>
      <c r="H176" s="36">
        <v>0</v>
      </c>
      <c r="I176" s="38"/>
      <c r="J176" s="14"/>
      <c r="K176" s="14"/>
      <c r="L176" s="15"/>
      <c r="M176" s="14"/>
      <c r="N176" s="52"/>
      <c r="O176" s="92">
        <f>SUM(H$10:H176)</f>
        <v>1267</v>
      </c>
      <c r="P176" s="46">
        <f>IF(N176="x",SUM(I$10:I176),0)</f>
        <v>0</v>
      </c>
      <c r="Q176" s="50" t="str">
        <f t="shared" si="8"/>
        <v/>
      </c>
    </row>
    <row r="177" spans="2:17" x14ac:dyDescent="0.25">
      <c r="B177" s="11">
        <v>168</v>
      </c>
      <c r="C177" s="113">
        <f>$C$7</f>
        <v>40811</v>
      </c>
      <c r="D177" s="12">
        <f t="shared" si="7"/>
        <v>1</v>
      </c>
      <c r="E177" s="13">
        <v>5</v>
      </c>
      <c r="F177" s="14">
        <v>24</v>
      </c>
      <c r="G177" s="14" t="s">
        <v>18</v>
      </c>
      <c r="H177" s="36"/>
      <c r="I177" s="38"/>
      <c r="J177" s="14"/>
      <c r="K177" s="14"/>
      <c r="L177" s="15"/>
      <c r="M177" s="14"/>
      <c r="N177" s="52"/>
      <c r="O177" s="92">
        <f>SUM(H$10:H177)</f>
        <v>1267</v>
      </c>
      <c r="P177" s="46">
        <f>IF(N177="x",SUM(I$10:I177),0)</f>
        <v>0</v>
      </c>
      <c r="Q177" s="50" t="str">
        <f t="shared" si="8"/>
        <v/>
      </c>
    </row>
    <row r="178" spans="2:17" x14ac:dyDescent="0.25">
      <c r="Q178" s="47"/>
    </row>
  </sheetData>
  <autoFilter ref="B9:Q177"/>
  <mergeCells count="1">
    <mergeCell ref="O3:P4"/>
  </mergeCells>
  <conditionalFormatting sqref="N10:N177">
    <cfRule type="expression" dxfId="1" priority="2">
      <formula>AND(N10="x",NOT(ISNUMBER(I10)))</formula>
    </cfRule>
  </conditionalFormatting>
  <conditionalFormatting sqref="Q10:Q177">
    <cfRule type="expression" dxfId="0" priority="3">
      <formula>AND(N10="x",OR(Q10&gt;$Q$3,Q10&lt;$Q$4))</formula>
    </cfRule>
  </conditionalFormatting>
  <dataValidations count="1">
    <dataValidation type="custom" allowBlank="1" showInputMessage="1" showErrorMessage="1" errorTitle="Eingabefehler" error="Nur das Zeichen x_x000a_wird als Eingabe akzeptiert" sqref="N10:N177">
      <formula1>N10="x"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BMI</vt:lpstr>
      <vt:lpstr>Trainingsplan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2010-08-31T15:35:12Z</dcterms:created>
  <dcterms:modified xsi:type="dcterms:W3CDTF">2010-10-13T11:44:56Z</dcterms:modified>
</cp:coreProperties>
</file>