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6515" windowHeight="10800"/>
  </bookViews>
  <sheets>
    <sheet name="RR 01" sheetId="1" r:id="rId1"/>
  </sheets>
  <definedNames>
    <definedName name="_xlnm._FilterDatabase" localSheetId="0" hidden="1">'RR 01'!$B$10:$K$109</definedName>
  </definedNames>
  <calcPr calcId="144525"/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F7" i="1" l="1"/>
  <c r="F8" i="1" l="1"/>
  <c r="G8" i="1"/>
  <c r="H8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8" i="1" l="1"/>
  <c r="J6" i="1" l="1"/>
  <c r="C7" i="1" s="1"/>
</calcChain>
</file>

<file path=xl/sharedStrings.xml><?xml version="1.0" encoding="utf-8"?>
<sst xmlns="http://schemas.openxmlformats.org/spreadsheetml/2006/main" count="74" uniqueCount="35">
  <si>
    <t>Datum</t>
  </si>
  <si>
    <t>Zeit</t>
  </si>
  <si>
    <t>Puls</t>
  </si>
  <si>
    <t>M</t>
  </si>
  <si>
    <t>RR syst.</t>
  </si>
  <si>
    <t>RR diast.</t>
  </si>
  <si>
    <t xml:space="preserve">Mittelwerte  </t>
  </si>
  <si>
    <t>LNr</t>
  </si>
  <si>
    <t>Med</t>
  </si>
  <si>
    <t>1 – 0 – 1</t>
  </si>
  <si>
    <t>Bemerkungen</t>
  </si>
  <si>
    <t>A</t>
  </si>
  <si>
    <t>B</t>
  </si>
  <si>
    <t>C</t>
  </si>
  <si>
    <t>nachts SVT, 150'</t>
  </si>
  <si>
    <t>nachts SVT, 20'</t>
  </si>
  <si>
    <t>Stress</t>
  </si>
  <si>
    <t>nachts SVT, 45'</t>
  </si>
  <si>
    <t>kritisch:</t>
  </si>
  <si>
    <t>Blutdruckkontrolle</t>
  </si>
  <si>
    <t>Vorname Name</t>
  </si>
  <si>
    <t>von</t>
  </si>
  <si>
    <t>bis</t>
  </si>
  <si>
    <t>x</t>
  </si>
  <si>
    <t>0,5 – 0 – 0</t>
  </si>
  <si>
    <r>
      <t xml:space="preserve">Med </t>
    </r>
    <r>
      <rPr>
        <b/>
        <sz val="11"/>
        <color rgb="FFC00000"/>
        <rFont val="Calibri"/>
        <family val="2"/>
      </rPr>
      <t>A</t>
    </r>
  </si>
  <si>
    <r>
      <t xml:space="preserve">Med </t>
    </r>
    <r>
      <rPr>
        <b/>
        <sz val="11"/>
        <color rgb="FFC00000"/>
        <rFont val="Calibri"/>
        <family val="2"/>
      </rPr>
      <t>B</t>
    </r>
  </si>
  <si>
    <t xml:space="preserve">0,5 – 0 – 0 </t>
  </si>
  <si>
    <r>
      <t xml:space="preserve">Med </t>
    </r>
    <r>
      <rPr>
        <b/>
        <sz val="11"/>
        <color rgb="FFC00000"/>
        <rFont val="Calibri"/>
        <family val="2"/>
      </rPr>
      <t>C</t>
    </r>
  </si>
  <si>
    <t>1 – 0 – 0,5</t>
  </si>
  <si>
    <t>Grenzwerte</t>
  </si>
  <si>
    <t>Metoprolol 95 mg</t>
  </si>
  <si>
    <t>Ramipril  5 mg</t>
  </si>
  <si>
    <t>Messungen pro Tag:</t>
  </si>
  <si>
    <t>nachts SVT, 10'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</si>
</sst>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hh:mm;@"/>
    <numFmt numFmtId="165" formatCode="dd/mm/yy;@"/>
    <numFmt numFmtId="166" formatCode="&quot;   &quot;0&quot; Tage&quot;"/>
    <numFmt numFmtId="167" formatCode="&quot;/ &quot;0&quot; Messungen&quot;"/>
    <numFmt numFmtId="168" formatCode="00"/>
    <numFmt numFmtId="169" formatCode="0&quot; Messungen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C00000"/>
      <name val="Calibri"/>
      <family val="2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 style="thick">
        <color theme="0"/>
      </left>
      <right style="medium">
        <color theme="0"/>
      </right>
      <top style="thin">
        <color theme="0"/>
      </top>
      <bottom/>
      <diagonal/>
    </border>
    <border>
      <left style="thick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/>
      <right style="medium">
        <color theme="0"/>
      </right>
      <top/>
      <bottom style="medium">
        <color theme="3" tint="-0.24994659260841701"/>
      </bottom>
      <diagonal/>
    </border>
    <border>
      <left style="medium">
        <color theme="0"/>
      </left>
      <right/>
      <top/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medium">
        <color theme="3" tint="-0.24994659260841701"/>
      </bottom>
      <diagonal/>
    </border>
    <border>
      <left style="medium">
        <color theme="0"/>
      </left>
      <right style="medium">
        <color theme="0"/>
      </right>
      <top/>
      <bottom style="medium">
        <color theme="3" tint="-0.24994659260841701"/>
      </bottom>
      <diagonal/>
    </border>
    <border>
      <left/>
      <right style="thin">
        <color theme="3" tint="0.59996337778862885"/>
      </right>
      <top style="thin">
        <color theme="0"/>
      </top>
      <bottom/>
      <diagonal/>
    </border>
    <border>
      <left/>
      <right style="thin">
        <color theme="3" tint="0.59996337778862885"/>
      </right>
      <top/>
      <bottom/>
      <diagonal/>
    </border>
    <border>
      <left/>
      <right style="thin">
        <color theme="3" tint="0.59996337778862885"/>
      </right>
      <top/>
      <bottom style="medium">
        <color theme="3" tint="-0.24994659260841701"/>
      </bottom>
      <diagonal/>
    </border>
    <border>
      <left style="medium">
        <color theme="3" tint="0.39994506668294322"/>
      </left>
      <right style="thin">
        <color theme="3" tint="0.59996337778862885"/>
      </right>
      <top style="thin">
        <color theme="0"/>
      </top>
      <bottom/>
      <diagonal/>
    </border>
    <border>
      <left style="thin">
        <color theme="3" tint="0.59996337778862885"/>
      </left>
      <right style="medium">
        <color theme="3" tint="0.39994506668294322"/>
      </right>
      <top style="thin">
        <color theme="0"/>
      </top>
      <bottom/>
      <diagonal/>
    </border>
    <border>
      <left style="medium">
        <color theme="3" tint="0.39994506668294322"/>
      </left>
      <right style="thin">
        <color theme="3" tint="0.59996337778862885"/>
      </right>
      <top/>
      <bottom/>
      <diagonal/>
    </border>
    <border>
      <left style="thin">
        <color theme="3" tint="0.59996337778862885"/>
      </left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 style="thin">
        <color theme="3" tint="0.59996337778862885"/>
      </right>
      <top/>
      <bottom style="medium">
        <color theme="3" tint="-0.24994659260841701"/>
      </bottom>
      <diagonal/>
    </border>
    <border>
      <left style="thin">
        <color theme="3" tint="0.59996337778862885"/>
      </left>
      <right style="medium">
        <color theme="3" tint="0.39994506668294322"/>
      </right>
      <top/>
      <bottom style="medium">
        <color theme="3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medium">
        <color theme="2" tint="-0.24994659260841701"/>
      </right>
      <top/>
      <bottom/>
      <diagonal/>
    </border>
    <border>
      <left style="medium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theme="0"/>
      </right>
      <top/>
      <bottom/>
      <diagonal/>
    </border>
    <border>
      <left/>
      <right/>
      <top style="thin">
        <color theme="2" tint="-0.499984740745262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01">
    <xf numFmtId="0" fontId="0" fillId="0" borderId="0" xfId="0"/>
    <xf numFmtId="0" fontId="4" fillId="3" borderId="0" xfId="0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top"/>
    </xf>
    <xf numFmtId="168" fontId="0" fillId="3" borderId="0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165" fontId="0" fillId="5" borderId="0" xfId="0" applyNumberFormat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168" fontId="0" fillId="7" borderId="2" xfId="0" applyNumberFormat="1" applyFont="1" applyFill="1" applyBorder="1" applyAlignment="1">
      <alignment horizontal="center" vertical="center"/>
    </xf>
    <xf numFmtId="168" fontId="0" fillId="7" borderId="3" xfId="0" applyNumberFormat="1" applyFont="1" applyFill="1" applyBorder="1" applyAlignment="1">
      <alignment horizontal="center" vertical="center"/>
    </xf>
    <xf numFmtId="168" fontId="0" fillId="5" borderId="0" xfId="0" applyNumberFormat="1" applyFont="1" applyFill="1" applyBorder="1" applyAlignment="1">
      <alignment horizontal="center" vertical="center"/>
    </xf>
    <xf numFmtId="165" fontId="0" fillId="3" borderId="0" xfId="0" applyNumberFormat="1" applyFont="1" applyFill="1" applyBorder="1" applyAlignment="1">
      <alignment horizontal="center" vertical="center"/>
    </xf>
    <xf numFmtId="168" fontId="1" fillId="4" borderId="4" xfId="0" applyNumberFormat="1" applyFont="1" applyFill="1" applyBorder="1" applyAlignment="1">
      <alignment horizontal="center" vertical="top"/>
    </xf>
    <xf numFmtId="165" fontId="1" fillId="4" borderId="5" xfId="0" applyNumberFormat="1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4" borderId="7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horizontal="center" vertical="center"/>
    </xf>
    <xf numFmtId="167" fontId="5" fillId="6" borderId="0" xfId="0" applyNumberFormat="1" applyFont="1" applyFill="1" applyBorder="1" applyAlignment="1">
      <alignment horizontal="left" vertical="center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right" vertical="center"/>
    </xf>
    <xf numFmtId="0" fontId="0" fillId="8" borderId="0" xfId="0" applyFont="1" applyFill="1" applyBorder="1" applyAlignment="1">
      <alignment vertical="center"/>
    </xf>
    <xf numFmtId="165" fontId="8" fillId="8" borderId="0" xfId="0" applyNumberFormat="1" applyFont="1" applyFill="1" applyBorder="1" applyAlignment="1">
      <alignment vertical="center"/>
    </xf>
    <xf numFmtId="165" fontId="10" fillId="8" borderId="0" xfId="0" applyNumberFormat="1" applyFont="1" applyFill="1" applyBorder="1" applyAlignment="1">
      <alignment vertical="center"/>
    </xf>
    <xf numFmtId="165" fontId="10" fillId="8" borderId="0" xfId="0" applyNumberFormat="1" applyFont="1" applyFill="1" applyBorder="1" applyAlignment="1">
      <alignment horizontal="left" vertical="center"/>
    </xf>
    <xf numFmtId="0" fontId="0" fillId="3" borderId="0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65" fontId="11" fillId="8" borderId="0" xfId="0" applyNumberFormat="1" applyFont="1" applyFill="1" applyBorder="1" applyAlignment="1">
      <alignment horizontal="right"/>
    </xf>
    <xf numFmtId="165" fontId="11" fillId="8" borderId="0" xfId="0" applyNumberFormat="1" applyFont="1" applyFill="1" applyBorder="1" applyAlignment="1">
      <alignment horizontal="left" indent="1"/>
    </xf>
    <xf numFmtId="165" fontId="11" fillId="8" borderId="0" xfId="0" applyNumberFormat="1" applyFont="1" applyFill="1" applyBorder="1" applyAlignment="1">
      <alignment horizontal="right" vertical="top"/>
    </xf>
    <xf numFmtId="165" fontId="11" fillId="8" borderId="0" xfId="0" applyNumberFormat="1" applyFont="1" applyFill="1" applyBorder="1" applyAlignment="1">
      <alignment horizontal="left" vertical="top" indent="1"/>
    </xf>
    <xf numFmtId="0" fontId="0" fillId="8" borderId="0" xfId="0" applyFont="1" applyFill="1" applyBorder="1" applyAlignment="1">
      <alignment horizontal="center" vertical="center"/>
    </xf>
    <xf numFmtId="165" fontId="1" fillId="4" borderId="0" xfId="0" applyNumberFormat="1" applyFont="1" applyFill="1" applyBorder="1" applyAlignment="1">
      <alignment horizontal="center" vertical="top"/>
    </xf>
    <xf numFmtId="0" fontId="6" fillId="4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165" fontId="0" fillId="8" borderId="0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9" fillId="10" borderId="12" xfId="1" applyFont="1" applyFill="1" applyBorder="1" applyAlignment="1">
      <alignment horizontal="center" vertical="center"/>
    </xf>
    <xf numFmtId="0" fontId="9" fillId="10" borderId="13" xfId="1" applyFont="1" applyFill="1" applyBorder="1" applyAlignment="1">
      <alignment horizontal="center" vertical="center"/>
    </xf>
    <xf numFmtId="0" fontId="12" fillId="10" borderId="13" xfId="1" applyFont="1" applyFill="1" applyBorder="1" applyAlignment="1">
      <alignment horizontal="center" vertical="center"/>
    </xf>
    <xf numFmtId="168" fontId="0" fillId="7" borderId="18" xfId="0" applyNumberFormat="1" applyFont="1" applyFill="1" applyBorder="1" applyAlignment="1">
      <alignment horizontal="center" vertical="center"/>
    </xf>
    <xf numFmtId="0" fontId="9" fillId="10" borderId="20" xfId="1" applyFont="1" applyFill="1" applyBorder="1" applyAlignment="1">
      <alignment horizontal="center" vertical="center"/>
    </xf>
    <xf numFmtId="0" fontId="9" fillId="10" borderId="24" xfId="1" applyFont="1" applyFill="1" applyBorder="1" applyAlignment="1">
      <alignment horizontal="center" vertical="center"/>
    </xf>
    <xf numFmtId="0" fontId="9" fillId="10" borderId="25" xfId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right" vertical="top"/>
    </xf>
    <xf numFmtId="0" fontId="0" fillId="8" borderId="0" xfId="0" applyFont="1" applyFill="1" applyBorder="1" applyAlignment="1">
      <alignment horizontal="right" vertical="center" indent="1"/>
    </xf>
    <xf numFmtId="0" fontId="0" fillId="8" borderId="28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top"/>
    </xf>
    <xf numFmtId="0" fontId="1" fillId="4" borderId="31" xfId="0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center" vertical="top"/>
    </xf>
    <xf numFmtId="168" fontId="1" fillId="4" borderId="1" xfId="0" applyNumberFormat="1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168" fontId="0" fillId="8" borderId="1" xfId="0" applyNumberFormat="1" applyFont="1" applyFill="1" applyBorder="1" applyAlignment="1">
      <alignment horizontal="center" vertical="center"/>
    </xf>
    <xf numFmtId="0" fontId="0" fillId="8" borderId="12" xfId="0" applyFont="1" applyFill="1" applyBorder="1" applyAlignment="1">
      <alignment horizontal="center" vertical="center"/>
    </xf>
    <xf numFmtId="168" fontId="0" fillId="3" borderId="1" xfId="0" applyNumberFormat="1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vertical="center"/>
    </xf>
    <xf numFmtId="165" fontId="8" fillId="8" borderId="1" xfId="0" applyNumberFormat="1" applyFont="1" applyFill="1" applyBorder="1" applyAlignment="1">
      <alignment horizontal="left" vertical="center" indent="1"/>
    </xf>
    <xf numFmtId="168" fontId="0" fillId="8" borderId="12" xfId="0" applyNumberFormat="1" applyFont="1" applyFill="1" applyBorder="1" applyAlignment="1">
      <alignment horizontal="center" vertical="center"/>
    </xf>
    <xf numFmtId="165" fontId="10" fillId="8" borderId="1" xfId="0" applyNumberFormat="1" applyFont="1" applyFill="1" applyBorder="1" applyAlignment="1">
      <alignment horizontal="left" vertical="center" indent="1"/>
    </xf>
    <xf numFmtId="168" fontId="5" fillId="6" borderId="1" xfId="0" applyNumberFormat="1" applyFont="1" applyFill="1" applyBorder="1" applyAlignment="1">
      <alignment horizontal="center" vertical="center"/>
    </xf>
    <xf numFmtId="168" fontId="5" fillId="6" borderId="12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8" fontId="5" fillId="2" borderId="1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14" fillId="9" borderId="10" xfId="0" applyFont="1" applyFill="1" applyBorder="1" applyAlignment="1">
      <alignment horizontal="center" vertical="center"/>
    </xf>
    <xf numFmtId="0" fontId="0" fillId="9" borderId="10" xfId="0" applyFont="1" applyFill="1" applyBorder="1" applyAlignment="1">
      <alignment horizontal="center" vertical="center"/>
    </xf>
    <xf numFmtId="168" fontId="0" fillId="9" borderId="10" xfId="0" applyNumberFormat="1" applyFont="1" applyFill="1" applyBorder="1" applyAlignment="1">
      <alignment horizontal="center" vertical="center"/>
    </xf>
    <xf numFmtId="0" fontId="0" fillId="9" borderId="10" xfId="0" applyFont="1" applyFill="1" applyBorder="1" applyAlignment="1">
      <alignment horizontal="right" vertical="center"/>
    </xf>
    <xf numFmtId="0" fontId="9" fillId="10" borderId="22" xfId="1" applyFont="1" applyFill="1" applyBorder="1" applyAlignment="1">
      <alignment horizontal="center" vertical="center"/>
    </xf>
    <xf numFmtId="0" fontId="9" fillId="10" borderId="23" xfId="1" applyFont="1" applyFill="1" applyBorder="1" applyAlignment="1">
      <alignment horizontal="center" vertical="center"/>
    </xf>
    <xf numFmtId="0" fontId="9" fillId="10" borderId="19" xfId="1" applyFont="1" applyFill="1" applyBorder="1" applyAlignment="1">
      <alignment horizontal="center" vertical="center"/>
    </xf>
    <xf numFmtId="0" fontId="12" fillId="10" borderId="11" xfId="1" applyFont="1" applyFill="1" applyBorder="1" applyAlignment="1">
      <alignment horizontal="center" vertical="center"/>
    </xf>
    <xf numFmtId="0" fontId="9" fillId="10" borderId="11" xfId="1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164" fontId="9" fillId="10" borderId="16" xfId="1" applyNumberFormat="1" applyFont="1" applyFill="1" applyBorder="1" applyAlignment="1">
      <alignment horizontal="center" vertical="center"/>
    </xf>
    <xf numFmtId="0" fontId="9" fillId="10" borderId="26" xfId="1" applyFont="1" applyFill="1" applyBorder="1" applyAlignment="1">
      <alignment horizontal="center" vertical="center"/>
    </xf>
    <xf numFmtId="0" fontId="9" fillId="10" borderId="27" xfId="1" applyFont="1" applyFill="1" applyBorder="1" applyAlignment="1">
      <alignment horizontal="center" vertical="center"/>
    </xf>
    <xf numFmtId="0" fontId="9" fillId="10" borderId="21" xfId="1" applyFont="1" applyFill="1" applyBorder="1" applyAlignment="1">
      <alignment horizontal="center" vertical="center"/>
    </xf>
    <xf numFmtId="0" fontId="12" fillId="10" borderId="17" xfId="1" applyFont="1" applyFill="1" applyBorder="1" applyAlignment="1">
      <alignment horizontal="center" vertical="center"/>
    </xf>
    <xf numFmtId="0" fontId="9" fillId="10" borderId="17" xfId="1" applyFont="1" applyFill="1" applyBorder="1" applyAlignment="1">
      <alignment horizontal="center" vertical="center"/>
    </xf>
    <xf numFmtId="0" fontId="9" fillId="10" borderId="14" xfId="1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vertical="center"/>
    </xf>
    <xf numFmtId="168" fontId="0" fillId="9" borderId="32" xfId="0" applyNumberFormat="1" applyFont="1" applyFill="1" applyBorder="1" applyAlignment="1">
      <alignment horizontal="center" vertical="center"/>
    </xf>
    <xf numFmtId="0" fontId="0" fillId="9" borderId="32" xfId="0" applyFont="1" applyFill="1" applyBorder="1" applyAlignment="1">
      <alignment horizontal="right" vertical="center"/>
    </xf>
    <xf numFmtId="0" fontId="14" fillId="9" borderId="32" xfId="0" applyFont="1" applyFill="1" applyBorder="1" applyAlignment="1">
      <alignment horizontal="center" vertical="center"/>
    </xf>
    <xf numFmtId="165" fontId="0" fillId="10" borderId="1" xfId="0" applyNumberFormat="1" applyFont="1" applyFill="1" applyBorder="1" applyAlignment="1">
      <alignment horizontal="center" vertical="center"/>
    </xf>
    <xf numFmtId="165" fontId="0" fillId="10" borderId="1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166" fontId="5" fillId="6" borderId="0" xfId="0" applyNumberFormat="1" applyFont="1" applyFill="1" applyBorder="1" applyAlignment="1">
      <alignment horizontal="left" vertical="center"/>
    </xf>
    <xf numFmtId="169" fontId="5" fillId="6" borderId="0" xfId="0" applyNumberFormat="1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4"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CCCCFF"/>
      <color rgb="FFFF7C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10"/>
  <sheetViews>
    <sheetView tabSelected="1" workbookViewId="0">
      <pane ySplit="10" topLeftCell="A11" activePane="bottomLeft" state="frozen"/>
      <selection pane="bottomLeft"/>
    </sheetView>
  </sheetViews>
  <sheetFormatPr baseColWidth="10" defaultRowHeight="15" x14ac:dyDescent="0.25"/>
  <cols>
    <col min="1" max="1" width="2.7109375" style="7" customWidth="1"/>
    <col min="2" max="2" width="5.28515625" style="6" customWidth="1"/>
    <col min="3" max="3" width="9" style="13" customWidth="1"/>
    <col min="4" max="4" width="4.85546875" style="1" customWidth="1"/>
    <col min="5" max="5" width="7.7109375" style="7" customWidth="1"/>
    <col min="6" max="7" width="8.7109375" style="7" customWidth="1"/>
    <col min="8" max="9" width="6.5703125" style="7" customWidth="1"/>
    <col min="10" max="10" width="18" style="7" bestFit="1" customWidth="1"/>
    <col min="11" max="11" width="5.5703125" style="7" customWidth="1"/>
    <col min="12" max="12" width="1" style="7" customWidth="1"/>
    <col min="13" max="13" width="2.7109375" style="9" customWidth="1"/>
    <col min="14" max="14" width="1.28515625" style="7" customWidth="1"/>
    <col min="15" max="15" width="10" style="7" customWidth="1"/>
    <col min="16" max="16" width="16.85546875" style="7" customWidth="1"/>
    <col min="17" max="17" width="11" style="7" customWidth="1"/>
    <col min="18" max="18" width="15" style="30" customWidth="1"/>
    <col min="19" max="19" width="11.5703125" style="30" customWidth="1"/>
    <col min="20" max="16384" width="11.42578125" style="7"/>
  </cols>
  <sheetData>
    <row r="1" spans="2:25" ht="6.75" customHeight="1" x14ac:dyDescent="0.25"/>
    <row r="2" spans="2:25" x14ac:dyDescent="0.25">
      <c r="B2" s="60"/>
      <c r="C2" s="39"/>
      <c r="D2" s="40"/>
      <c r="E2" s="51"/>
      <c r="F2" s="55" t="s">
        <v>4</v>
      </c>
      <c r="G2" s="56" t="s">
        <v>5</v>
      </c>
      <c r="H2" s="55" t="s">
        <v>2</v>
      </c>
      <c r="I2" s="41"/>
      <c r="J2" s="41"/>
      <c r="K2" s="61"/>
      <c r="O2" s="77" t="s">
        <v>25</v>
      </c>
      <c r="P2" s="78" t="s">
        <v>31</v>
      </c>
      <c r="Q2" s="75" t="s">
        <v>9</v>
      </c>
      <c r="R2" s="76"/>
      <c r="S2" s="76"/>
    </row>
    <row r="3" spans="2:25" x14ac:dyDescent="0.25">
      <c r="B3" s="62"/>
      <c r="C3" s="42"/>
      <c r="D3" s="43"/>
      <c r="E3" s="52" t="s">
        <v>30</v>
      </c>
      <c r="F3" s="53">
        <v>140</v>
      </c>
      <c r="G3" s="54">
        <v>90</v>
      </c>
      <c r="H3" s="53">
        <v>50</v>
      </c>
      <c r="I3" s="38"/>
      <c r="J3" s="38" t="s">
        <v>33</v>
      </c>
      <c r="K3" s="63">
        <v>3</v>
      </c>
      <c r="O3" s="77" t="s">
        <v>26</v>
      </c>
      <c r="P3" s="78" t="s">
        <v>31</v>
      </c>
      <c r="Q3" s="75" t="s">
        <v>9</v>
      </c>
      <c r="R3" s="78" t="s">
        <v>32</v>
      </c>
      <c r="S3" s="75" t="s">
        <v>27</v>
      </c>
    </row>
    <row r="4" spans="2:25" x14ac:dyDescent="0.25">
      <c r="B4" s="64"/>
      <c r="K4" s="65"/>
      <c r="O4" s="93" t="s">
        <v>28</v>
      </c>
      <c r="P4" s="94" t="s">
        <v>31</v>
      </c>
      <c r="Q4" s="95" t="s">
        <v>29</v>
      </c>
      <c r="R4" s="94" t="s">
        <v>32</v>
      </c>
      <c r="S4" s="95" t="s">
        <v>24</v>
      </c>
    </row>
    <row r="5" spans="2:25" ht="21.75" customHeight="1" x14ac:dyDescent="0.25">
      <c r="B5" s="66" t="s">
        <v>19</v>
      </c>
      <c r="C5" s="25"/>
      <c r="D5" s="26"/>
      <c r="E5" s="26"/>
      <c r="F5" s="26"/>
      <c r="G5" s="26"/>
      <c r="H5" s="26"/>
      <c r="I5" s="34" t="s">
        <v>21</v>
      </c>
      <c r="J5" s="35">
        <v>40344</v>
      </c>
      <c r="K5" s="67"/>
      <c r="R5" s="7"/>
      <c r="S5" s="7"/>
    </row>
    <row r="6" spans="2:25" ht="21.75" customHeight="1" x14ac:dyDescent="0.25">
      <c r="B6" s="68" t="s">
        <v>20</v>
      </c>
      <c r="C6" s="25"/>
      <c r="D6" s="27"/>
      <c r="E6" s="27"/>
      <c r="F6" s="27"/>
      <c r="G6" s="27"/>
      <c r="H6" s="28"/>
      <c r="I6" s="36" t="s">
        <v>22</v>
      </c>
      <c r="J6" s="37">
        <f>MAX($C$11:$C$109)</f>
        <v>40376</v>
      </c>
      <c r="K6" s="67"/>
      <c r="R6" s="7"/>
      <c r="S6" s="7"/>
    </row>
    <row r="7" spans="2:25" s="2" customFormat="1" ht="21.75" customHeight="1" x14ac:dyDescent="0.25">
      <c r="B7" s="69"/>
      <c r="C7" s="99">
        <f>$J$6-$J$5+1</f>
        <v>33</v>
      </c>
      <c r="D7" s="99"/>
      <c r="E7" s="22"/>
      <c r="F7" s="100">
        <f>COUNTA($E$11:$E$109)</f>
        <v>95</v>
      </c>
      <c r="G7" s="100"/>
      <c r="H7" s="100"/>
      <c r="I7" s="22"/>
      <c r="J7" s="22"/>
      <c r="K7" s="70"/>
      <c r="M7" s="57"/>
      <c r="P7" s="7"/>
      <c r="V7" s="7"/>
      <c r="W7" s="7"/>
      <c r="X7" s="7"/>
      <c r="Y7" s="7"/>
    </row>
    <row r="8" spans="2:25" s="3" customFormat="1" ht="21.75" customHeight="1" x14ac:dyDescent="0.25">
      <c r="B8" s="71"/>
      <c r="C8" s="98" t="s">
        <v>6</v>
      </c>
      <c r="D8" s="98"/>
      <c r="E8" s="98"/>
      <c r="F8" s="23">
        <f t="shared" ref="F8:H8" si="0">AVERAGE(F$11:F$109)</f>
        <v>127.96842105263158</v>
      </c>
      <c r="G8" s="23">
        <f t="shared" si="0"/>
        <v>66.94736842105263</v>
      </c>
      <c r="H8" s="23">
        <f t="shared" si="0"/>
        <v>57.842105263157897</v>
      </c>
      <c r="I8" s="21"/>
      <c r="J8" s="24" t="s">
        <v>18</v>
      </c>
      <c r="K8" s="72">
        <f>COUNTIF($K$11:$K$109,$K$10)</f>
        <v>11</v>
      </c>
      <c r="M8" s="58"/>
      <c r="P8" s="7"/>
      <c r="V8" s="7"/>
      <c r="W8" s="7"/>
      <c r="X8" s="7"/>
      <c r="Y8" s="7"/>
    </row>
    <row r="9" spans="2:25" s="3" customFormat="1" ht="4.5" customHeight="1" x14ac:dyDescent="0.25">
      <c r="B9" s="73"/>
      <c r="K9" s="74"/>
      <c r="M9" s="58"/>
      <c r="P9" s="7"/>
      <c r="R9" s="31"/>
      <c r="S9" s="31"/>
      <c r="V9" s="7"/>
      <c r="W9" s="7"/>
      <c r="X9" s="7"/>
      <c r="Y9" s="7"/>
    </row>
    <row r="10" spans="2:25" s="5" customFormat="1" ht="36.75" customHeight="1" x14ac:dyDescent="0.25">
      <c r="B10" s="14" t="s">
        <v>7</v>
      </c>
      <c r="C10" s="15" t="s">
        <v>0</v>
      </c>
      <c r="D10" s="16" t="s">
        <v>3</v>
      </c>
      <c r="E10" s="17" t="s">
        <v>1</v>
      </c>
      <c r="F10" s="18" t="s">
        <v>4</v>
      </c>
      <c r="G10" s="19" t="s">
        <v>5</v>
      </c>
      <c r="H10" s="20" t="s">
        <v>2</v>
      </c>
      <c r="I10" s="20" t="s">
        <v>8</v>
      </c>
      <c r="J10" s="20" t="s">
        <v>10</v>
      </c>
      <c r="K10" s="20" t="s">
        <v>23</v>
      </c>
      <c r="M10" s="59"/>
      <c r="P10" s="7"/>
      <c r="V10" s="7"/>
      <c r="W10" s="7"/>
      <c r="X10" s="7"/>
      <c r="Y10" s="7"/>
    </row>
    <row r="11" spans="2:25" x14ac:dyDescent="0.25">
      <c r="B11" s="10">
        <v>1</v>
      </c>
      <c r="C11" s="96">
        <f t="shared" ref="C11:C42" si="1">$J$5-1+ROUNDUP(B11/$K$3,0)</f>
        <v>40344</v>
      </c>
      <c r="D11" s="32">
        <v>1</v>
      </c>
      <c r="E11" s="33">
        <v>0.38541666666666669</v>
      </c>
      <c r="F11" s="79">
        <v>160</v>
      </c>
      <c r="G11" s="80">
        <v>85</v>
      </c>
      <c r="H11" s="81">
        <v>62</v>
      </c>
      <c r="I11" s="82" t="s">
        <v>11</v>
      </c>
      <c r="J11" s="83"/>
      <c r="K11" s="44" t="str">
        <f t="shared" ref="K11:K42" si="2">IF(OR(F11&gt;$F$3,G11&gt;$G$3),$K$10,"")</f>
        <v>x</v>
      </c>
      <c r="O11" s="5"/>
      <c r="T11" s="29"/>
    </row>
    <row r="12" spans="2:25" x14ac:dyDescent="0.25">
      <c r="B12" s="11">
        <v>2</v>
      </c>
      <c r="C12" s="96">
        <f t="shared" si="1"/>
        <v>40344</v>
      </c>
      <c r="D12" s="32">
        <v>2</v>
      </c>
      <c r="E12" s="33">
        <v>0.4826388888888889</v>
      </c>
      <c r="F12" s="49">
        <v>166</v>
      </c>
      <c r="G12" s="50">
        <v>100</v>
      </c>
      <c r="H12" s="48">
        <v>72</v>
      </c>
      <c r="I12" s="46"/>
      <c r="J12" s="45"/>
      <c r="K12" s="44" t="str">
        <f t="shared" si="2"/>
        <v>x</v>
      </c>
      <c r="O12" s="5"/>
      <c r="P12" s="92"/>
      <c r="T12" s="29"/>
    </row>
    <row r="13" spans="2:25" x14ac:dyDescent="0.25">
      <c r="B13" s="11">
        <v>3</v>
      </c>
      <c r="C13" s="96">
        <f t="shared" si="1"/>
        <v>40344</v>
      </c>
      <c r="D13" s="32">
        <v>3</v>
      </c>
      <c r="E13" s="33">
        <v>0.71736111111111101</v>
      </c>
      <c r="F13" s="49">
        <v>117</v>
      </c>
      <c r="G13" s="50">
        <v>62</v>
      </c>
      <c r="H13" s="48">
        <v>50</v>
      </c>
      <c r="I13" s="46"/>
      <c r="J13" s="45"/>
      <c r="K13" s="44" t="str">
        <f t="shared" si="2"/>
        <v/>
      </c>
      <c r="O13" s="5"/>
      <c r="T13" s="29"/>
    </row>
    <row r="14" spans="2:25" x14ac:dyDescent="0.25">
      <c r="B14" s="11">
        <v>4</v>
      </c>
      <c r="C14" s="96">
        <f t="shared" si="1"/>
        <v>40345</v>
      </c>
      <c r="D14" s="32">
        <v>1</v>
      </c>
      <c r="E14" s="33">
        <v>0.2076388888888889</v>
      </c>
      <c r="F14" s="49">
        <v>163</v>
      </c>
      <c r="G14" s="50">
        <v>86</v>
      </c>
      <c r="H14" s="48">
        <v>53</v>
      </c>
      <c r="I14" s="46" t="s">
        <v>11</v>
      </c>
      <c r="J14" s="45"/>
      <c r="K14" s="44" t="str">
        <f t="shared" si="2"/>
        <v>x</v>
      </c>
      <c r="O14" s="5"/>
      <c r="T14" s="29"/>
    </row>
    <row r="15" spans="2:25" x14ac:dyDescent="0.25">
      <c r="B15" s="11">
        <v>5</v>
      </c>
      <c r="C15" s="96">
        <f t="shared" si="1"/>
        <v>40345</v>
      </c>
      <c r="D15" s="32">
        <v>2</v>
      </c>
      <c r="E15" s="33">
        <v>0.49722222222222223</v>
      </c>
      <c r="F15" s="49">
        <v>124</v>
      </c>
      <c r="G15" s="50">
        <v>67</v>
      </c>
      <c r="H15" s="48">
        <v>53</v>
      </c>
      <c r="I15" s="46"/>
      <c r="J15" s="45"/>
      <c r="K15" s="44" t="str">
        <f t="shared" si="2"/>
        <v/>
      </c>
      <c r="O15" s="5"/>
      <c r="T15" s="29"/>
    </row>
    <row r="16" spans="2:25" x14ac:dyDescent="0.25">
      <c r="B16" s="11">
        <v>6</v>
      </c>
      <c r="C16" s="96">
        <f t="shared" si="1"/>
        <v>40345</v>
      </c>
      <c r="D16" s="32">
        <v>3</v>
      </c>
      <c r="E16" s="33">
        <v>0.7284722222222223</v>
      </c>
      <c r="F16" s="49">
        <v>116</v>
      </c>
      <c r="G16" s="50">
        <v>60</v>
      </c>
      <c r="H16" s="48">
        <v>51</v>
      </c>
      <c r="I16" s="46"/>
      <c r="J16" s="45"/>
      <c r="K16" s="44" t="str">
        <f t="shared" si="2"/>
        <v/>
      </c>
      <c r="O16" s="5"/>
      <c r="R16" s="7"/>
      <c r="T16" s="29"/>
    </row>
    <row r="17" spans="2:20" x14ac:dyDescent="0.25">
      <c r="B17" s="11">
        <v>7</v>
      </c>
      <c r="C17" s="96">
        <f t="shared" si="1"/>
        <v>40346</v>
      </c>
      <c r="D17" s="32">
        <v>1</v>
      </c>
      <c r="E17" s="33">
        <v>0.3659722222222222</v>
      </c>
      <c r="F17" s="49">
        <v>158</v>
      </c>
      <c r="G17" s="50">
        <v>74</v>
      </c>
      <c r="H17" s="48">
        <v>60</v>
      </c>
      <c r="I17" s="46" t="s">
        <v>11</v>
      </c>
      <c r="J17" s="45" t="s">
        <v>15</v>
      </c>
      <c r="K17" s="44" t="str">
        <f t="shared" si="2"/>
        <v>x</v>
      </c>
      <c r="O17" s="5"/>
      <c r="T17" s="29"/>
    </row>
    <row r="18" spans="2:20" x14ac:dyDescent="0.25">
      <c r="B18" s="11">
        <v>8</v>
      </c>
      <c r="C18" s="96">
        <f t="shared" si="1"/>
        <v>40346</v>
      </c>
      <c r="D18" s="32">
        <v>2</v>
      </c>
      <c r="E18" s="33">
        <v>0.5083333333333333</v>
      </c>
      <c r="F18" s="49">
        <v>122</v>
      </c>
      <c r="G18" s="50">
        <v>63</v>
      </c>
      <c r="H18" s="48">
        <v>54</v>
      </c>
      <c r="I18" s="46"/>
      <c r="J18" s="45"/>
      <c r="K18" s="44" t="str">
        <f t="shared" si="2"/>
        <v/>
      </c>
      <c r="O18" s="5"/>
      <c r="T18" s="29"/>
    </row>
    <row r="19" spans="2:20" x14ac:dyDescent="0.25">
      <c r="B19" s="11">
        <v>9</v>
      </c>
      <c r="C19" s="96">
        <f t="shared" si="1"/>
        <v>40346</v>
      </c>
      <c r="D19" s="32">
        <v>3</v>
      </c>
      <c r="E19" s="33">
        <v>0.72013888888888899</v>
      </c>
      <c r="F19" s="49">
        <v>99</v>
      </c>
      <c r="G19" s="50">
        <v>51</v>
      </c>
      <c r="H19" s="48">
        <v>46</v>
      </c>
      <c r="I19" s="46"/>
      <c r="J19" s="45"/>
      <c r="K19" s="44" t="str">
        <f t="shared" si="2"/>
        <v/>
      </c>
      <c r="O19" s="5"/>
      <c r="T19" s="29"/>
    </row>
    <row r="20" spans="2:20" x14ac:dyDescent="0.25">
      <c r="B20" s="11">
        <v>10</v>
      </c>
      <c r="C20" s="96">
        <f t="shared" si="1"/>
        <v>40347</v>
      </c>
      <c r="D20" s="32">
        <v>1</v>
      </c>
      <c r="E20" s="33">
        <v>0.34791666666666665</v>
      </c>
      <c r="F20" s="49">
        <v>141</v>
      </c>
      <c r="G20" s="50">
        <v>95</v>
      </c>
      <c r="H20" s="48">
        <v>59</v>
      </c>
      <c r="I20" s="46" t="s">
        <v>12</v>
      </c>
      <c r="J20" s="45"/>
      <c r="K20" s="44" t="str">
        <f t="shared" si="2"/>
        <v>x</v>
      </c>
      <c r="O20" s="5"/>
      <c r="T20" s="29"/>
    </row>
    <row r="21" spans="2:20" x14ac:dyDescent="0.25">
      <c r="B21" s="11">
        <v>11</v>
      </c>
      <c r="C21" s="96">
        <f t="shared" si="1"/>
        <v>40347</v>
      </c>
      <c r="D21" s="32">
        <v>2</v>
      </c>
      <c r="E21" s="33">
        <v>0.5493055555555556</v>
      </c>
      <c r="F21" s="49">
        <v>135</v>
      </c>
      <c r="G21" s="50">
        <v>69</v>
      </c>
      <c r="H21" s="48">
        <v>55</v>
      </c>
      <c r="I21" s="46"/>
      <c r="J21" s="45"/>
      <c r="K21" s="44" t="str">
        <f t="shared" si="2"/>
        <v/>
      </c>
      <c r="O21" s="5"/>
      <c r="T21" s="29"/>
    </row>
    <row r="22" spans="2:20" x14ac:dyDescent="0.25">
      <c r="B22" s="11">
        <v>12</v>
      </c>
      <c r="C22" s="96">
        <f t="shared" si="1"/>
        <v>40347</v>
      </c>
      <c r="D22" s="32">
        <v>3</v>
      </c>
      <c r="E22" s="33">
        <v>0.72361111111111109</v>
      </c>
      <c r="F22" s="49">
        <v>112</v>
      </c>
      <c r="G22" s="50">
        <v>58</v>
      </c>
      <c r="H22" s="48">
        <v>49</v>
      </c>
      <c r="I22" s="46"/>
      <c r="J22" s="45"/>
      <c r="K22" s="44" t="str">
        <f t="shared" si="2"/>
        <v/>
      </c>
      <c r="O22" s="5"/>
      <c r="T22" s="29"/>
    </row>
    <row r="23" spans="2:20" x14ac:dyDescent="0.25">
      <c r="B23" s="11">
        <v>13</v>
      </c>
      <c r="C23" s="96">
        <f t="shared" si="1"/>
        <v>40348</v>
      </c>
      <c r="D23" s="32">
        <v>1</v>
      </c>
      <c r="E23" s="33">
        <v>0.3298611111111111</v>
      </c>
      <c r="F23" s="49">
        <v>139</v>
      </c>
      <c r="G23" s="50">
        <v>92</v>
      </c>
      <c r="H23" s="48">
        <v>64</v>
      </c>
      <c r="I23" s="46" t="s">
        <v>12</v>
      </c>
      <c r="J23" s="45"/>
      <c r="K23" s="44" t="str">
        <f t="shared" si="2"/>
        <v>x</v>
      </c>
      <c r="O23" s="5"/>
      <c r="T23" s="29"/>
    </row>
    <row r="24" spans="2:20" x14ac:dyDescent="0.25">
      <c r="B24" s="11">
        <v>14</v>
      </c>
      <c r="C24" s="96">
        <f t="shared" si="1"/>
        <v>40348</v>
      </c>
      <c r="D24" s="32">
        <v>2</v>
      </c>
      <c r="E24" s="33">
        <v>0.50138888888888888</v>
      </c>
      <c r="F24" s="49">
        <v>122</v>
      </c>
      <c r="G24" s="50">
        <v>64</v>
      </c>
      <c r="H24" s="48">
        <v>50</v>
      </c>
      <c r="I24" s="46"/>
      <c r="J24" s="45"/>
      <c r="K24" s="44" t="str">
        <f t="shared" si="2"/>
        <v/>
      </c>
      <c r="O24" s="5"/>
      <c r="T24" s="29"/>
    </row>
    <row r="25" spans="2:20" x14ac:dyDescent="0.25">
      <c r="B25" s="11">
        <v>15</v>
      </c>
      <c r="C25" s="96">
        <f t="shared" si="1"/>
        <v>40348</v>
      </c>
      <c r="D25" s="32">
        <v>3</v>
      </c>
      <c r="E25" s="33">
        <v>0.73611111111111116</v>
      </c>
      <c r="F25" s="49">
        <v>130</v>
      </c>
      <c r="G25" s="50">
        <v>68</v>
      </c>
      <c r="H25" s="48">
        <v>58</v>
      </c>
      <c r="I25" s="46"/>
      <c r="J25" s="45"/>
      <c r="K25" s="44" t="str">
        <f t="shared" si="2"/>
        <v/>
      </c>
      <c r="O25" s="5"/>
      <c r="T25" s="29"/>
    </row>
    <row r="26" spans="2:20" x14ac:dyDescent="0.25">
      <c r="B26" s="11">
        <v>16</v>
      </c>
      <c r="C26" s="96">
        <f t="shared" si="1"/>
        <v>40349</v>
      </c>
      <c r="D26" s="32">
        <v>1</v>
      </c>
      <c r="E26" s="33">
        <v>0.33124999999999999</v>
      </c>
      <c r="F26" s="49">
        <v>135</v>
      </c>
      <c r="G26" s="50">
        <v>66</v>
      </c>
      <c r="H26" s="48">
        <v>59</v>
      </c>
      <c r="I26" s="46" t="s">
        <v>12</v>
      </c>
      <c r="J26" s="45"/>
      <c r="K26" s="44" t="str">
        <f t="shared" si="2"/>
        <v/>
      </c>
      <c r="O26" s="5"/>
      <c r="T26" s="29"/>
    </row>
    <row r="27" spans="2:20" x14ac:dyDescent="0.25">
      <c r="B27" s="11">
        <v>17</v>
      </c>
      <c r="C27" s="96">
        <f t="shared" si="1"/>
        <v>40349</v>
      </c>
      <c r="D27" s="32">
        <v>2</v>
      </c>
      <c r="E27" s="33">
        <v>0.51597222222222217</v>
      </c>
      <c r="F27" s="49">
        <v>121</v>
      </c>
      <c r="G27" s="50">
        <v>67</v>
      </c>
      <c r="H27" s="48">
        <v>54</v>
      </c>
      <c r="I27" s="46"/>
      <c r="J27" s="45"/>
      <c r="K27" s="44" t="str">
        <f t="shared" si="2"/>
        <v/>
      </c>
      <c r="O27" s="5"/>
      <c r="T27" s="29"/>
    </row>
    <row r="28" spans="2:20" x14ac:dyDescent="0.25">
      <c r="B28" s="11">
        <v>18</v>
      </c>
      <c r="C28" s="96">
        <f t="shared" si="1"/>
        <v>40349</v>
      </c>
      <c r="D28" s="32">
        <v>3</v>
      </c>
      <c r="E28" s="33">
        <v>0.73402777777777783</v>
      </c>
      <c r="F28" s="49">
        <v>112</v>
      </c>
      <c r="G28" s="50">
        <v>62</v>
      </c>
      <c r="H28" s="48">
        <v>47</v>
      </c>
      <c r="I28" s="46"/>
      <c r="J28" s="45"/>
      <c r="K28" s="44" t="str">
        <f t="shared" si="2"/>
        <v/>
      </c>
      <c r="O28" s="5"/>
      <c r="T28" s="29"/>
    </row>
    <row r="29" spans="2:20" x14ac:dyDescent="0.25">
      <c r="B29" s="11">
        <v>19</v>
      </c>
      <c r="C29" s="96">
        <f t="shared" si="1"/>
        <v>40350</v>
      </c>
      <c r="D29" s="32">
        <v>1</v>
      </c>
      <c r="E29" s="33">
        <v>0.33333333333333331</v>
      </c>
      <c r="F29" s="49">
        <v>130</v>
      </c>
      <c r="G29" s="50">
        <v>71</v>
      </c>
      <c r="H29" s="48">
        <v>65</v>
      </c>
      <c r="I29" s="46" t="s">
        <v>12</v>
      </c>
      <c r="J29" s="45"/>
      <c r="K29" s="44" t="str">
        <f t="shared" si="2"/>
        <v/>
      </c>
      <c r="O29" s="5"/>
      <c r="T29" s="29"/>
    </row>
    <row r="30" spans="2:20" x14ac:dyDescent="0.25">
      <c r="B30" s="11">
        <v>20</v>
      </c>
      <c r="C30" s="96">
        <f t="shared" si="1"/>
        <v>40350</v>
      </c>
      <c r="D30" s="32">
        <v>2</v>
      </c>
      <c r="E30" s="33">
        <v>0.54791666666666672</v>
      </c>
      <c r="F30" s="49">
        <v>121</v>
      </c>
      <c r="G30" s="50">
        <v>66</v>
      </c>
      <c r="H30" s="48">
        <v>52</v>
      </c>
      <c r="I30" s="46"/>
      <c r="J30" s="45"/>
      <c r="K30" s="44" t="str">
        <f t="shared" si="2"/>
        <v/>
      </c>
      <c r="O30" s="5"/>
    </row>
    <row r="31" spans="2:20" x14ac:dyDescent="0.25">
      <c r="B31" s="11">
        <v>21</v>
      </c>
      <c r="C31" s="96">
        <f t="shared" si="1"/>
        <v>40350</v>
      </c>
      <c r="D31" s="32">
        <v>3</v>
      </c>
      <c r="E31" s="33">
        <v>0.7402777777777777</v>
      </c>
      <c r="F31" s="49">
        <v>124</v>
      </c>
      <c r="G31" s="50">
        <v>64</v>
      </c>
      <c r="H31" s="48">
        <v>52</v>
      </c>
      <c r="I31" s="46"/>
      <c r="J31" s="45"/>
      <c r="K31" s="44" t="str">
        <f t="shared" si="2"/>
        <v/>
      </c>
      <c r="O31" s="5"/>
    </row>
    <row r="32" spans="2:20" x14ac:dyDescent="0.25">
      <c r="B32" s="11">
        <v>22</v>
      </c>
      <c r="C32" s="96">
        <f t="shared" si="1"/>
        <v>40351</v>
      </c>
      <c r="D32" s="32">
        <v>1</v>
      </c>
      <c r="E32" s="33">
        <v>0.33402777777777781</v>
      </c>
      <c r="F32" s="49">
        <v>128</v>
      </c>
      <c r="G32" s="50">
        <v>67</v>
      </c>
      <c r="H32" s="48">
        <v>59</v>
      </c>
      <c r="I32" s="46" t="s">
        <v>12</v>
      </c>
      <c r="J32" s="45"/>
      <c r="K32" s="44" t="str">
        <f t="shared" si="2"/>
        <v/>
      </c>
      <c r="O32" s="5"/>
    </row>
    <row r="33" spans="2:15" x14ac:dyDescent="0.25">
      <c r="B33" s="11">
        <v>23</v>
      </c>
      <c r="C33" s="96">
        <f t="shared" si="1"/>
        <v>40351</v>
      </c>
      <c r="D33" s="32">
        <v>2</v>
      </c>
      <c r="E33" s="33">
        <v>0.5444444444444444</v>
      </c>
      <c r="F33" s="49">
        <v>129</v>
      </c>
      <c r="G33" s="50">
        <v>74</v>
      </c>
      <c r="H33" s="48">
        <v>55</v>
      </c>
      <c r="I33" s="46"/>
      <c r="J33" s="45"/>
      <c r="K33" s="44" t="str">
        <f t="shared" si="2"/>
        <v/>
      </c>
      <c r="O33" s="5"/>
    </row>
    <row r="34" spans="2:15" x14ac:dyDescent="0.25">
      <c r="B34" s="11">
        <v>24</v>
      </c>
      <c r="C34" s="96">
        <f t="shared" si="1"/>
        <v>40351</v>
      </c>
      <c r="D34" s="32">
        <v>3</v>
      </c>
      <c r="E34" s="33">
        <v>0.7284722222222223</v>
      </c>
      <c r="F34" s="49">
        <v>126</v>
      </c>
      <c r="G34" s="50">
        <v>70</v>
      </c>
      <c r="H34" s="48">
        <v>49</v>
      </c>
      <c r="I34" s="46"/>
      <c r="J34" s="45"/>
      <c r="K34" s="44" t="str">
        <f t="shared" si="2"/>
        <v/>
      </c>
      <c r="O34" s="5"/>
    </row>
    <row r="35" spans="2:15" x14ac:dyDescent="0.25">
      <c r="B35" s="11">
        <v>25</v>
      </c>
      <c r="C35" s="96">
        <f t="shared" si="1"/>
        <v>40352</v>
      </c>
      <c r="D35" s="32">
        <v>1</v>
      </c>
      <c r="E35" s="33">
        <v>0.34375</v>
      </c>
      <c r="F35" s="49">
        <v>135</v>
      </c>
      <c r="G35" s="50">
        <v>71</v>
      </c>
      <c r="H35" s="48">
        <v>64</v>
      </c>
      <c r="I35" s="46" t="s">
        <v>12</v>
      </c>
      <c r="J35" s="45" t="s">
        <v>14</v>
      </c>
      <c r="K35" s="44" t="str">
        <f t="shared" si="2"/>
        <v/>
      </c>
      <c r="O35" s="5"/>
    </row>
    <row r="36" spans="2:15" x14ac:dyDescent="0.25">
      <c r="B36" s="11">
        <v>26</v>
      </c>
      <c r="C36" s="96">
        <f t="shared" si="1"/>
        <v>40352</v>
      </c>
      <c r="D36" s="32">
        <v>2</v>
      </c>
      <c r="E36" s="33">
        <v>0.54375000000000007</v>
      </c>
      <c r="F36" s="49">
        <v>132</v>
      </c>
      <c r="G36" s="50">
        <v>70</v>
      </c>
      <c r="H36" s="48">
        <v>53</v>
      </c>
      <c r="I36" s="46"/>
      <c r="J36" s="45"/>
      <c r="K36" s="44" t="str">
        <f t="shared" si="2"/>
        <v/>
      </c>
      <c r="O36" s="5"/>
    </row>
    <row r="37" spans="2:15" x14ac:dyDescent="0.25">
      <c r="B37" s="11">
        <v>27</v>
      </c>
      <c r="C37" s="96">
        <f t="shared" si="1"/>
        <v>40352</v>
      </c>
      <c r="D37" s="32">
        <v>3</v>
      </c>
      <c r="E37" s="33">
        <v>0.77083333333333337</v>
      </c>
      <c r="F37" s="49">
        <v>133</v>
      </c>
      <c r="G37" s="50">
        <v>72</v>
      </c>
      <c r="H37" s="48">
        <v>66</v>
      </c>
      <c r="I37" s="46"/>
      <c r="J37" s="45"/>
      <c r="K37" s="44" t="str">
        <f t="shared" si="2"/>
        <v/>
      </c>
      <c r="O37" s="5"/>
    </row>
    <row r="38" spans="2:15" x14ac:dyDescent="0.25">
      <c r="B38" s="11">
        <v>28</v>
      </c>
      <c r="C38" s="96">
        <f t="shared" si="1"/>
        <v>40353</v>
      </c>
      <c r="D38" s="32">
        <v>1</v>
      </c>
      <c r="E38" s="33">
        <v>0.38125000000000003</v>
      </c>
      <c r="F38" s="49">
        <v>128</v>
      </c>
      <c r="G38" s="50">
        <v>66</v>
      </c>
      <c r="H38" s="48">
        <v>65</v>
      </c>
      <c r="I38" s="46" t="s">
        <v>12</v>
      </c>
      <c r="J38" s="45"/>
      <c r="K38" s="44" t="str">
        <f t="shared" si="2"/>
        <v/>
      </c>
      <c r="O38" s="5"/>
    </row>
    <row r="39" spans="2:15" x14ac:dyDescent="0.25">
      <c r="B39" s="11">
        <v>29</v>
      </c>
      <c r="C39" s="96">
        <f t="shared" si="1"/>
        <v>40353</v>
      </c>
      <c r="D39" s="32">
        <v>2</v>
      </c>
      <c r="E39" s="33">
        <v>0.54861111111111105</v>
      </c>
      <c r="F39" s="49">
        <v>115</v>
      </c>
      <c r="G39" s="50">
        <v>64</v>
      </c>
      <c r="H39" s="48">
        <v>58</v>
      </c>
      <c r="I39" s="46"/>
      <c r="J39" s="45"/>
      <c r="K39" s="44" t="str">
        <f t="shared" si="2"/>
        <v/>
      </c>
      <c r="O39" s="5"/>
    </row>
    <row r="40" spans="2:15" x14ac:dyDescent="0.25">
      <c r="B40" s="11">
        <v>30</v>
      </c>
      <c r="C40" s="96">
        <f t="shared" si="1"/>
        <v>40353</v>
      </c>
      <c r="D40" s="32">
        <v>3</v>
      </c>
      <c r="E40" s="33">
        <v>0.72569444444444453</v>
      </c>
      <c r="F40" s="49">
        <v>119</v>
      </c>
      <c r="G40" s="50">
        <v>63</v>
      </c>
      <c r="H40" s="48">
        <v>51</v>
      </c>
      <c r="I40" s="46"/>
      <c r="J40" s="45"/>
      <c r="K40" s="44" t="str">
        <f t="shared" si="2"/>
        <v/>
      </c>
      <c r="O40" s="5"/>
    </row>
    <row r="41" spans="2:15" x14ac:dyDescent="0.25">
      <c r="B41" s="11">
        <v>31</v>
      </c>
      <c r="C41" s="96">
        <f t="shared" si="1"/>
        <v>40354</v>
      </c>
      <c r="D41" s="32">
        <v>1</v>
      </c>
      <c r="E41" s="33">
        <v>0.32291666666666669</v>
      </c>
      <c r="F41" s="49">
        <v>133</v>
      </c>
      <c r="G41" s="50">
        <v>69</v>
      </c>
      <c r="H41" s="48">
        <v>63</v>
      </c>
      <c r="I41" s="46" t="s">
        <v>13</v>
      </c>
      <c r="J41" s="45"/>
      <c r="K41" s="44" t="str">
        <f t="shared" si="2"/>
        <v/>
      </c>
      <c r="O41" s="5"/>
    </row>
    <row r="42" spans="2:15" x14ac:dyDescent="0.25">
      <c r="B42" s="11">
        <v>32</v>
      </c>
      <c r="C42" s="96">
        <f t="shared" si="1"/>
        <v>40354</v>
      </c>
      <c r="D42" s="32">
        <v>2</v>
      </c>
      <c r="E42" s="33">
        <v>0.54513888888888895</v>
      </c>
      <c r="F42" s="49">
        <v>143</v>
      </c>
      <c r="G42" s="50">
        <v>72</v>
      </c>
      <c r="H42" s="48">
        <v>60</v>
      </c>
      <c r="I42" s="46"/>
      <c r="J42" s="45" t="s">
        <v>16</v>
      </c>
      <c r="K42" s="44" t="str">
        <f t="shared" si="2"/>
        <v>x</v>
      </c>
      <c r="O42" s="5"/>
    </row>
    <row r="43" spans="2:15" x14ac:dyDescent="0.25">
      <c r="B43" s="11">
        <v>33</v>
      </c>
      <c r="C43" s="96">
        <f t="shared" ref="C43:C74" si="3">$J$5-1+ROUNDUP(B43/$K$3,0)</f>
        <v>40354</v>
      </c>
      <c r="D43" s="32">
        <v>3</v>
      </c>
      <c r="E43" s="33">
        <v>0.73472222222222217</v>
      </c>
      <c r="F43" s="49">
        <v>141</v>
      </c>
      <c r="G43" s="50">
        <v>69</v>
      </c>
      <c r="H43" s="48">
        <v>54</v>
      </c>
      <c r="I43" s="46"/>
      <c r="J43" s="45" t="s">
        <v>16</v>
      </c>
      <c r="K43" s="44" t="str">
        <f t="shared" ref="K43:K74" si="4">IF(OR(F43&gt;$F$3,G43&gt;$G$3),$K$10,"")</f>
        <v>x</v>
      </c>
      <c r="O43" s="5"/>
    </row>
    <row r="44" spans="2:15" x14ac:dyDescent="0.25">
      <c r="B44" s="11">
        <v>34</v>
      </c>
      <c r="C44" s="96">
        <f t="shared" si="3"/>
        <v>40355</v>
      </c>
      <c r="D44" s="32">
        <v>1</v>
      </c>
      <c r="E44" s="33">
        <v>0.3215277777777778</v>
      </c>
      <c r="F44" s="49">
        <v>136</v>
      </c>
      <c r="G44" s="50">
        <v>71</v>
      </c>
      <c r="H44" s="48">
        <v>65</v>
      </c>
      <c r="I44" s="46" t="s">
        <v>13</v>
      </c>
      <c r="J44" s="45"/>
      <c r="K44" s="44" t="str">
        <f t="shared" si="4"/>
        <v/>
      </c>
      <c r="O44" s="5"/>
    </row>
    <row r="45" spans="2:15" x14ac:dyDescent="0.25">
      <c r="B45" s="11">
        <v>35</v>
      </c>
      <c r="C45" s="96">
        <f t="shared" si="3"/>
        <v>40355</v>
      </c>
      <c r="D45" s="32">
        <v>2</v>
      </c>
      <c r="E45" s="33">
        <v>0.54166666666666663</v>
      </c>
      <c r="F45" s="49">
        <v>141</v>
      </c>
      <c r="G45" s="50">
        <v>69</v>
      </c>
      <c r="H45" s="48">
        <v>59</v>
      </c>
      <c r="I45" s="46"/>
      <c r="J45" s="45"/>
      <c r="K45" s="44" t="str">
        <f t="shared" si="4"/>
        <v>x</v>
      </c>
      <c r="O45" s="5"/>
    </row>
    <row r="46" spans="2:15" x14ac:dyDescent="0.25">
      <c r="B46" s="11">
        <v>36</v>
      </c>
      <c r="C46" s="96">
        <f t="shared" si="3"/>
        <v>40355</v>
      </c>
      <c r="D46" s="32">
        <v>3</v>
      </c>
      <c r="E46" s="33">
        <v>0.74861111111111101</v>
      </c>
      <c r="F46" s="49">
        <v>129</v>
      </c>
      <c r="G46" s="50">
        <v>68</v>
      </c>
      <c r="H46" s="48">
        <v>48</v>
      </c>
      <c r="I46" s="46"/>
      <c r="J46" s="45" t="s">
        <v>16</v>
      </c>
      <c r="K46" s="44" t="str">
        <f t="shared" si="4"/>
        <v/>
      </c>
      <c r="O46" s="5"/>
    </row>
    <row r="47" spans="2:15" x14ac:dyDescent="0.25">
      <c r="B47" s="11">
        <v>37</v>
      </c>
      <c r="C47" s="96">
        <f t="shared" si="3"/>
        <v>40356</v>
      </c>
      <c r="D47" s="32">
        <v>1</v>
      </c>
      <c r="E47" s="33">
        <v>0.3034722222222222</v>
      </c>
      <c r="F47" s="49">
        <v>165</v>
      </c>
      <c r="G47" s="50">
        <v>101</v>
      </c>
      <c r="H47" s="48">
        <v>60</v>
      </c>
      <c r="I47" s="46" t="s">
        <v>13</v>
      </c>
      <c r="J47" s="45" t="s">
        <v>17</v>
      </c>
      <c r="K47" s="44" t="str">
        <f t="shared" si="4"/>
        <v>x</v>
      </c>
      <c r="O47" s="5"/>
    </row>
    <row r="48" spans="2:15" x14ac:dyDescent="0.25">
      <c r="B48" s="11">
        <v>38</v>
      </c>
      <c r="C48" s="96">
        <f t="shared" si="3"/>
        <v>40356</v>
      </c>
      <c r="D48" s="32">
        <v>2</v>
      </c>
      <c r="E48" s="33">
        <v>0.58888888888888891</v>
      </c>
      <c r="F48" s="49">
        <v>138</v>
      </c>
      <c r="G48" s="50">
        <v>72</v>
      </c>
      <c r="H48" s="48">
        <v>56</v>
      </c>
      <c r="I48" s="46"/>
      <c r="J48" s="45"/>
      <c r="K48" s="44" t="str">
        <f t="shared" si="4"/>
        <v/>
      </c>
      <c r="O48" s="5"/>
    </row>
    <row r="49" spans="2:15" x14ac:dyDescent="0.25">
      <c r="B49" s="11">
        <v>39</v>
      </c>
      <c r="C49" s="96">
        <f t="shared" si="3"/>
        <v>40356</v>
      </c>
      <c r="D49" s="32">
        <v>3</v>
      </c>
      <c r="E49" s="33">
        <v>0.72499999999999998</v>
      </c>
      <c r="F49" s="49">
        <v>125</v>
      </c>
      <c r="G49" s="50">
        <v>68</v>
      </c>
      <c r="H49" s="48">
        <v>53</v>
      </c>
      <c r="I49" s="46"/>
      <c r="J49" s="45"/>
      <c r="K49" s="44" t="str">
        <f t="shared" si="4"/>
        <v/>
      </c>
      <c r="O49" s="5"/>
    </row>
    <row r="50" spans="2:15" x14ac:dyDescent="0.25">
      <c r="B50" s="11">
        <v>40</v>
      </c>
      <c r="C50" s="96">
        <f t="shared" si="3"/>
        <v>40357</v>
      </c>
      <c r="D50" s="32">
        <v>1</v>
      </c>
      <c r="E50" s="33">
        <v>0.32916666666666666</v>
      </c>
      <c r="F50" s="49">
        <v>135</v>
      </c>
      <c r="G50" s="50">
        <v>68</v>
      </c>
      <c r="H50" s="48">
        <v>63</v>
      </c>
      <c r="I50" s="46" t="s">
        <v>13</v>
      </c>
      <c r="J50" s="45"/>
      <c r="K50" s="44" t="str">
        <f t="shared" si="4"/>
        <v/>
      </c>
      <c r="O50" s="5"/>
    </row>
    <row r="51" spans="2:15" x14ac:dyDescent="0.25">
      <c r="B51" s="11">
        <v>41</v>
      </c>
      <c r="C51" s="96">
        <f t="shared" si="3"/>
        <v>40357</v>
      </c>
      <c r="D51" s="32">
        <v>2</v>
      </c>
      <c r="E51" s="33">
        <v>0.58750000000000002</v>
      </c>
      <c r="F51" s="49">
        <v>125</v>
      </c>
      <c r="G51" s="50">
        <v>69</v>
      </c>
      <c r="H51" s="48">
        <v>65</v>
      </c>
      <c r="I51" s="46"/>
      <c r="J51" s="45"/>
      <c r="K51" s="44" t="str">
        <f t="shared" si="4"/>
        <v/>
      </c>
      <c r="O51" s="5"/>
    </row>
    <row r="52" spans="2:15" x14ac:dyDescent="0.25">
      <c r="B52" s="11">
        <v>42</v>
      </c>
      <c r="C52" s="96">
        <f t="shared" si="3"/>
        <v>40357</v>
      </c>
      <c r="D52" s="32">
        <v>3</v>
      </c>
      <c r="E52" s="33">
        <v>0.73402777777777783</v>
      </c>
      <c r="F52" s="49">
        <v>118</v>
      </c>
      <c r="G52" s="50">
        <v>61</v>
      </c>
      <c r="H52" s="48">
        <v>51</v>
      </c>
      <c r="I52" s="46"/>
      <c r="J52" s="45"/>
      <c r="K52" s="44" t="str">
        <f t="shared" si="4"/>
        <v/>
      </c>
      <c r="O52" s="5"/>
    </row>
    <row r="53" spans="2:15" x14ac:dyDescent="0.25">
      <c r="B53" s="11">
        <v>43</v>
      </c>
      <c r="C53" s="96">
        <f t="shared" si="3"/>
        <v>40358</v>
      </c>
      <c r="D53" s="32">
        <v>1</v>
      </c>
      <c r="E53" s="33">
        <v>0.31944444444444448</v>
      </c>
      <c r="F53" s="49">
        <v>139</v>
      </c>
      <c r="G53" s="50">
        <v>72</v>
      </c>
      <c r="H53" s="48">
        <v>69</v>
      </c>
      <c r="I53" s="46" t="s">
        <v>13</v>
      </c>
      <c r="J53" s="45"/>
      <c r="K53" s="44" t="str">
        <f t="shared" si="4"/>
        <v/>
      </c>
      <c r="O53" s="5"/>
    </row>
    <row r="54" spans="2:15" x14ac:dyDescent="0.25">
      <c r="B54" s="11">
        <v>44</v>
      </c>
      <c r="C54" s="96">
        <f t="shared" si="3"/>
        <v>40358</v>
      </c>
      <c r="D54" s="32">
        <v>2</v>
      </c>
      <c r="E54" s="33">
        <v>0.5625</v>
      </c>
      <c r="F54" s="49">
        <v>148</v>
      </c>
      <c r="G54" s="50">
        <v>67</v>
      </c>
      <c r="H54" s="48">
        <v>59</v>
      </c>
      <c r="I54" s="46"/>
      <c r="J54" s="45"/>
      <c r="K54" s="44" t="str">
        <f t="shared" si="4"/>
        <v>x</v>
      </c>
      <c r="O54" s="5"/>
    </row>
    <row r="55" spans="2:15" x14ac:dyDescent="0.25">
      <c r="B55" s="11">
        <v>45</v>
      </c>
      <c r="C55" s="96">
        <f t="shared" si="3"/>
        <v>40358</v>
      </c>
      <c r="D55" s="32">
        <v>3</v>
      </c>
      <c r="E55" s="33">
        <v>0.78333333333333333</v>
      </c>
      <c r="F55" s="49">
        <v>124</v>
      </c>
      <c r="G55" s="50">
        <v>69</v>
      </c>
      <c r="H55" s="48">
        <v>57</v>
      </c>
      <c r="I55" s="46"/>
      <c r="J55" s="45"/>
      <c r="K55" s="44" t="str">
        <f t="shared" si="4"/>
        <v/>
      </c>
      <c r="O55" s="5"/>
    </row>
    <row r="56" spans="2:15" x14ac:dyDescent="0.25">
      <c r="B56" s="11">
        <v>46</v>
      </c>
      <c r="C56" s="96">
        <f t="shared" si="3"/>
        <v>40359</v>
      </c>
      <c r="D56" s="32">
        <v>1</v>
      </c>
      <c r="E56" s="33">
        <v>0.34236111111111112</v>
      </c>
      <c r="F56" s="49">
        <v>140</v>
      </c>
      <c r="G56" s="50">
        <v>70</v>
      </c>
      <c r="H56" s="48">
        <v>65</v>
      </c>
      <c r="I56" s="46" t="s">
        <v>13</v>
      </c>
      <c r="J56" s="45"/>
      <c r="K56" s="44" t="str">
        <f t="shared" si="4"/>
        <v/>
      </c>
      <c r="O56" s="5"/>
    </row>
    <row r="57" spans="2:15" x14ac:dyDescent="0.25">
      <c r="B57" s="11">
        <v>47</v>
      </c>
      <c r="C57" s="96">
        <f t="shared" si="3"/>
        <v>40359</v>
      </c>
      <c r="D57" s="32">
        <v>2</v>
      </c>
      <c r="E57" s="33">
        <v>0.55972222222222223</v>
      </c>
      <c r="F57" s="49">
        <v>126</v>
      </c>
      <c r="G57" s="50">
        <v>64</v>
      </c>
      <c r="H57" s="48">
        <v>54</v>
      </c>
      <c r="I57" s="46"/>
      <c r="J57" s="45"/>
      <c r="K57" s="44" t="str">
        <f t="shared" si="4"/>
        <v/>
      </c>
      <c r="O57" s="5"/>
    </row>
    <row r="58" spans="2:15" x14ac:dyDescent="0.25">
      <c r="B58" s="11">
        <v>48</v>
      </c>
      <c r="C58" s="96">
        <f t="shared" si="3"/>
        <v>40359</v>
      </c>
      <c r="D58" s="32">
        <v>3</v>
      </c>
      <c r="E58" s="33">
        <v>0.73055555555555562</v>
      </c>
      <c r="F58" s="49">
        <v>123</v>
      </c>
      <c r="G58" s="50">
        <v>64</v>
      </c>
      <c r="H58" s="48">
        <v>57</v>
      </c>
      <c r="I58" s="46"/>
      <c r="J58" s="45"/>
      <c r="K58" s="44" t="str">
        <f t="shared" si="4"/>
        <v/>
      </c>
      <c r="O58" s="5"/>
    </row>
    <row r="59" spans="2:15" x14ac:dyDescent="0.25">
      <c r="B59" s="11">
        <v>49</v>
      </c>
      <c r="C59" s="96">
        <f t="shared" si="3"/>
        <v>40360</v>
      </c>
      <c r="D59" s="32">
        <v>1</v>
      </c>
      <c r="E59" s="33">
        <v>0.38194444444444442</v>
      </c>
      <c r="F59" s="49">
        <v>126</v>
      </c>
      <c r="G59" s="50">
        <v>65</v>
      </c>
      <c r="H59" s="48">
        <v>64</v>
      </c>
      <c r="I59" s="46" t="s">
        <v>13</v>
      </c>
      <c r="J59" s="45"/>
      <c r="K59" s="44" t="str">
        <f t="shared" si="4"/>
        <v/>
      </c>
      <c r="O59" s="5"/>
    </row>
    <row r="60" spans="2:15" x14ac:dyDescent="0.25">
      <c r="B60" s="11">
        <v>50</v>
      </c>
      <c r="C60" s="96">
        <f t="shared" si="3"/>
        <v>40360</v>
      </c>
      <c r="D60" s="32">
        <v>2</v>
      </c>
      <c r="E60" s="33">
        <v>0.57361111111111118</v>
      </c>
      <c r="F60" s="49">
        <v>124</v>
      </c>
      <c r="G60" s="50">
        <v>65</v>
      </c>
      <c r="H60" s="48">
        <v>62</v>
      </c>
      <c r="I60" s="46"/>
      <c r="J60" s="45"/>
      <c r="K60" s="44" t="str">
        <f t="shared" si="4"/>
        <v/>
      </c>
      <c r="O60" s="5"/>
    </row>
    <row r="61" spans="2:15" x14ac:dyDescent="0.25">
      <c r="B61" s="11">
        <v>51</v>
      </c>
      <c r="C61" s="96">
        <f t="shared" si="3"/>
        <v>40360</v>
      </c>
      <c r="D61" s="32">
        <v>3</v>
      </c>
      <c r="E61" s="33">
        <v>0.74375000000000002</v>
      </c>
      <c r="F61" s="49">
        <v>120</v>
      </c>
      <c r="G61" s="50">
        <v>66</v>
      </c>
      <c r="H61" s="48">
        <v>52</v>
      </c>
      <c r="I61" s="46"/>
      <c r="J61" s="45"/>
      <c r="K61" s="44" t="str">
        <f t="shared" si="4"/>
        <v/>
      </c>
      <c r="O61" s="5"/>
    </row>
    <row r="62" spans="2:15" x14ac:dyDescent="0.25">
      <c r="B62" s="11">
        <v>52</v>
      </c>
      <c r="C62" s="96">
        <f t="shared" si="3"/>
        <v>40361</v>
      </c>
      <c r="D62" s="32">
        <v>1</v>
      </c>
      <c r="E62" s="33">
        <v>0.34027777777777773</v>
      </c>
      <c r="F62" s="49">
        <v>120</v>
      </c>
      <c r="G62" s="50">
        <v>61</v>
      </c>
      <c r="H62" s="48">
        <v>65</v>
      </c>
      <c r="I62" s="46" t="s">
        <v>13</v>
      </c>
      <c r="J62" s="45"/>
      <c r="K62" s="44" t="str">
        <f t="shared" si="4"/>
        <v/>
      </c>
      <c r="O62" s="5"/>
    </row>
    <row r="63" spans="2:15" x14ac:dyDescent="0.25">
      <c r="B63" s="11">
        <v>53</v>
      </c>
      <c r="C63" s="96">
        <f t="shared" si="3"/>
        <v>40361</v>
      </c>
      <c r="D63" s="32">
        <v>2</v>
      </c>
      <c r="E63" s="33">
        <v>0.55972222222222223</v>
      </c>
      <c r="F63" s="49">
        <v>116</v>
      </c>
      <c r="G63" s="50">
        <v>56</v>
      </c>
      <c r="H63" s="48">
        <v>62</v>
      </c>
      <c r="I63" s="46"/>
      <c r="J63" s="45"/>
      <c r="K63" s="44" t="str">
        <f t="shared" si="4"/>
        <v/>
      </c>
      <c r="O63" s="5"/>
    </row>
    <row r="64" spans="2:15" x14ac:dyDescent="0.25">
      <c r="B64" s="11">
        <v>54</v>
      </c>
      <c r="C64" s="96">
        <f t="shared" si="3"/>
        <v>40361</v>
      </c>
      <c r="D64" s="32">
        <v>3</v>
      </c>
      <c r="E64" s="33">
        <v>0.72638888888888886</v>
      </c>
      <c r="F64" s="49">
        <v>125</v>
      </c>
      <c r="G64" s="50">
        <v>69</v>
      </c>
      <c r="H64" s="48">
        <v>51</v>
      </c>
      <c r="I64" s="46"/>
      <c r="J64" s="45"/>
      <c r="K64" s="44" t="str">
        <f t="shared" si="4"/>
        <v/>
      </c>
      <c r="O64" s="5"/>
    </row>
    <row r="65" spans="2:15" x14ac:dyDescent="0.25">
      <c r="B65" s="11">
        <v>55</v>
      </c>
      <c r="C65" s="96">
        <f t="shared" si="3"/>
        <v>40362</v>
      </c>
      <c r="D65" s="32">
        <v>1</v>
      </c>
      <c r="E65" s="33">
        <v>0.32569444444444445</v>
      </c>
      <c r="F65" s="49">
        <v>131</v>
      </c>
      <c r="G65" s="50">
        <v>59</v>
      </c>
      <c r="H65" s="48">
        <v>66</v>
      </c>
      <c r="I65" s="46" t="s">
        <v>13</v>
      </c>
      <c r="J65" s="45"/>
      <c r="K65" s="44" t="str">
        <f t="shared" si="4"/>
        <v/>
      </c>
      <c r="O65" s="5"/>
    </row>
    <row r="66" spans="2:15" x14ac:dyDescent="0.25">
      <c r="B66" s="11">
        <v>56</v>
      </c>
      <c r="C66" s="96">
        <f t="shared" si="3"/>
        <v>40362</v>
      </c>
      <c r="D66" s="32">
        <v>2</v>
      </c>
      <c r="E66" s="33">
        <v>0.52083333333333337</v>
      </c>
      <c r="F66" s="49">
        <v>140</v>
      </c>
      <c r="G66" s="50">
        <v>67</v>
      </c>
      <c r="H66" s="48">
        <v>69</v>
      </c>
      <c r="I66" s="46"/>
      <c r="J66" s="45"/>
      <c r="K66" s="44" t="str">
        <f t="shared" si="4"/>
        <v/>
      </c>
      <c r="O66" s="5"/>
    </row>
    <row r="67" spans="2:15" x14ac:dyDescent="0.25">
      <c r="B67" s="11">
        <v>57</v>
      </c>
      <c r="C67" s="96">
        <f t="shared" si="3"/>
        <v>40362</v>
      </c>
      <c r="D67" s="32">
        <v>3</v>
      </c>
      <c r="E67" s="33">
        <v>0.7284722222222223</v>
      </c>
      <c r="F67" s="49">
        <v>121</v>
      </c>
      <c r="G67" s="50">
        <v>66</v>
      </c>
      <c r="H67" s="48">
        <v>51</v>
      </c>
      <c r="I67" s="46"/>
      <c r="J67" s="45"/>
      <c r="K67" s="44" t="str">
        <f t="shared" si="4"/>
        <v/>
      </c>
      <c r="O67" s="5"/>
    </row>
    <row r="68" spans="2:15" x14ac:dyDescent="0.25">
      <c r="B68" s="11">
        <v>58</v>
      </c>
      <c r="C68" s="96">
        <f t="shared" si="3"/>
        <v>40363</v>
      </c>
      <c r="D68" s="32">
        <v>1</v>
      </c>
      <c r="E68" s="33">
        <v>0.31180555555555556</v>
      </c>
      <c r="F68" s="49">
        <v>128</v>
      </c>
      <c r="G68" s="50">
        <v>67</v>
      </c>
      <c r="H68" s="48">
        <v>63</v>
      </c>
      <c r="I68" s="46" t="s">
        <v>13</v>
      </c>
      <c r="J68" s="45"/>
      <c r="K68" s="44" t="str">
        <f t="shared" si="4"/>
        <v/>
      </c>
      <c r="O68" s="5"/>
    </row>
    <row r="69" spans="2:15" x14ac:dyDescent="0.25">
      <c r="B69" s="11">
        <v>59</v>
      </c>
      <c r="C69" s="96">
        <f t="shared" si="3"/>
        <v>40363</v>
      </c>
      <c r="D69" s="32">
        <v>2</v>
      </c>
      <c r="E69" s="33">
        <v>0.56736111111111109</v>
      </c>
      <c r="F69" s="49">
        <v>119</v>
      </c>
      <c r="G69" s="50">
        <v>60</v>
      </c>
      <c r="H69" s="48">
        <v>54</v>
      </c>
      <c r="I69" s="46"/>
      <c r="J69" s="45"/>
      <c r="K69" s="44" t="str">
        <f t="shared" si="4"/>
        <v/>
      </c>
      <c r="O69" s="5"/>
    </row>
    <row r="70" spans="2:15" x14ac:dyDescent="0.25">
      <c r="B70" s="11">
        <v>60</v>
      </c>
      <c r="C70" s="96">
        <f t="shared" si="3"/>
        <v>40363</v>
      </c>
      <c r="D70" s="32">
        <v>3</v>
      </c>
      <c r="E70" s="33">
        <v>0.73402777777777783</v>
      </c>
      <c r="F70" s="49">
        <v>126</v>
      </c>
      <c r="G70" s="50">
        <v>65</v>
      </c>
      <c r="H70" s="48">
        <v>49</v>
      </c>
      <c r="I70" s="46"/>
      <c r="J70" s="45"/>
      <c r="K70" s="44" t="str">
        <f t="shared" si="4"/>
        <v/>
      </c>
      <c r="O70" s="5"/>
    </row>
    <row r="71" spans="2:15" x14ac:dyDescent="0.25">
      <c r="B71" s="11">
        <v>61</v>
      </c>
      <c r="C71" s="96">
        <f t="shared" si="3"/>
        <v>40364</v>
      </c>
      <c r="D71" s="32">
        <v>1</v>
      </c>
      <c r="E71" s="33">
        <v>0.33333333333333331</v>
      </c>
      <c r="F71" s="49">
        <v>130</v>
      </c>
      <c r="G71" s="50">
        <v>65</v>
      </c>
      <c r="H71" s="48">
        <v>65</v>
      </c>
      <c r="I71" s="46" t="s">
        <v>13</v>
      </c>
      <c r="J71" s="45"/>
      <c r="K71" s="44" t="str">
        <f t="shared" si="4"/>
        <v/>
      </c>
      <c r="O71" s="5"/>
    </row>
    <row r="72" spans="2:15" x14ac:dyDescent="0.25">
      <c r="B72" s="11">
        <v>62</v>
      </c>
      <c r="C72" s="96">
        <f t="shared" si="3"/>
        <v>40364</v>
      </c>
      <c r="D72" s="32">
        <v>2</v>
      </c>
      <c r="E72" s="33">
        <v>0.55277777777777781</v>
      </c>
      <c r="F72" s="49">
        <v>117</v>
      </c>
      <c r="G72" s="50">
        <v>66</v>
      </c>
      <c r="H72" s="48">
        <v>56</v>
      </c>
      <c r="I72" s="46"/>
      <c r="J72" s="45"/>
      <c r="K72" s="44" t="str">
        <f t="shared" si="4"/>
        <v/>
      </c>
      <c r="O72" s="5"/>
    </row>
    <row r="73" spans="2:15" x14ac:dyDescent="0.25">
      <c r="B73" s="11">
        <v>63</v>
      </c>
      <c r="C73" s="96">
        <f t="shared" si="3"/>
        <v>40364</v>
      </c>
      <c r="D73" s="32">
        <v>3</v>
      </c>
      <c r="E73" s="33">
        <v>0.72638888888888886</v>
      </c>
      <c r="F73" s="49">
        <v>132</v>
      </c>
      <c r="G73" s="50">
        <v>67</v>
      </c>
      <c r="H73" s="48">
        <v>56</v>
      </c>
      <c r="I73" s="46"/>
      <c r="J73" s="45"/>
      <c r="K73" s="44" t="str">
        <f t="shared" si="4"/>
        <v/>
      </c>
      <c r="O73" s="5"/>
    </row>
    <row r="74" spans="2:15" x14ac:dyDescent="0.25">
      <c r="B74" s="11">
        <v>64</v>
      </c>
      <c r="C74" s="96">
        <f t="shared" si="3"/>
        <v>40365</v>
      </c>
      <c r="D74" s="32">
        <v>1</v>
      </c>
      <c r="E74" s="33">
        <v>0.3354166666666667</v>
      </c>
      <c r="F74" s="49">
        <v>130</v>
      </c>
      <c r="G74" s="50">
        <v>63</v>
      </c>
      <c r="H74" s="48">
        <v>68</v>
      </c>
      <c r="I74" s="46" t="s">
        <v>13</v>
      </c>
      <c r="J74" s="45"/>
      <c r="K74" s="44" t="str">
        <f t="shared" si="4"/>
        <v/>
      </c>
      <c r="O74" s="5"/>
    </row>
    <row r="75" spans="2:15" x14ac:dyDescent="0.25">
      <c r="B75" s="11">
        <v>65</v>
      </c>
      <c r="C75" s="96">
        <f t="shared" ref="C75:C106" si="5">$J$5-1+ROUNDUP(B75/$K$3,0)</f>
        <v>40365</v>
      </c>
      <c r="D75" s="32">
        <v>2</v>
      </c>
      <c r="E75" s="33">
        <v>0.55625000000000002</v>
      </c>
      <c r="F75" s="49">
        <v>124</v>
      </c>
      <c r="G75" s="50">
        <v>69</v>
      </c>
      <c r="H75" s="48">
        <v>56</v>
      </c>
      <c r="I75" s="46"/>
      <c r="J75" s="45"/>
      <c r="K75" s="44" t="str">
        <f t="shared" ref="K75:K109" si="6">IF(OR(F75&gt;$F$3,G75&gt;$G$3),$K$10,"")</f>
        <v/>
      </c>
      <c r="O75" s="5"/>
    </row>
    <row r="76" spans="2:15" x14ac:dyDescent="0.25">
      <c r="B76" s="11">
        <v>66</v>
      </c>
      <c r="C76" s="96">
        <f t="shared" si="5"/>
        <v>40365</v>
      </c>
      <c r="D76" s="32">
        <v>3</v>
      </c>
      <c r="E76" s="33">
        <v>0.71388888888888891</v>
      </c>
      <c r="F76" s="49">
        <v>130</v>
      </c>
      <c r="G76" s="50">
        <v>71</v>
      </c>
      <c r="H76" s="48">
        <v>51</v>
      </c>
      <c r="I76" s="46"/>
      <c r="J76" s="45"/>
      <c r="K76" s="44" t="str">
        <f t="shared" si="6"/>
        <v/>
      </c>
      <c r="O76" s="5"/>
    </row>
    <row r="77" spans="2:15" x14ac:dyDescent="0.25">
      <c r="B77" s="11">
        <v>67</v>
      </c>
      <c r="C77" s="96">
        <f t="shared" si="5"/>
        <v>40366</v>
      </c>
      <c r="D77" s="32">
        <v>1</v>
      </c>
      <c r="E77" s="33">
        <v>0.33333333333333331</v>
      </c>
      <c r="F77" s="49">
        <v>126</v>
      </c>
      <c r="G77" s="50">
        <v>63</v>
      </c>
      <c r="H77" s="48">
        <v>65</v>
      </c>
      <c r="I77" s="46" t="s">
        <v>13</v>
      </c>
      <c r="J77" s="45"/>
      <c r="K77" s="44" t="str">
        <f t="shared" si="6"/>
        <v/>
      </c>
      <c r="O77" s="5"/>
    </row>
    <row r="78" spans="2:15" x14ac:dyDescent="0.25">
      <c r="B78" s="11">
        <v>68</v>
      </c>
      <c r="C78" s="96">
        <f t="shared" si="5"/>
        <v>40366</v>
      </c>
      <c r="D78" s="32">
        <v>2</v>
      </c>
      <c r="E78" s="33">
        <v>0.70972222222222225</v>
      </c>
      <c r="F78" s="49">
        <v>115</v>
      </c>
      <c r="G78" s="50">
        <v>61</v>
      </c>
      <c r="H78" s="48">
        <v>56</v>
      </c>
      <c r="I78" s="46"/>
      <c r="J78" s="45"/>
      <c r="K78" s="44" t="str">
        <f t="shared" si="6"/>
        <v/>
      </c>
      <c r="O78" s="5"/>
    </row>
    <row r="79" spans="2:15" x14ac:dyDescent="0.25">
      <c r="B79" s="11">
        <v>69</v>
      </c>
      <c r="C79" s="96">
        <f t="shared" si="5"/>
        <v>40366</v>
      </c>
      <c r="D79" s="32">
        <v>3</v>
      </c>
      <c r="E79" s="33"/>
      <c r="F79" s="49"/>
      <c r="G79" s="50"/>
      <c r="H79" s="48"/>
      <c r="I79" s="46"/>
      <c r="J79" s="45"/>
      <c r="K79" s="44" t="str">
        <f t="shared" si="6"/>
        <v/>
      </c>
      <c r="O79" s="5"/>
    </row>
    <row r="80" spans="2:15" x14ac:dyDescent="0.25">
      <c r="B80" s="11">
        <v>70</v>
      </c>
      <c r="C80" s="96">
        <f t="shared" si="5"/>
        <v>40367</v>
      </c>
      <c r="D80" s="32">
        <v>1</v>
      </c>
      <c r="E80" s="33">
        <v>0.3833333333333333</v>
      </c>
      <c r="F80" s="49">
        <v>118</v>
      </c>
      <c r="G80" s="50">
        <v>60</v>
      </c>
      <c r="H80" s="48">
        <v>65</v>
      </c>
      <c r="I80" s="46" t="s">
        <v>13</v>
      </c>
      <c r="J80" s="45"/>
      <c r="K80" s="44" t="str">
        <f t="shared" si="6"/>
        <v/>
      </c>
      <c r="O80" s="5"/>
    </row>
    <row r="81" spans="2:15" x14ac:dyDescent="0.25">
      <c r="B81" s="11">
        <v>71</v>
      </c>
      <c r="C81" s="96">
        <f t="shared" si="5"/>
        <v>40367</v>
      </c>
      <c r="D81" s="32">
        <v>2</v>
      </c>
      <c r="E81" s="33"/>
      <c r="F81" s="49"/>
      <c r="G81" s="50"/>
      <c r="H81" s="48"/>
      <c r="I81" s="46"/>
      <c r="J81" s="45"/>
      <c r="K81" s="44" t="str">
        <f t="shared" si="6"/>
        <v/>
      </c>
      <c r="O81" s="5"/>
    </row>
    <row r="82" spans="2:15" x14ac:dyDescent="0.25">
      <c r="B82" s="11">
        <v>72</v>
      </c>
      <c r="C82" s="96">
        <f t="shared" si="5"/>
        <v>40367</v>
      </c>
      <c r="D82" s="32">
        <v>3</v>
      </c>
      <c r="E82" s="33">
        <v>0.76527777777777783</v>
      </c>
      <c r="F82" s="49">
        <v>126</v>
      </c>
      <c r="G82" s="50">
        <v>56</v>
      </c>
      <c r="H82" s="48">
        <v>62</v>
      </c>
      <c r="I82" s="46"/>
      <c r="J82" s="45"/>
      <c r="K82" s="44" t="str">
        <f t="shared" si="6"/>
        <v/>
      </c>
      <c r="O82" s="5"/>
    </row>
    <row r="83" spans="2:15" x14ac:dyDescent="0.25">
      <c r="B83" s="11">
        <v>73</v>
      </c>
      <c r="C83" s="96">
        <f t="shared" si="5"/>
        <v>40368</v>
      </c>
      <c r="D83" s="32">
        <v>1</v>
      </c>
      <c r="E83" s="33">
        <v>0.30208333333333331</v>
      </c>
      <c r="F83" s="49">
        <v>131</v>
      </c>
      <c r="G83" s="50">
        <v>67</v>
      </c>
      <c r="H83" s="48">
        <v>55</v>
      </c>
      <c r="I83" s="46" t="s">
        <v>13</v>
      </c>
      <c r="J83" s="45"/>
      <c r="K83" s="44" t="str">
        <f t="shared" si="6"/>
        <v/>
      </c>
      <c r="O83" s="5"/>
    </row>
    <row r="84" spans="2:15" x14ac:dyDescent="0.25">
      <c r="B84" s="11">
        <v>74</v>
      </c>
      <c r="C84" s="96">
        <f t="shared" si="5"/>
        <v>40368</v>
      </c>
      <c r="D84" s="32">
        <v>2</v>
      </c>
      <c r="E84" s="33">
        <v>0.54236111111111118</v>
      </c>
      <c r="F84" s="49">
        <v>139</v>
      </c>
      <c r="G84" s="50">
        <v>68</v>
      </c>
      <c r="H84" s="48">
        <v>64</v>
      </c>
      <c r="I84" s="46"/>
      <c r="J84" s="45"/>
      <c r="K84" s="44" t="str">
        <f t="shared" si="6"/>
        <v/>
      </c>
      <c r="O84" s="5"/>
    </row>
    <row r="85" spans="2:15" x14ac:dyDescent="0.25">
      <c r="B85" s="11">
        <v>75</v>
      </c>
      <c r="C85" s="96">
        <f t="shared" si="5"/>
        <v>40368</v>
      </c>
      <c r="D85" s="32">
        <v>3</v>
      </c>
      <c r="E85" s="33">
        <v>0.78402777777777777</v>
      </c>
      <c r="F85" s="49">
        <v>118</v>
      </c>
      <c r="G85" s="50">
        <v>64</v>
      </c>
      <c r="H85" s="48">
        <v>63</v>
      </c>
      <c r="I85" s="46"/>
      <c r="J85" s="45"/>
      <c r="K85" s="44" t="str">
        <f t="shared" si="6"/>
        <v/>
      </c>
      <c r="O85" s="5"/>
    </row>
    <row r="86" spans="2:15" x14ac:dyDescent="0.25">
      <c r="B86" s="11">
        <v>76</v>
      </c>
      <c r="C86" s="96">
        <f t="shared" si="5"/>
        <v>40369</v>
      </c>
      <c r="D86" s="32">
        <v>1</v>
      </c>
      <c r="E86" s="33">
        <v>0.35138888888888892</v>
      </c>
      <c r="F86" s="49">
        <v>131</v>
      </c>
      <c r="G86" s="50">
        <v>71</v>
      </c>
      <c r="H86" s="48">
        <v>72</v>
      </c>
      <c r="I86" s="46" t="s">
        <v>13</v>
      </c>
      <c r="J86" s="45" t="s">
        <v>34</v>
      </c>
      <c r="K86" s="44" t="str">
        <f t="shared" si="6"/>
        <v/>
      </c>
      <c r="O86" s="5"/>
    </row>
    <row r="87" spans="2:15" x14ac:dyDescent="0.25">
      <c r="B87" s="11">
        <v>77</v>
      </c>
      <c r="C87" s="96">
        <f t="shared" si="5"/>
        <v>40369</v>
      </c>
      <c r="D87" s="32">
        <v>2</v>
      </c>
      <c r="E87" s="33">
        <v>0.54305555555555551</v>
      </c>
      <c r="F87" s="49">
        <v>138</v>
      </c>
      <c r="G87" s="50">
        <v>67</v>
      </c>
      <c r="H87" s="48">
        <v>60</v>
      </c>
      <c r="I87" s="46"/>
      <c r="J87" s="45"/>
      <c r="K87" s="44" t="str">
        <f t="shared" si="6"/>
        <v/>
      </c>
      <c r="O87" s="5"/>
    </row>
    <row r="88" spans="2:15" x14ac:dyDescent="0.25">
      <c r="B88" s="11">
        <v>78</v>
      </c>
      <c r="C88" s="96">
        <f t="shared" si="5"/>
        <v>40369</v>
      </c>
      <c r="D88" s="32">
        <v>3</v>
      </c>
      <c r="E88" s="33">
        <v>0.77638888888888891</v>
      </c>
      <c r="F88" s="49">
        <v>119</v>
      </c>
      <c r="G88" s="50">
        <v>53</v>
      </c>
      <c r="H88" s="48">
        <v>66</v>
      </c>
      <c r="I88" s="46"/>
      <c r="J88" s="45"/>
      <c r="K88" s="44" t="str">
        <f t="shared" si="6"/>
        <v/>
      </c>
      <c r="O88" s="5"/>
    </row>
    <row r="89" spans="2:15" x14ac:dyDescent="0.25">
      <c r="B89" s="11">
        <v>79</v>
      </c>
      <c r="C89" s="96">
        <f t="shared" si="5"/>
        <v>40370</v>
      </c>
      <c r="D89" s="32">
        <v>1</v>
      </c>
      <c r="E89" s="33">
        <v>0.36041666666666666</v>
      </c>
      <c r="F89" s="49">
        <v>118</v>
      </c>
      <c r="G89" s="50">
        <v>61</v>
      </c>
      <c r="H89" s="48">
        <v>57</v>
      </c>
      <c r="I89" s="46" t="s">
        <v>13</v>
      </c>
      <c r="J89" s="45"/>
      <c r="K89" s="44" t="str">
        <f t="shared" si="6"/>
        <v/>
      </c>
      <c r="O89" s="5"/>
    </row>
    <row r="90" spans="2:15" x14ac:dyDescent="0.25">
      <c r="B90" s="11">
        <v>80</v>
      </c>
      <c r="C90" s="96">
        <f t="shared" si="5"/>
        <v>40370</v>
      </c>
      <c r="D90" s="32">
        <v>2</v>
      </c>
      <c r="E90" s="33">
        <v>0.62916666666666665</v>
      </c>
      <c r="F90" s="49">
        <v>114</v>
      </c>
      <c r="G90" s="50">
        <v>62</v>
      </c>
      <c r="H90" s="48">
        <v>51</v>
      </c>
      <c r="I90" s="46"/>
      <c r="J90" s="45"/>
      <c r="K90" s="44" t="str">
        <f t="shared" si="6"/>
        <v/>
      </c>
      <c r="O90" s="5"/>
    </row>
    <row r="91" spans="2:15" x14ac:dyDescent="0.25">
      <c r="B91" s="11">
        <v>81</v>
      </c>
      <c r="C91" s="96">
        <f t="shared" si="5"/>
        <v>40370</v>
      </c>
      <c r="D91" s="32">
        <v>3</v>
      </c>
      <c r="E91" s="33">
        <v>0.74236111111111114</v>
      </c>
      <c r="F91" s="49">
        <v>131</v>
      </c>
      <c r="G91" s="50">
        <v>70</v>
      </c>
      <c r="H91" s="48">
        <v>48</v>
      </c>
      <c r="I91" s="46"/>
      <c r="J91" s="45"/>
      <c r="K91" s="44" t="str">
        <f t="shared" si="6"/>
        <v/>
      </c>
      <c r="O91" s="5"/>
    </row>
    <row r="92" spans="2:15" x14ac:dyDescent="0.25">
      <c r="B92" s="11">
        <v>82</v>
      </c>
      <c r="C92" s="96">
        <f t="shared" si="5"/>
        <v>40371</v>
      </c>
      <c r="D92" s="32">
        <v>1</v>
      </c>
      <c r="E92" s="33">
        <v>0.36249999999999999</v>
      </c>
      <c r="F92" s="49">
        <v>126</v>
      </c>
      <c r="G92" s="50">
        <v>62</v>
      </c>
      <c r="H92" s="48">
        <v>62</v>
      </c>
      <c r="I92" s="46" t="s">
        <v>13</v>
      </c>
      <c r="J92" s="45"/>
      <c r="K92" s="44" t="str">
        <f t="shared" si="6"/>
        <v/>
      </c>
      <c r="O92" s="5"/>
    </row>
    <row r="93" spans="2:15" x14ac:dyDescent="0.25">
      <c r="B93" s="11">
        <v>83</v>
      </c>
      <c r="C93" s="96">
        <f t="shared" si="5"/>
        <v>40371</v>
      </c>
      <c r="D93" s="32">
        <v>2</v>
      </c>
      <c r="E93" s="33">
        <v>0.55069444444444449</v>
      </c>
      <c r="F93" s="49">
        <v>119</v>
      </c>
      <c r="G93" s="50">
        <v>61</v>
      </c>
      <c r="H93" s="48">
        <v>64</v>
      </c>
      <c r="I93" s="46"/>
      <c r="J93" s="45"/>
      <c r="K93" s="44" t="str">
        <f t="shared" si="6"/>
        <v/>
      </c>
      <c r="O93" s="5"/>
    </row>
    <row r="94" spans="2:15" x14ac:dyDescent="0.25">
      <c r="B94" s="11">
        <v>84</v>
      </c>
      <c r="C94" s="96">
        <f t="shared" si="5"/>
        <v>40371</v>
      </c>
      <c r="D94" s="32">
        <v>3</v>
      </c>
      <c r="E94" s="33">
        <v>0.7319444444444444</v>
      </c>
      <c r="F94" s="49">
        <v>109</v>
      </c>
      <c r="G94" s="50">
        <v>58</v>
      </c>
      <c r="H94" s="48">
        <v>48</v>
      </c>
      <c r="I94" s="46"/>
      <c r="J94" s="45"/>
      <c r="K94" s="44" t="str">
        <f t="shared" si="6"/>
        <v/>
      </c>
      <c r="O94" s="5"/>
    </row>
    <row r="95" spans="2:15" x14ac:dyDescent="0.25">
      <c r="B95" s="11">
        <v>85</v>
      </c>
      <c r="C95" s="96">
        <f t="shared" si="5"/>
        <v>40372</v>
      </c>
      <c r="D95" s="32">
        <v>1</v>
      </c>
      <c r="E95" s="33">
        <v>0.35347222222222219</v>
      </c>
      <c r="F95" s="49">
        <v>123</v>
      </c>
      <c r="G95" s="50">
        <v>61</v>
      </c>
      <c r="H95" s="48">
        <v>62</v>
      </c>
      <c r="I95" s="46" t="s">
        <v>13</v>
      </c>
      <c r="J95" s="45"/>
      <c r="K95" s="44" t="str">
        <f t="shared" si="6"/>
        <v/>
      </c>
      <c r="O95" s="5"/>
    </row>
    <row r="96" spans="2:15" x14ac:dyDescent="0.25">
      <c r="B96" s="11">
        <v>86</v>
      </c>
      <c r="C96" s="96">
        <f t="shared" si="5"/>
        <v>40372</v>
      </c>
      <c r="D96" s="32">
        <v>2</v>
      </c>
      <c r="E96" s="33"/>
      <c r="F96" s="49"/>
      <c r="G96" s="50"/>
      <c r="H96" s="48"/>
      <c r="I96" s="46"/>
      <c r="J96" s="45"/>
      <c r="K96" s="44" t="str">
        <f t="shared" si="6"/>
        <v/>
      </c>
      <c r="O96" s="5"/>
    </row>
    <row r="97" spans="2:15" x14ac:dyDescent="0.25">
      <c r="B97" s="11">
        <v>87</v>
      </c>
      <c r="C97" s="96">
        <f t="shared" si="5"/>
        <v>40372</v>
      </c>
      <c r="D97" s="32">
        <v>3</v>
      </c>
      <c r="E97" s="33">
        <v>0.73055555555555562</v>
      </c>
      <c r="F97" s="49">
        <v>120</v>
      </c>
      <c r="G97" s="50">
        <v>57</v>
      </c>
      <c r="H97" s="48">
        <v>50</v>
      </c>
      <c r="I97" s="46"/>
      <c r="J97" s="45"/>
      <c r="K97" s="44" t="str">
        <f t="shared" si="6"/>
        <v/>
      </c>
      <c r="O97" s="5"/>
    </row>
    <row r="98" spans="2:15" x14ac:dyDescent="0.25">
      <c r="B98" s="11">
        <v>88</v>
      </c>
      <c r="C98" s="96">
        <f t="shared" si="5"/>
        <v>40373</v>
      </c>
      <c r="D98" s="32">
        <v>1</v>
      </c>
      <c r="E98" s="33">
        <v>0.3347222222222222</v>
      </c>
      <c r="F98" s="49">
        <v>120</v>
      </c>
      <c r="G98" s="50">
        <v>60</v>
      </c>
      <c r="H98" s="48">
        <v>63</v>
      </c>
      <c r="I98" s="46" t="s">
        <v>13</v>
      </c>
      <c r="J98" s="45"/>
      <c r="K98" s="44" t="str">
        <f t="shared" si="6"/>
        <v/>
      </c>
      <c r="O98" s="5"/>
    </row>
    <row r="99" spans="2:15" x14ac:dyDescent="0.25">
      <c r="B99" s="11">
        <v>89</v>
      </c>
      <c r="C99" s="96">
        <f t="shared" si="5"/>
        <v>40373</v>
      </c>
      <c r="D99" s="32">
        <v>2</v>
      </c>
      <c r="E99" s="33">
        <v>0.62361111111111112</v>
      </c>
      <c r="F99" s="49">
        <v>117</v>
      </c>
      <c r="G99" s="50">
        <v>65</v>
      </c>
      <c r="H99" s="48">
        <v>61</v>
      </c>
      <c r="I99" s="46"/>
      <c r="J99" s="45"/>
      <c r="K99" s="44" t="str">
        <f t="shared" si="6"/>
        <v/>
      </c>
      <c r="O99" s="5"/>
    </row>
    <row r="100" spans="2:15" x14ac:dyDescent="0.25">
      <c r="B100" s="11">
        <v>90</v>
      </c>
      <c r="C100" s="96">
        <f t="shared" si="5"/>
        <v>40373</v>
      </c>
      <c r="D100" s="32">
        <v>3</v>
      </c>
      <c r="E100" s="33">
        <v>0.73472222222222217</v>
      </c>
      <c r="F100" s="49">
        <v>115</v>
      </c>
      <c r="G100" s="50">
        <v>60</v>
      </c>
      <c r="H100" s="48">
        <v>52</v>
      </c>
      <c r="I100" s="46"/>
      <c r="J100" s="45"/>
      <c r="K100" s="44" t="str">
        <f t="shared" si="6"/>
        <v/>
      </c>
      <c r="O100" s="5"/>
    </row>
    <row r="101" spans="2:15" x14ac:dyDescent="0.25">
      <c r="B101" s="11">
        <v>91</v>
      </c>
      <c r="C101" s="96">
        <f t="shared" si="5"/>
        <v>40374</v>
      </c>
      <c r="D101" s="32">
        <v>1</v>
      </c>
      <c r="E101" s="33">
        <v>0.4381944444444445</v>
      </c>
      <c r="F101" s="49">
        <v>133</v>
      </c>
      <c r="G101" s="50">
        <v>67</v>
      </c>
      <c r="H101" s="48">
        <v>53</v>
      </c>
      <c r="I101" s="46" t="s">
        <v>13</v>
      </c>
      <c r="J101" s="45"/>
      <c r="K101" s="44" t="str">
        <f t="shared" si="6"/>
        <v/>
      </c>
      <c r="O101" s="5"/>
    </row>
    <row r="102" spans="2:15" x14ac:dyDescent="0.25">
      <c r="B102" s="11">
        <v>92</v>
      </c>
      <c r="C102" s="96">
        <f t="shared" si="5"/>
        <v>40374</v>
      </c>
      <c r="D102" s="32">
        <v>2</v>
      </c>
      <c r="E102" s="33">
        <v>0.59652777777777777</v>
      </c>
      <c r="F102" s="49">
        <v>125</v>
      </c>
      <c r="G102" s="50">
        <v>62</v>
      </c>
      <c r="H102" s="48">
        <v>61</v>
      </c>
      <c r="I102" s="46"/>
      <c r="J102" s="45"/>
      <c r="K102" s="44" t="str">
        <f t="shared" si="6"/>
        <v/>
      </c>
      <c r="O102" s="5"/>
    </row>
    <row r="103" spans="2:15" x14ac:dyDescent="0.25">
      <c r="B103" s="11">
        <v>93</v>
      </c>
      <c r="C103" s="96">
        <f t="shared" si="5"/>
        <v>40374</v>
      </c>
      <c r="D103" s="32">
        <v>3</v>
      </c>
      <c r="E103" s="33">
        <v>0.71736111111111101</v>
      </c>
      <c r="F103" s="49">
        <v>126</v>
      </c>
      <c r="G103" s="50">
        <v>66</v>
      </c>
      <c r="H103" s="48">
        <v>47</v>
      </c>
      <c r="I103" s="46"/>
      <c r="J103" s="45"/>
      <c r="K103" s="44" t="str">
        <f t="shared" si="6"/>
        <v/>
      </c>
      <c r="O103" s="5"/>
    </row>
    <row r="104" spans="2:15" x14ac:dyDescent="0.25">
      <c r="B104" s="11">
        <v>94</v>
      </c>
      <c r="C104" s="96">
        <f t="shared" si="5"/>
        <v>40375</v>
      </c>
      <c r="D104" s="32">
        <v>1</v>
      </c>
      <c r="E104" s="33">
        <v>0.40625</v>
      </c>
      <c r="F104" s="49">
        <v>128</v>
      </c>
      <c r="G104" s="50">
        <v>68</v>
      </c>
      <c r="H104" s="48">
        <v>56</v>
      </c>
      <c r="I104" s="46" t="s">
        <v>13</v>
      </c>
      <c r="J104" s="45"/>
      <c r="K104" s="44" t="str">
        <f t="shared" si="6"/>
        <v/>
      </c>
      <c r="O104" s="5"/>
    </row>
    <row r="105" spans="2:15" x14ac:dyDescent="0.25">
      <c r="B105" s="11">
        <v>95</v>
      </c>
      <c r="C105" s="96">
        <f t="shared" si="5"/>
        <v>40375</v>
      </c>
      <c r="D105" s="32">
        <v>2</v>
      </c>
      <c r="E105" s="33"/>
      <c r="F105" s="49"/>
      <c r="G105" s="50"/>
      <c r="H105" s="48"/>
      <c r="I105" s="46"/>
      <c r="J105" s="45"/>
      <c r="K105" s="44" t="str">
        <f t="shared" si="6"/>
        <v/>
      </c>
      <c r="O105" s="5"/>
    </row>
    <row r="106" spans="2:15" x14ac:dyDescent="0.25">
      <c r="B106" s="11">
        <v>96</v>
      </c>
      <c r="C106" s="96">
        <f t="shared" si="5"/>
        <v>40375</v>
      </c>
      <c r="D106" s="32">
        <v>3</v>
      </c>
      <c r="E106" s="33">
        <v>0.74513888888888891</v>
      </c>
      <c r="F106" s="49">
        <v>114</v>
      </c>
      <c r="G106" s="50">
        <v>55</v>
      </c>
      <c r="H106" s="48">
        <v>50</v>
      </c>
      <c r="I106" s="46"/>
      <c r="J106" s="45"/>
      <c r="K106" s="44" t="str">
        <f t="shared" si="6"/>
        <v/>
      </c>
      <c r="O106" s="5"/>
    </row>
    <row r="107" spans="2:15" x14ac:dyDescent="0.25">
      <c r="B107" s="11">
        <v>97</v>
      </c>
      <c r="C107" s="96">
        <f t="shared" ref="C107:C109" si="7">$J$5-1+ROUNDUP(B107/$K$3,0)</f>
        <v>40376</v>
      </c>
      <c r="D107" s="32">
        <v>1</v>
      </c>
      <c r="E107" s="33">
        <v>0.32916666666666666</v>
      </c>
      <c r="F107" s="49">
        <v>135</v>
      </c>
      <c r="G107" s="50">
        <v>68</v>
      </c>
      <c r="H107" s="48">
        <v>63</v>
      </c>
      <c r="I107" s="46" t="s">
        <v>13</v>
      </c>
      <c r="J107" s="45"/>
      <c r="K107" s="44" t="str">
        <f t="shared" si="6"/>
        <v/>
      </c>
      <c r="O107" s="5"/>
    </row>
    <row r="108" spans="2:15" x14ac:dyDescent="0.25">
      <c r="B108" s="11">
        <v>98</v>
      </c>
      <c r="C108" s="96">
        <f t="shared" si="7"/>
        <v>40376</v>
      </c>
      <c r="D108" s="32">
        <v>2</v>
      </c>
      <c r="E108" s="33">
        <v>0.58750000000000002</v>
      </c>
      <c r="F108" s="49">
        <v>125</v>
      </c>
      <c r="G108" s="50">
        <v>69</v>
      </c>
      <c r="H108" s="48">
        <v>65</v>
      </c>
      <c r="I108" s="46"/>
      <c r="J108" s="45"/>
      <c r="K108" s="44" t="str">
        <f t="shared" si="6"/>
        <v/>
      </c>
      <c r="O108" s="5"/>
    </row>
    <row r="109" spans="2:15" ht="15.75" thickBot="1" x14ac:dyDescent="0.3">
      <c r="B109" s="47">
        <v>98</v>
      </c>
      <c r="C109" s="97">
        <f t="shared" si="7"/>
        <v>40376</v>
      </c>
      <c r="D109" s="84">
        <v>3</v>
      </c>
      <c r="E109" s="85">
        <v>0.73402777777777783</v>
      </c>
      <c r="F109" s="86">
        <v>118</v>
      </c>
      <c r="G109" s="87">
        <v>61</v>
      </c>
      <c r="H109" s="88">
        <v>51</v>
      </c>
      <c r="I109" s="89"/>
      <c r="J109" s="90"/>
      <c r="K109" s="91" t="str">
        <f t="shared" si="6"/>
        <v/>
      </c>
      <c r="O109" s="5"/>
    </row>
    <row r="110" spans="2:15" x14ac:dyDescent="0.25">
      <c r="B110" s="12"/>
      <c r="C110" s="8"/>
      <c r="D110" s="4"/>
      <c r="E110" s="9"/>
      <c r="F110" s="9"/>
      <c r="G110" s="9"/>
      <c r="H110" s="9"/>
      <c r="I110" s="9"/>
      <c r="J110" s="9"/>
      <c r="K110" s="9"/>
    </row>
  </sheetData>
  <autoFilter ref="B10:K109"/>
  <mergeCells count="3">
    <mergeCell ref="C8:E8"/>
    <mergeCell ref="C7:D7"/>
    <mergeCell ref="F7:H7"/>
  </mergeCells>
  <conditionalFormatting sqref="F11:F109">
    <cfRule type="expression" dxfId="3" priority="1">
      <formula>F11&gt;$F$3</formula>
    </cfRule>
  </conditionalFormatting>
  <conditionalFormatting sqref="G11:G109">
    <cfRule type="expression" dxfId="2" priority="21">
      <formula>G11&gt;$G$3</formula>
    </cfRule>
  </conditionalFormatting>
  <conditionalFormatting sqref="H11:H109">
    <cfRule type="expression" dxfId="1" priority="22">
      <formula>AND(H11&lt;=$H$3,SUM(F11:G11)&gt;0)</formula>
    </cfRule>
  </conditionalFormatting>
  <conditionalFormatting sqref="C11:K109">
    <cfRule type="expression" dxfId="0" priority="23">
      <formula>MOD($C11,2)=0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RR 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dcterms:created xsi:type="dcterms:W3CDTF">2010-03-27T15:46:59Z</dcterms:created>
  <dcterms:modified xsi:type="dcterms:W3CDTF">2010-10-13T11:01:11Z</dcterms:modified>
</cp:coreProperties>
</file>