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17715" windowHeight="10290"/>
  </bookViews>
  <sheets>
    <sheet name="Daten 1 Statisch" sheetId="1" r:id="rId1"/>
    <sheet name="Daten 2 Dynamisch" sheetId="4" r:id="rId2"/>
  </sheets>
  <calcPr calcId="144525"/>
</workbook>
</file>

<file path=xl/calcChain.xml><?xml version="1.0" encoding="utf-8"?>
<calcChain xmlns="http://schemas.openxmlformats.org/spreadsheetml/2006/main">
  <c r="D9" i="4" l="1"/>
  <c r="D10" i="4"/>
  <c r="D11" i="4"/>
  <c r="D12" i="4"/>
  <c r="D13" i="4"/>
  <c r="D14" i="4"/>
  <c r="D15" i="4"/>
  <c r="D16" i="4"/>
  <c r="D17" i="4"/>
  <c r="D18" i="4"/>
  <c r="D19" i="4"/>
  <c r="M23" i="1"/>
  <c r="L23" i="1"/>
  <c r="M18" i="1"/>
  <c r="L18" i="1"/>
  <c r="M13" i="1"/>
  <c r="L13" i="1"/>
  <c r="L15" i="1" s="1"/>
  <c r="M8" i="1"/>
  <c r="L8" i="1"/>
  <c r="G10" i="4" l="1"/>
  <c r="H11" i="4"/>
  <c r="G12" i="4"/>
  <c r="G14" i="4"/>
  <c r="G16" i="4"/>
  <c r="G17" i="4"/>
  <c r="G18" i="4"/>
  <c r="H19" i="4"/>
  <c r="H27" i="4"/>
  <c r="H26" i="4"/>
  <c r="H25" i="4"/>
  <c r="H24" i="4"/>
  <c r="H23" i="4"/>
  <c r="H22" i="4"/>
  <c r="H21" i="4"/>
  <c r="H20" i="4"/>
  <c r="B9" i="4"/>
  <c r="B10" i="4" s="1"/>
  <c r="B11" i="4" s="1"/>
  <c r="B12" i="4" s="1"/>
  <c r="B13" i="4" s="1"/>
  <c r="B14" i="4" s="1"/>
  <c r="B15" i="4" s="1"/>
  <c r="M17" i="4" l="1"/>
  <c r="M16" i="4"/>
  <c r="M12" i="4"/>
  <c r="M11" i="4"/>
  <c r="M25" i="4"/>
  <c r="M20" i="4"/>
  <c r="M15" i="4"/>
  <c r="M10" i="4"/>
  <c r="L25" i="4"/>
  <c r="L20" i="4"/>
  <c r="L15" i="4"/>
  <c r="L10" i="4"/>
  <c r="H16" i="4"/>
  <c r="H12" i="4"/>
  <c r="H10" i="4"/>
  <c r="H14" i="4"/>
  <c r="H18" i="4"/>
  <c r="E16" i="4"/>
  <c r="F16" i="4" s="1"/>
  <c r="E14" i="4"/>
  <c r="F14" i="4" s="1"/>
  <c r="E10" i="4"/>
  <c r="F10" i="4" s="1"/>
  <c r="G9" i="4"/>
  <c r="E12" i="4"/>
  <c r="F12" i="4" s="1"/>
  <c r="H13" i="4"/>
  <c r="E17" i="4"/>
  <c r="F17" i="4" s="1"/>
  <c r="G11" i="4"/>
  <c r="E13" i="4"/>
  <c r="F13" i="4" s="1"/>
  <c r="H15" i="4"/>
  <c r="E18" i="4"/>
  <c r="F18" i="4" s="1"/>
  <c r="E15" i="4"/>
  <c r="F15" i="4" s="1"/>
  <c r="H17" i="4"/>
  <c r="G19" i="4"/>
  <c r="E9" i="4"/>
  <c r="F9" i="4" s="1"/>
  <c r="H9" i="4"/>
  <c r="E11" i="4"/>
  <c r="F11" i="4" s="1"/>
  <c r="G13" i="4"/>
  <c r="G15" i="4"/>
  <c r="E19" i="4"/>
  <c r="F19" i="4" s="1"/>
  <c r="B16" i="4"/>
  <c r="B17" i="4" s="1"/>
  <c r="B18" i="4" s="1"/>
  <c r="B19" i="4" s="1"/>
  <c r="M25" i="1"/>
  <c r="M24" i="1"/>
  <c r="L25" i="1"/>
  <c r="L24" i="1"/>
  <c r="L19" i="1"/>
  <c r="L20" i="1"/>
  <c r="M20" i="1"/>
  <c r="M19" i="1"/>
  <c r="M15" i="1"/>
  <c r="M14" i="1"/>
  <c r="M10" i="1"/>
  <c r="M9" i="1"/>
  <c r="N18" i="1"/>
  <c r="G8" i="1"/>
  <c r="L10" i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15" i="1"/>
  <c r="F15" i="1" s="1"/>
  <c r="E16" i="1"/>
  <c r="F16" i="1" s="1"/>
  <c r="E17" i="1"/>
  <c r="F17" i="1" s="1"/>
  <c r="E8" i="1"/>
  <c r="F8" i="1" s="1"/>
  <c r="N19" i="1" l="1"/>
  <c r="M26" i="4"/>
  <c r="M27" i="4"/>
  <c r="L27" i="4"/>
  <c r="L26" i="4"/>
  <c r="M22" i="4"/>
  <c r="M21" i="4"/>
  <c r="L21" i="4"/>
  <c r="L22" i="4"/>
  <c r="L16" i="4"/>
  <c r="N16" i="4" s="1"/>
  <c r="L17" i="4"/>
  <c r="L11" i="4"/>
  <c r="N11" i="4" s="1"/>
  <c r="L12" i="4"/>
  <c r="N15" i="4"/>
  <c r="N10" i="4"/>
  <c r="N20" i="4"/>
  <c r="N25" i="4"/>
  <c r="N24" i="1"/>
  <c r="B20" i="4"/>
  <c r="B21" i="4" s="1"/>
  <c r="B22" i="4" s="1"/>
  <c r="B23" i="4" s="1"/>
  <c r="B24" i="4" s="1"/>
  <c r="B25" i="4" s="1"/>
  <c r="B26" i="4" s="1"/>
  <c r="B27" i="4" s="1"/>
  <c r="L9" i="1"/>
  <c r="N9" i="1" s="1"/>
  <c r="N23" i="1"/>
  <c r="L14" i="1"/>
  <c r="N14" i="1" s="1"/>
  <c r="N13" i="1"/>
  <c r="H15" i="1"/>
  <c r="H11" i="1"/>
  <c r="H17" i="1"/>
  <c r="H13" i="1"/>
  <c r="H9" i="1"/>
  <c r="H7" i="1"/>
  <c r="H16" i="1"/>
  <c r="H14" i="1"/>
  <c r="H12" i="1"/>
  <c r="H10" i="1"/>
  <c r="H8" i="1"/>
  <c r="G16" i="1"/>
  <c r="G7" i="1"/>
  <c r="G14" i="1"/>
  <c r="E7" i="1"/>
  <c r="F7" i="1" s="1"/>
  <c r="G17" i="1"/>
  <c r="G15" i="1"/>
  <c r="G13" i="1"/>
  <c r="G12" i="1"/>
  <c r="G10" i="1"/>
  <c r="G11" i="1"/>
  <c r="G9" i="1"/>
  <c r="N8" i="1"/>
  <c r="N26" i="4" l="1"/>
  <c r="N21" i="4"/>
</calcChain>
</file>

<file path=xl/sharedStrings.xml><?xml version="1.0" encoding="utf-8"?>
<sst xmlns="http://schemas.openxmlformats.org/spreadsheetml/2006/main" count="85" uniqueCount="38">
  <si>
    <t>Min</t>
  </si>
  <si>
    <t>Aktuell</t>
  </si>
  <si>
    <t>Max</t>
  </si>
  <si>
    <t>Wert 01</t>
  </si>
  <si>
    <t>Wert 02</t>
  </si>
  <si>
    <t>Wert 03</t>
  </si>
  <si>
    <t>Wert 04</t>
  </si>
  <si>
    <t>Wert 05</t>
  </si>
  <si>
    <t>Wert 06</t>
  </si>
  <si>
    <t>Wert 07</t>
  </si>
  <si>
    <t>Wert 08</t>
  </si>
  <si>
    <t>Wert 09</t>
  </si>
  <si>
    <t>Wert 10</t>
  </si>
  <si>
    <t>Wert 11</t>
  </si>
  <si>
    <t>Wert 12</t>
  </si>
  <si>
    <t>Wert 13</t>
  </si>
  <si>
    <t>Wert 14</t>
  </si>
  <si>
    <t>Wert 15</t>
  </si>
  <si>
    <t>Wert 16</t>
  </si>
  <si>
    <t>Wert 17</t>
  </si>
  <si>
    <t>Wert 18</t>
  </si>
  <si>
    <t>Wert 19</t>
  </si>
  <si>
    <t>Wert 20</t>
  </si>
  <si>
    <t>Stichtag</t>
  </si>
  <si>
    <t>Wert</t>
  </si>
  <si>
    <t>Euro</t>
  </si>
  <si>
    <t>± %</t>
  </si>
  <si>
    <t>Anlageentwicklung</t>
  </si>
  <si>
    <t>Max - Min - Aktuell</t>
  </si>
  <si>
    <t>Spanne</t>
  </si>
  <si>
    <t>Warnschwelle %</t>
  </si>
  <si>
    <t>Änderung %
zum Wert 01</t>
  </si>
  <si>
    <t>Neue Daten mit</t>
  </si>
  <si>
    <t>Änderung %
zum Vorwert</t>
  </si>
  <si>
    <t>Soll %
zum Vorwert</t>
  </si>
  <si>
    <t>Soll %
zum Wert 01</t>
  </si>
  <si>
    <t>Max – Min – Aktuell</t>
  </si>
  <si>
    <t>Anlageentwicklung (Funktionstestmodell)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</si>
</sst>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_ ;[Red]\-0.00\ "/>
    <numFmt numFmtId="165" formatCode="[Blue]\ \ \ \+* 0.00;[Red]\ \ \ \–* 0.00;0.00"/>
    <numFmt numFmtId="166" formatCode="[Red]\ \ \ \+* 0.00;[Blue]\ \ \ \–* 0.00;0.00"/>
    <numFmt numFmtId="167" formatCode="0&quot; Wo&quot;"/>
    <numFmt numFmtId="168" formatCode="[Blue]\ \ \ \+* 0.00&quot; %&quot;;[Red]\ \ \ \–* 0.00&quot; %&quot;;0.00&quot; %&quot;"/>
    <numFmt numFmtId="170" formatCode="dd/mm/yy;@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FFFFCC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 vertical="center"/>
    </xf>
    <xf numFmtId="0" fontId="0" fillId="3" borderId="0" xfId="0" applyFill="1" applyAlignment="1">
      <alignment vertical="center"/>
    </xf>
    <xf numFmtId="14" fontId="0" fillId="0" borderId="0" xfId="0" applyNumberFormat="1" applyAlignment="1">
      <alignment horizontal="center" vertical="center"/>
    </xf>
    <xf numFmtId="165" fontId="0" fillId="3" borderId="0" xfId="0" applyNumberFormat="1" applyFill="1" applyAlignment="1">
      <alignment horizontal="right" vertical="center"/>
    </xf>
    <xf numFmtId="164" fontId="0" fillId="0" borderId="0" xfId="0" applyNumberFormat="1" applyAlignment="1">
      <alignment horizontal="right" vertical="center" indent="1"/>
    </xf>
    <xf numFmtId="166" fontId="0" fillId="0" borderId="0" xfId="0" applyNumberFormat="1" applyAlignment="1">
      <alignment horizontal="right" vertical="center" indent="1"/>
    </xf>
    <xf numFmtId="0" fontId="0" fillId="0" borderId="0" xfId="0" applyAlignment="1">
      <alignment horizontal="right" vertical="center" indent="1"/>
    </xf>
    <xf numFmtId="165" fontId="0" fillId="0" borderId="0" xfId="0" applyNumberFormat="1" applyAlignment="1">
      <alignment horizontal="right" vertical="center" indent="1"/>
    </xf>
    <xf numFmtId="0" fontId="1" fillId="3" borderId="0" xfId="0" applyFont="1" applyFill="1" applyAlignment="1">
      <alignment horizontal="center" vertical="center"/>
    </xf>
    <xf numFmtId="4" fontId="0" fillId="0" borderId="0" xfId="0" applyNumberFormat="1" applyAlignment="1">
      <alignment horizontal="right" vertical="center" indent="1"/>
    </xf>
    <xf numFmtId="4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3" fontId="0" fillId="2" borderId="0" xfId="0" applyNumberFormat="1" applyFill="1" applyAlignment="1">
      <alignment vertical="center"/>
    </xf>
    <xf numFmtId="164" fontId="0" fillId="2" borderId="0" xfId="0" applyNumberFormat="1" applyFill="1" applyAlignment="1">
      <alignment vertical="center"/>
    </xf>
    <xf numFmtId="3" fontId="2" fillId="2" borderId="0" xfId="0" applyNumberFormat="1" applyFont="1" applyFill="1" applyAlignment="1">
      <alignment horizontal="left" vertical="center"/>
    </xf>
    <xf numFmtId="3" fontId="1" fillId="2" borderId="0" xfId="0" applyNumberFormat="1" applyFont="1" applyFill="1" applyAlignment="1">
      <alignment horizontal="center" vertical="center"/>
    </xf>
    <xf numFmtId="165" fontId="0" fillId="2" borderId="0" xfId="0" applyNumberFormat="1" applyFill="1" applyAlignment="1">
      <alignment horizontal="right" vertical="center"/>
    </xf>
    <xf numFmtId="0" fontId="1" fillId="2" borderId="0" xfId="0" applyFont="1" applyFill="1" applyAlignment="1">
      <alignment horizontal="left" vertical="center"/>
    </xf>
    <xf numFmtId="4" fontId="0" fillId="5" borderId="2" xfId="0" applyNumberFormat="1" applyFill="1" applyBorder="1" applyAlignment="1">
      <alignment horizontal="right" vertical="center" indent="1"/>
    </xf>
    <xf numFmtId="0" fontId="5" fillId="0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right" vertical="center" indent="1"/>
    </xf>
    <xf numFmtId="168" fontId="0" fillId="5" borderId="3" xfId="0" applyNumberFormat="1" applyFill="1" applyBorder="1" applyAlignment="1">
      <alignment horizontal="right" vertical="center" indent="1"/>
    </xf>
    <xf numFmtId="165" fontId="6" fillId="5" borderId="3" xfId="0" applyNumberFormat="1" applyFont="1" applyFill="1" applyBorder="1" applyAlignment="1">
      <alignment horizontal="right" vertical="center" indent="1"/>
    </xf>
    <xf numFmtId="0" fontId="3" fillId="4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70" fontId="0" fillId="0" borderId="0" xfId="0" applyNumberFormat="1" applyAlignment="1">
      <alignment horizontal="center" vertical="center"/>
    </xf>
    <xf numFmtId="170" fontId="0" fillId="2" borderId="0" xfId="0" applyNumberFormat="1" applyFill="1" applyAlignment="1">
      <alignment horizontal="center" vertical="center"/>
    </xf>
  </cellXfs>
  <cellStyles count="1">
    <cellStyle name="Standard" xfId="0" builtinId="0"/>
  </cellStyles>
  <dxfs count="1">
    <dxf>
      <fill>
        <patternFill>
          <bgColor rgb="FFFFFF00"/>
        </patternFill>
      </fill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885825</xdr:colOff>
      <xdr:row>0</xdr:row>
      <xdr:rowOff>104775</xdr:rowOff>
    </xdr:from>
    <xdr:to>
      <xdr:col>7</xdr:col>
      <xdr:colOff>403425</xdr:colOff>
      <xdr:row>2</xdr:row>
      <xdr:rowOff>108150</xdr:rowOff>
    </xdr:to>
    <xdr:sp macro="" textlink="">
      <xdr:nvSpPr>
        <xdr:cNvPr id="2" name="Abgerundetes Rechteck 1"/>
        <xdr:cNvSpPr/>
      </xdr:nvSpPr>
      <xdr:spPr>
        <a:xfrm>
          <a:off x="5010150" y="104775"/>
          <a:ext cx="432000" cy="432000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e-DE" sz="1400" b="1"/>
            <a:t>F9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19"/>
  <sheetViews>
    <sheetView tabSelected="1" workbookViewId="0"/>
  </sheetViews>
  <sheetFormatPr baseColWidth="10" defaultRowHeight="15" x14ac:dyDescent="0.25"/>
  <cols>
    <col min="1" max="1" width="6.140625" style="17" customWidth="1"/>
    <col min="2" max="2" width="8.140625" style="19" bestFit="1" customWidth="1"/>
    <col min="3" max="3" width="9.42578125" style="19" customWidth="1"/>
    <col min="4" max="4" width="11.42578125" style="20"/>
    <col min="5" max="5" width="12.7109375" style="21" customWidth="1"/>
    <col min="6" max="8" width="12.7109375" style="17" customWidth="1"/>
    <col min="9" max="9" width="1.7109375" style="17" customWidth="1"/>
    <col min="10" max="10" width="1.7109375" style="2" customWidth="1"/>
    <col min="11" max="11" width="3.7109375" style="17" customWidth="1"/>
    <col min="12" max="13" width="11.42578125" style="17"/>
    <col min="14" max="14" width="11.140625" style="17" customWidth="1"/>
    <col min="15" max="15" width="3.7109375" style="17" customWidth="1"/>
    <col min="16" max="16384" width="11.42578125" style="17"/>
  </cols>
  <sheetData>
    <row r="1" spans="2:16" ht="8.1" customHeight="1" x14ac:dyDescent="0.25"/>
    <row r="2" spans="2:16" ht="18.75" x14ac:dyDescent="0.25">
      <c r="B2" s="22" t="s">
        <v>27</v>
      </c>
    </row>
    <row r="3" spans="2:16" ht="8.1" customHeight="1" x14ac:dyDescent="0.25">
      <c r="B3" s="23"/>
    </row>
    <row r="4" spans="2:16" ht="8.1" customHeight="1" x14ac:dyDescent="0.25">
      <c r="D4" s="23"/>
    </row>
    <row r="5" spans="2:16" s="18" customFormat="1" ht="32.25" customHeight="1" x14ac:dyDescent="0.25">
      <c r="B5" s="13" t="s">
        <v>23</v>
      </c>
      <c r="C5" s="13" t="s">
        <v>24</v>
      </c>
      <c r="D5" s="14" t="s">
        <v>25</v>
      </c>
      <c r="E5" s="15" t="s">
        <v>33</v>
      </c>
      <c r="F5" s="16" t="s">
        <v>34</v>
      </c>
      <c r="G5" s="16" t="s">
        <v>31</v>
      </c>
      <c r="H5" s="16" t="s">
        <v>35</v>
      </c>
      <c r="J5" s="9"/>
      <c r="L5" s="31" t="s">
        <v>36</v>
      </c>
      <c r="M5" s="31"/>
      <c r="N5" s="31"/>
    </row>
    <row r="6" spans="2:16" x14ac:dyDescent="0.25">
      <c r="B6" s="33">
        <v>40422</v>
      </c>
      <c r="C6" s="1" t="s">
        <v>3</v>
      </c>
      <c r="D6" s="10">
        <v>10000</v>
      </c>
      <c r="E6" s="5"/>
      <c r="F6" s="6"/>
      <c r="G6" s="7"/>
      <c r="H6" s="6"/>
      <c r="O6" s="18"/>
      <c r="P6" s="20"/>
    </row>
    <row r="7" spans="2:16" x14ac:dyDescent="0.25">
      <c r="B7" s="33">
        <v>40450</v>
      </c>
      <c r="C7" s="1" t="s">
        <v>4</v>
      </c>
      <c r="D7" s="10">
        <v>10255.07</v>
      </c>
      <c r="E7" s="8">
        <f t="shared" ref="E7:E17" si="0">($D7-$D6)/$D6%</f>
        <v>2.5506999999999973</v>
      </c>
      <c r="F7" s="6" t="str">
        <f t="shared" ref="F7:F17" si="1">IF($E7&lt;0,($D6-$D7)/$D7%,"")</f>
        <v/>
      </c>
      <c r="G7" s="8">
        <f t="shared" ref="G7:G17" si="2">($D7-$D$6)/$D$6%</f>
        <v>2.5506999999999973</v>
      </c>
      <c r="H7" s="6" t="str">
        <f>IF($D7&lt;$D$6,($D$6-$D7)/$D7%,"")</f>
        <v/>
      </c>
      <c r="I7" s="24"/>
      <c r="J7" s="4"/>
      <c r="L7" s="13" t="s">
        <v>0</v>
      </c>
      <c r="M7" s="13" t="s">
        <v>1</v>
      </c>
      <c r="N7" s="13" t="s">
        <v>26</v>
      </c>
      <c r="O7" s="18"/>
      <c r="P7" s="20"/>
    </row>
    <row r="8" spans="2:16" x14ac:dyDescent="0.25">
      <c r="B8" s="33">
        <v>40478</v>
      </c>
      <c r="C8" s="1" t="s">
        <v>5</v>
      </c>
      <c r="D8" s="10">
        <v>11113.64</v>
      </c>
      <c r="E8" s="8">
        <f t="shared" si="0"/>
        <v>8.3721515309012986</v>
      </c>
      <c r="F8" s="6" t="str">
        <f t="shared" si="1"/>
        <v/>
      </c>
      <c r="G8" s="8">
        <f t="shared" si="2"/>
        <v>11.136399999999995</v>
      </c>
      <c r="H8" s="6" t="str">
        <f t="shared" ref="H8:H17" si="3">IF($D8&lt;$D$6,($D$6-$D8)/$D8%,"")</f>
        <v/>
      </c>
      <c r="I8" s="24"/>
      <c r="J8" s="4"/>
      <c r="L8" s="11">
        <f>MIN($D$6:$D$25)</f>
        <v>6124.94</v>
      </c>
      <c r="M8" s="11">
        <f>INDEX($D$6:$D$25,COUNT($D$6:$D$25),1)</f>
        <v>11269.65</v>
      </c>
      <c r="N8" s="8">
        <f>(M8-L8)/L8%</f>
        <v>83.996088124944905</v>
      </c>
      <c r="O8" s="18"/>
    </row>
    <row r="9" spans="2:16" x14ac:dyDescent="0.25">
      <c r="B9" s="33">
        <v>40506</v>
      </c>
      <c r="C9" s="1" t="s">
        <v>6</v>
      </c>
      <c r="D9" s="10">
        <v>10120.09</v>
      </c>
      <c r="E9" s="8">
        <f t="shared" si="0"/>
        <v>-8.9399152752833402</v>
      </c>
      <c r="F9" s="6">
        <f>IF($E9&lt;0,($D8-$D9)/$D9%,"")</f>
        <v>9.8176004363597489</v>
      </c>
      <c r="G9" s="8">
        <f t="shared" si="2"/>
        <v>1.2009000000000014</v>
      </c>
      <c r="H9" s="6" t="str">
        <f t="shared" si="3"/>
        <v/>
      </c>
      <c r="I9" s="24"/>
      <c r="J9" s="4"/>
      <c r="L9" s="3">
        <f>INDEX($B$6:$D$25,MATCH($L$8,$D$6:$D$25,0),1)</f>
        <v>40646</v>
      </c>
      <c r="M9" s="3">
        <f>INDEX($B$6:$D$25,COUNT($D$6:$D$25),1)</f>
        <v>40730</v>
      </c>
      <c r="N9" s="12">
        <f>ABS((M9-L9)/7)</f>
        <v>12</v>
      </c>
      <c r="P9" s="25"/>
    </row>
    <row r="10" spans="2:16" x14ac:dyDescent="0.25">
      <c r="B10" s="33">
        <v>40534</v>
      </c>
      <c r="C10" s="1" t="s">
        <v>7</v>
      </c>
      <c r="D10" s="10">
        <v>11100.4</v>
      </c>
      <c r="E10" s="8">
        <f t="shared" si="0"/>
        <v>9.6867715603319677</v>
      </c>
      <c r="F10" s="6" t="str">
        <f t="shared" si="1"/>
        <v/>
      </c>
      <c r="G10" s="8">
        <f t="shared" si="2"/>
        <v>11.003999999999996</v>
      </c>
      <c r="H10" s="6" t="str">
        <f t="shared" si="3"/>
        <v/>
      </c>
      <c r="I10" s="24"/>
      <c r="J10" s="4"/>
      <c r="L10" s="3" t="str">
        <f>INDEX($B$6:$D$25,MATCH($L$8,$D$6:$D$25,0),2)</f>
        <v>Wert 09</v>
      </c>
      <c r="M10" s="3" t="str">
        <f>INDEX($B$6:$D$25,COUNT($D$6:$D$25),2)</f>
        <v>Wert 12</v>
      </c>
      <c r="N10" s="1"/>
      <c r="P10" s="20"/>
    </row>
    <row r="11" spans="2:16" x14ac:dyDescent="0.25">
      <c r="B11" s="33">
        <v>40562</v>
      </c>
      <c r="C11" s="1" t="s">
        <v>8</v>
      </c>
      <c r="D11" s="10">
        <v>12320.55</v>
      </c>
      <c r="E11" s="8">
        <f t="shared" si="0"/>
        <v>10.991946236171668</v>
      </c>
      <c r="F11" s="6" t="str">
        <f t="shared" si="1"/>
        <v/>
      </c>
      <c r="G11" s="8">
        <f t="shared" si="2"/>
        <v>23.205499999999994</v>
      </c>
      <c r="H11" s="6" t="str">
        <f t="shared" si="3"/>
        <v/>
      </c>
      <c r="I11" s="24"/>
      <c r="J11" s="4"/>
      <c r="P11" s="20"/>
    </row>
    <row r="12" spans="2:16" x14ac:dyDescent="0.25">
      <c r="B12" s="33">
        <v>40590</v>
      </c>
      <c r="C12" s="1" t="s">
        <v>9</v>
      </c>
      <c r="D12" s="10">
        <v>9547.6</v>
      </c>
      <c r="E12" s="8">
        <f t="shared" si="0"/>
        <v>-22.506706275288028</v>
      </c>
      <c r="F12" s="6">
        <f t="shared" si="1"/>
        <v>29.043424525535201</v>
      </c>
      <c r="G12" s="8">
        <f t="shared" si="2"/>
        <v>-4.5239999999999965</v>
      </c>
      <c r="H12" s="6">
        <f t="shared" si="3"/>
        <v>4.738363567807613</v>
      </c>
      <c r="I12" s="24"/>
      <c r="J12" s="4"/>
      <c r="L12" s="13" t="s">
        <v>2</v>
      </c>
      <c r="M12" s="13" t="s">
        <v>1</v>
      </c>
      <c r="N12" s="13" t="s">
        <v>26</v>
      </c>
      <c r="O12" s="18"/>
      <c r="P12" s="20"/>
    </row>
    <row r="13" spans="2:16" x14ac:dyDescent="0.25">
      <c r="B13" s="33">
        <v>40618</v>
      </c>
      <c r="C13" s="1" t="s">
        <v>10</v>
      </c>
      <c r="D13" s="10">
        <v>12325.5</v>
      </c>
      <c r="E13" s="8">
        <f t="shared" si="0"/>
        <v>29.095270015501274</v>
      </c>
      <c r="F13" s="6" t="str">
        <f t="shared" si="1"/>
        <v/>
      </c>
      <c r="G13" s="8">
        <f t="shared" si="2"/>
        <v>23.254999999999999</v>
      </c>
      <c r="H13" s="6" t="str">
        <f t="shared" si="3"/>
        <v/>
      </c>
      <c r="I13" s="24"/>
      <c r="J13" s="4"/>
      <c r="L13" s="11">
        <f>MAX($D$6:$D$25)</f>
        <v>12325.5</v>
      </c>
      <c r="M13" s="11">
        <f>INDEX($D$6:$D$25,COUNT($D$6:$D$25),1)</f>
        <v>11269.65</v>
      </c>
      <c r="N13" s="8">
        <f>(M13-L13)/L13%</f>
        <v>-8.5663867591578473</v>
      </c>
      <c r="O13" s="18"/>
      <c r="P13" s="20"/>
    </row>
    <row r="14" spans="2:16" x14ac:dyDescent="0.25">
      <c r="B14" s="33">
        <v>40646</v>
      </c>
      <c r="C14" s="1" t="s">
        <v>11</v>
      </c>
      <c r="D14" s="10">
        <v>6124.94</v>
      </c>
      <c r="E14" s="8">
        <f t="shared" si="0"/>
        <v>-50.30676240314795</v>
      </c>
      <c r="F14" s="6">
        <f t="shared" si="1"/>
        <v>101.23462433917722</v>
      </c>
      <c r="G14" s="8">
        <f t="shared" si="2"/>
        <v>-38.750600000000006</v>
      </c>
      <c r="H14" s="6">
        <f t="shared" si="3"/>
        <v>63.266905471727085</v>
      </c>
      <c r="I14" s="24"/>
      <c r="J14" s="4"/>
      <c r="L14" s="3">
        <f>INDEX($B$6:$D$25,MATCH($L$13,$D$6:$D$25,0),1)</f>
        <v>40618</v>
      </c>
      <c r="M14" s="3">
        <f>INDEX($B$6:$D$25,COUNT($D$6:$D$25),1)</f>
        <v>40730</v>
      </c>
      <c r="N14" s="12">
        <f>ABS((M14-L14)/7)</f>
        <v>16</v>
      </c>
      <c r="O14" s="18"/>
      <c r="P14" s="25"/>
    </row>
    <row r="15" spans="2:16" x14ac:dyDescent="0.25">
      <c r="B15" s="33">
        <v>40674</v>
      </c>
      <c r="C15" s="1" t="s">
        <v>12</v>
      </c>
      <c r="D15" s="10">
        <v>8945.27</v>
      </c>
      <c r="E15" s="8">
        <f t="shared" si="0"/>
        <v>46.046655150907618</v>
      </c>
      <c r="F15" s="6" t="str">
        <f t="shared" si="1"/>
        <v/>
      </c>
      <c r="G15" s="8">
        <f t="shared" si="2"/>
        <v>-10.547299999999996</v>
      </c>
      <c r="H15" s="6">
        <f t="shared" si="3"/>
        <v>11.790924142032599</v>
      </c>
      <c r="I15" s="24"/>
      <c r="J15" s="4"/>
      <c r="L15" s="3" t="str">
        <f>INDEX($B$6:$D$25,MATCH($L$13,$D$6:$D$25,0),2)</f>
        <v>Wert 08</v>
      </c>
      <c r="M15" s="3" t="str">
        <f>INDEX($B$6:$D$25,COUNT($D$6:$D$25),2)</f>
        <v>Wert 12</v>
      </c>
      <c r="N15" s="1"/>
      <c r="O15" s="18"/>
      <c r="P15" s="20"/>
    </row>
    <row r="16" spans="2:16" x14ac:dyDescent="0.25">
      <c r="B16" s="33">
        <v>40702</v>
      </c>
      <c r="C16" s="1" t="s">
        <v>13</v>
      </c>
      <c r="D16" s="10">
        <v>9745.48</v>
      </c>
      <c r="E16" s="8">
        <f t="shared" si="0"/>
        <v>8.9456215407695812</v>
      </c>
      <c r="F16" s="6" t="str">
        <f t="shared" si="1"/>
        <v/>
      </c>
      <c r="G16" s="8">
        <f t="shared" si="2"/>
        <v>-2.5452000000000043</v>
      </c>
      <c r="H16" s="6">
        <f t="shared" si="3"/>
        <v>2.6116722829455341</v>
      </c>
      <c r="I16" s="24"/>
      <c r="J16" s="4"/>
      <c r="P16" s="20"/>
    </row>
    <row r="17" spans="2:16" x14ac:dyDescent="0.25">
      <c r="B17" s="33">
        <v>40730</v>
      </c>
      <c r="C17" s="1" t="s">
        <v>14</v>
      </c>
      <c r="D17" s="10">
        <v>11269.65</v>
      </c>
      <c r="E17" s="8">
        <f t="shared" si="0"/>
        <v>15.639763254349711</v>
      </c>
      <c r="F17" s="6" t="str">
        <f t="shared" si="1"/>
        <v/>
      </c>
      <c r="G17" s="8">
        <f t="shared" si="2"/>
        <v>12.696499999999997</v>
      </c>
      <c r="H17" s="6" t="str">
        <f t="shared" si="3"/>
        <v/>
      </c>
      <c r="I17" s="24"/>
      <c r="J17" s="4"/>
      <c r="L17" s="13" t="s">
        <v>2</v>
      </c>
      <c r="M17" s="13" t="s">
        <v>0</v>
      </c>
      <c r="N17" s="13" t="s">
        <v>26</v>
      </c>
      <c r="P17" s="20"/>
    </row>
    <row r="18" spans="2:16" x14ac:dyDescent="0.25">
      <c r="B18" s="33">
        <v>40758</v>
      </c>
      <c r="C18" s="1" t="s">
        <v>15</v>
      </c>
      <c r="D18" s="10"/>
      <c r="E18" s="8"/>
      <c r="F18" s="6"/>
      <c r="G18" s="8"/>
      <c r="H18" s="6"/>
      <c r="I18" s="24"/>
      <c r="J18" s="4"/>
      <c r="L18" s="11">
        <f>MAX($D$6:$D$25)</f>
        <v>12325.5</v>
      </c>
      <c r="M18" s="11">
        <f>MIN($D$6:$D$25)</f>
        <v>6124.94</v>
      </c>
      <c r="N18" s="8">
        <f>(M18-L18)/L18%</f>
        <v>-50.30676240314795</v>
      </c>
      <c r="O18" s="18"/>
      <c r="P18" s="20"/>
    </row>
    <row r="19" spans="2:16" x14ac:dyDescent="0.25">
      <c r="B19" s="33">
        <v>40786</v>
      </c>
      <c r="C19" s="1" t="s">
        <v>16</v>
      </c>
      <c r="D19" s="10"/>
      <c r="E19" s="8"/>
      <c r="F19" s="6"/>
      <c r="G19" s="8"/>
      <c r="H19" s="6"/>
      <c r="I19" s="24"/>
      <c r="J19" s="4"/>
      <c r="L19" s="3">
        <f>INDEX($B$6:$D$25,MATCH($L$18,$D$6:$D$25,0),1)</f>
        <v>40618</v>
      </c>
      <c r="M19" s="3">
        <f>INDEX($B$6:$D$25,MATCH($M$18,$D$6:$D$25,0),1)</f>
        <v>40646</v>
      </c>
      <c r="N19" s="12">
        <f>ABS((M19-L19)/7)</f>
        <v>4</v>
      </c>
      <c r="O19" s="18"/>
      <c r="P19" s="20"/>
    </row>
    <row r="20" spans="2:16" x14ac:dyDescent="0.25">
      <c r="B20" s="33">
        <v>40814</v>
      </c>
      <c r="C20" s="1" t="s">
        <v>17</v>
      </c>
      <c r="D20" s="10"/>
      <c r="E20" s="8"/>
      <c r="F20" s="6"/>
      <c r="G20" s="8"/>
      <c r="H20" s="6"/>
      <c r="I20" s="24"/>
      <c r="J20" s="4"/>
      <c r="L20" s="3" t="str">
        <f>INDEX($B$6:$D$25,MATCH($L$18,$D$6:$D$25,0),2)</f>
        <v>Wert 08</v>
      </c>
      <c r="M20" s="3" t="str">
        <f>INDEX($B$6:$D$25,MATCH(M18,$D$6:$D$25,0),2)</f>
        <v>Wert 09</v>
      </c>
      <c r="N20" s="1"/>
      <c r="O20" s="18"/>
      <c r="P20" s="20"/>
    </row>
    <row r="21" spans="2:16" x14ac:dyDescent="0.25">
      <c r="B21" s="33">
        <v>40842</v>
      </c>
      <c r="C21" s="1" t="s">
        <v>18</v>
      </c>
      <c r="D21" s="10"/>
      <c r="E21" s="8"/>
      <c r="F21" s="6"/>
      <c r="G21" s="8"/>
      <c r="H21" s="6"/>
      <c r="I21" s="24"/>
      <c r="J21" s="4"/>
      <c r="O21" s="18"/>
      <c r="P21" s="20"/>
    </row>
    <row r="22" spans="2:16" x14ac:dyDescent="0.25">
      <c r="B22" s="33">
        <v>40870</v>
      </c>
      <c r="C22" s="1" t="s">
        <v>19</v>
      </c>
      <c r="D22" s="10"/>
      <c r="E22" s="8"/>
      <c r="F22" s="6"/>
      <c r="G22" s="8"/>
      <c r="H22" s="6"/>
      <c r="I22" s="24"/>
      <c r="J22" s="4"/>
      <c r="L22" s="13" t="s">
        <v>0</v>
      </c>
      <c r="M22" s="13" t="s">
        <v>2</v>
      </c>
      <c r="N22" s="13" t="s">
        <v>26</v>
      </c>
      <c r="P22" s="20"/>
    </row>
    <row r="23" spans="2:16" x14ac:dyDescent="0.25">
      <c r="B23" s="33">
        <v>40898</v>
      </c>
      <c r="C23" s="1" t="s">
        <v>20</v>
      </c>
      <c r="D23" s="10"/>
      <c r="E23" s="8"/>
      <c r="F23" s="6"/>
      <c r="G23" s="8"/>
      <c r="H23" s="6"/>
      <c r="I23" s="24"/>
      <c r="J23" s="4"/>
      <c r="L23" s="11">
        <f>MIN($D$6:$D$25)</f>
        <v>6124.94</v>
      </c>
      <c r="M23" s="11">
        <f>MAX($D$6:$D$25)</f>
        <v>12325.5</v>
      </c>
      <c r="N23" s="8">
        <f>(M23-L23)/L23%</f>
        <v>101.23462433917722</v>
      </c>
      <c r="O23" s="18"/>
      <c r="P23" s="20"/>
    </row>
    <row r="24" spans="2:16" x14ac:dyDescent="0.25">
      <c r="B24" s="33">
        <v>40926</v>
      </c>
      <c r="C24" s="1" t="s">
        <v>21</v>
      </c>
      <c r="D24" s="10"/>
      <c r="E24" s="8"/>
      <c r="F24" s="6"/>
      <c r="G24" s="8"/>
      <c r="H24" s="6"/>
      <c r="I24" s="24"/>
      <c r="J24" s="4"/>
      <c r="L24" s="3">
        <f>INDEX($B$6:$D$25,MATCH($L$23,$D$6:$D$25,0),1)</f>
        <v>40646</v>
      </c>
      <c r="M24" s="3">
        <f>INDEX($B$6:$D$25,MATCH($M$23,$D$6:$D$25,0),1)</f>
        <v>40618</v>
      </c>
      <c r="N24" s="12">
        <f>ABS((M24-L24)/7)</f>
        <v>4</v>
      </c>
      <c r="P24" s="20"/>
    </row>
    <row r="25" spans="2:16" x14ac:dyDescent="0.25">
      <c r="B25" s="33">
        <v>40954</v>
      </c>
      <c r="C25" s="1" t="s">
        <v>22</v>
      </c>
      <c r="D25" s="10"/>
      <c r="E25" s="8"/>
      <c r="F25" s="6"/>
      <c r="G25" s="8"/>
      <c r="H25" s="6"/>
      <c r="I25" s="24"/>
      <c r="J25" s="4"/>
      <c r="L25" s="3" t="str">
        <f>INDEX($B$6:$D$25,MATCH($L$23,$D$6:$D$25,0),2)</f>
        <v>Wert 09</v>
      </c>
      <c r="M25" s="3" t="str">
        <f>INDEX($B$6:$D$25,MATCH($M$23,$D$6:$D$25,0),2)</f>
        <v>Wert 08</v>
      </c>
      <c r="N25" s="1"/>
    </row>
    <row r="26" spans="2:16" x14ac:dyDescent="0.25">
      <c r="B26" s="34"/>
    </row>
    <row r="27" spans="2:16" x14ac:dyDescent="0.25">
      <c r="B27" s="34"/>
    </row>
    <row r="28" spans="2:16" x14ac:dyDescent="0.25">
      <c r="B28" s="34"/>
    </row>
    <row r="29" spans="2:16" x14ac:dyDescent="0.25">
      <c r="B29" s="34"/>
    </row>
    <row r="30" spans="2:16" x14ac:dyDescent="0.25">
      <c r="B30" s="34"/>
    </row>
    <row r="31" spans="2:16" x14ac:dyDescent="0.25">
      <c r="B31" s="34"/>
    </row>
    <row r="32" spans="2:16" x14ac:dyDescent="0.25">
      <c r="B32" s="34"/>
    </row>
    <row r="33" spans="2:2" x14ac:dyDescent="0.25">
      <c r="B33" s="34"/>
    </row>
    <row r="34" spans="2:2" x14ac:dyDescent="0.25">
      <c r="B34" s="34"/>
    </row>
    <row r="35" spans="2:2" x14ac:dyDescent="0.25">
      <c r="B35" s="34"/>
    </row>
    <row r="36" spans="2:2" x14ac:dyDescent="0.25">
      <c r="B36" s="34"/>
    </row>
    <row r="37" spans="2:2" x14ac:dyDescent="0.25">
      <c r="B37" s="34"/>
    </row>
    <row r="38" spans="2:2" x14ac:dyDescent="0.25">
      <c r="B38" s="34"/>
    </row>
    <row r="39" spans="2:2" x14ac:dyDescent="0.25">
      <c r="B39" s="34"/>
    </row>
    <row r="40" spans="2:2" x14ac:dyDescent="0.25">
      <c r="B40" s="34"/>
    </row>
    <row r="41" spans="2:2" x14ac:dyDescent="0.25">
      <c r="B41" s="34"/>
    </row>
    <row r="42" spans="2:2" x14ac:dyDescent="0.25">
      <c r="B42" s="34"/>
    </row>
    <row r="43" spans="2:2" x14ac:dyDescent="0.25">
      <c r="B43" s="34"/>
    </row>
    <row r="44" spans="2:2" x14ac:dyDescent="0.25">
      <c r="B44" s="34"/>
    </row>
    <row r="45" spans="2:2" x14ac:dyDescent="0.25">
      <c r="B45" s="34"/>
    </row>
    <row r="46" spans="2:2" x14ac:dyDescent="0.25">
      <c r="B46" s="34"/>
    </row>
    <row r="47" spans="2:2" x14ac:dyDescent="0.25">
      <c r="B47" s="34"/>
    </row>
    <row r="48" spans="2:2" x14ac:dyDescent="0.25">
      <c r="B48" s="34"/>
    </row>
    <row r="49" spans="2:2" x14ac:dyDescent="0.25">
      <c r="B49" s="34"/>
    </row>
    <row r="50" spans="2:2" x14ac:dyDescent="0.25">
      <c r="B50" s="34"/>
    </row>
    <row r="51" spans="2:2" x14ac:dyDescent="0.25">
      <c r="B51" s="34"/>
    </row>
    <row r="52" spans="2:2" x14ac:dyDescent="0.25">
      <c r="B52" s="34"/>
    </row>
    <row r="53" spans="2:2" x14ac:dyDescent="0.25">
      <c r="B53" s="34"/>
    </row>
    <row r="54" spans="2:2" x14ac:dyDescent="0.25">
      <c r="B54" s="34"/>
    </row>
    <row r="55" spans="2:2" x14ac:dyDescent="0.25">
      <c r="B55" s="34"/>
    </row>
    <row r="56" spans="2:2" x14ac:dyDescent="0.25">
      <c r="B56" s="34"/>
    </row>
    <row r="57" spans="2:2" x14ac:dyDescent="0.25">
      <c r="B57" s="34"/>
    </row>
    <row r="58" spans="2:2" x14ac:dyDescent="0.25">
      <c r="B58" s="34"/>
    </row>
    <row r="59" spans="2:2" x14ac:dyDescent="0.25">
      <c r="B59" s="34"/>
    </row>
    <row r="60" spans="2:2" x14ac:dyDescent="0.25">
      <c r="B60" s="34"/>
    </row>
    <row r="61" spans="2:2" x14ac:dyDescent="0.25">
      <c r="B61" s="34"/>
    </row>
    <row r="62" spans="2:2" x14ac:dyDescent="0.25">
      <c r="B62" s="34"/>
    </row>
    <row r="63" spans="2:2" x14ac:dyDescent="0.25">
      <c r="B63" s="34"/>
    </row>
    <row r="64" spans="2:2" x14ac:dyDescent="0.25">
      <c r="B64" s="34"/>
    </row>
    <row r="65" spans="2:2" x14ac:dyDescent="0.25">
      <c r="B65" s="34"/>
    </row>
    <row r="66" spans="2:2" x14ac:dyDescent="0.25">
      <c r="B66" s="34"/>
    </row>
    <row r="67" spans="2:2" x14ac:dyDescent="0.25">
      <c r="B67" s="34"/>
    </row>
    <row r="68" spans="2:2" x14ac:dyDescent="0.25">
      <c r="B68" s="34"/>
    </row>
    <row r="69" spans="2:2" x14ac:dyDescent="0.25">
      <c r="B69" s="34"/>
    </row>
    <row r="70" spans="2:2" x14ac:dyDescent="0.25">
      <c r="B70" s="34"/>
    </row>
    <row r="71" spans="2:2" x14ac:dyDescent="0.25">
      <c r="B71" s="34"/>
    </row>
    <row r="72" spans="2:2" x14ac:dyDescent="0.25">
      <c r="B72" s="34"/>
    </row>
    <row r="73" spans="2:2" x14ac:dyDescent="0.25">
      <c r="B73" s="34"/>
    </row>
    <row r="74" spans="2:2" x14ac:dyDescent="0.25">
      <c r="B74" s="34"/>
    </row>
    <row r="75" spans="2:2" x14ac:dyDescent="0.25">
      <c r="B75" s="34"/>
    </row>
    <row r="76" spans="2:2" x14ac:dyDescent="0.25">
      <c r="B76" s="34"/>
    </row>
    <row r="77" spans="2:2" x14ac:dyDescent="0.25">
      <c r="B77" s="34"/>
    </row>
    <row r="78" spans="2:2" x14ac:dyDescent="0.25">
      <c r="B78" s="34"/>
    </row>
    <row r="79" spans="2:2" x14ac:dyDescent="0.25">
      <c r="B79" s="34"/>
    </row>
    <row r="80" spans="2:2" x14ac:dyDescent="0.25">
      <c r="B80" s="34"/>
    </row>
    <row r="81" spans="2:2" x14ac:dyDescent="0.25">
      <c r="B81" s="34"/>
    </row>
    <row r="82" spans="2:2" x14ac:dyDescent="0.25">
      <c r="B82" s="34"/>
    </row>
    <row r="83" spans="2:2" x14ac:dyDescent="0.25">
      <c r="B83" s="34"/>
    </row>
    <row r="84" spans="2:2" x14ac:dyDescent="0.25">
      <c r="B84" s="34"/>
    </row>
    <row r="85" spans="2:2" x14ac:dyDescent="0.25">
      <c r="B85" s="34"/>
    </row>
    <row r="86" spans="2:2" x14ac:dyDescent="0.25">
      <c r="B86" s="34"/>
    </row>
    <row r="87" spans="2:2" x14ac:dyDescent="0.25">
      <c r="B87" s="34"/>
    </row>
    <row r="88" spans="2:2" x14ac:dyDescent="0.25">
      <c r="B88" s="34"/>
    </row>
    <row r="89" spans="2:2" x14ac:dyDescent="0.25">
      <c r="B89" s="34"/>
    </row>
    <row r="90" spans="2:2" x14ac:dyDescent="0.25">
      <c r="B90" s="34"/>
    </row>
    <row r="91" spans="2:2" x14ac:dyDescent="0.25">
      <c r="B91" s="34"/>
    </row>
    <row r="92" spans="2:2" x14ac:dyDescent="0.25">
      <c r="B92" s="34"/>
    </row>
    <row r="93" spans="2:2" x14ac:dyDescent="0.25">
      <c r="B93" s="34"/>
    </row>
    <row r="94" spans="2:2" x14ac:dyDescent="0.25">
      <c r="B94" s="34"/>
    </row>
    <row r="95" spans="2:2" x14ac:dyDescent="0.25">
      <c r="B95" s="34"/>
    </row>
    <row r="96" spans="2:2" x14ac:dyDescent="0.25">
      <c r="B96" s="34"/>
    </row>
    <row r="97" spans="2:2" x14ac:dyDescent="0.25">
      <c r="B97" s="34"/>
    </row>
    <row r="98" spans="2:2" x14ac:dyDescent="0.25">
      <c r="B98" s="34"/>
    </row>
    <row r="99" spans="2:2" x14ac:dyDescent="0.25">
      <c r="B99" s="34"/>
    </row>
    <row r="100" spans="2:2" x14ac:dyDescent="0.25">
      <c r="B100" s="34"/>
    </row>
    <row r="101" spans="2:2" x14ac:dyDescent="0.25">
      <c r="B101" s="34"/>
    </row>
    <row r="102" spans="2:2" x14ac:dyDescent="0.25">
      <c r="B102" s="34"/>
    </row>
    <row r="103" spans="2:2" x14ac:dyDescent="0.25">
      <c r="B103" s="34"/>
    </row>
    <row r="104" spans="2:2" x14ac:dyDescent="0.25">
      <c r="B104" s="34"/>
    </row>
    <row r="105" spans="2:2" x14ac:dyDescent="0.25">
      <c r="B105" s="34"/>
    </row>
    <row r="106" spans="2:2" x14ac:dyDescent="0.25">
      <c r="B106" s="34"/>
    </row>
    <row r="107" spans="2:2" x14ac:dyDescent="0.25">
      <c r="B107" s="34"/>
    </row>
    <row r="108" spans="2:2" x14ac:dyDescent="0.25">
      <c r="B108" s="34"/>
    </row>
    <row r="109" spans="2:2" x14ac:dyDescent="0.25">
      <c r="B109" s="34"/>
    </row>
    <row r="110" spans="2:2" x14ac:dyDescent="0.25">
      <c r="B110" s="34"/>
    </row>
    <row r="111" spans="2:2" x14ac:dyDescent="0.25">
      <c r="B111" s="34"/>
    </row>
    <row r="112" spans="2:2" x14ac:dyDescent="0.25">
      <c r="B112" s="34"/>
    </row>
    <row r="113" spans="2:2" x14ac:dyDescent="0.25">
      <c r="B113" s="34"/>
    </row>
    <row r="114" spans="2:2" x14ac:dyDescent="0.25">
      <c r="B114" s="34"/>
    </row>
    <row r="115" spans="2:2" x14ac:dyDescent="0.25">
      <c r="B115" s="34"/>
    </row>
    <row r="116" spans="2:2" x14ac:dyDescent="0.25">
      <c r="B116" s="34"/>
    </row>
    <row r="117" spans="2:2" x14ac:dyDescent="0.25">
      <c r="B117" s="34"/>
    </row>
    <row r="118" spans="2:2" x14ac:dyDescent="0.25">
      <c r="B118" s="34"/>
    </row>
    <row r="119" spans="2:2" x14ac:dyDescent="0.25">
      <c r="B119" s="34"/>
    </row>
    <row r="120" spans="2:2" x14ac:dyDescent="0.25">
      <c r="B120" s="34"/>
    </row>
    <row r="121" spans="2:2" x14ac:dyDescent="0.25">
      <c r="B121" s="34"/>
    </row>
    <row r="122" spans="2:2" x14ac:dyDescent="0.25">
      <c r="B122" s="34"/>
    </row>
    <row r="123" spans="2:2" x14ac:dyDescent="0.25">
      <c r="B123" s="34"/>
    </row>
    <row r="124" spans="2:2" x14ac:dyDescent="0.25">
      <c r="B124" s="34"/>
    </row>
    <row r="125" spans="2:2" x14ac:dyDescent="0.25">
      <c r="B125" s="34"/>
    </row>
    <row r="126" spans="2:2" x14ac:dyDescent="0.25">
      <c r="B126" s="34"/>
    </row>
    <row r="127" spans="2:2" x14ac:dyDescent="0.25">
      <c r="B127" s="34"/>
    </row>
    <row r="128" spans="2:2" x14ac:dyDescent="0.25">
      <c r="B128" s="34"/>
    </row>
    <row r="129" spans="2:2" x14ac:dyDescent="0.25">
      <c r="B129" s="34"/>
    </row>
    <row r="130" spans="2:2" x14ac:dyDescent="0.25">
      <c r="B130" s="34"/>
    </row>
    <row r="131" spans="2:2" x14ac:dyDescent="0.25">
      <c r="B131" s="34"/>
    </row>
    <row r="132" spans="2:2" x14ac:dyDescent="0.25">
      <c r="B132" s="34"/>
    </row>
    <row r="133" spans="2:2" x14ac:dyDescent="0.25">
      <c r="B133" s="34"/>
    </row>
    <row r="134" spans="2:2" x14ac:dyDescent="0.25">
      <c r="B134" s="34"/>
    </row>
    <row r="135" spans="2:2" x14ac:dyDescent="0.25">
      <c r="B135" s="34"/>
    </row>
    <row r="136" spans="2:2" x14ac:dyDescent="0.25">
      <c r="B136" s="34"/>
    </row>
    <row r="137" spans="2:2" x14ac:dyDescent="0.25">
      <c r="B137" s="34"/>
    </row>
    <row r="138" spans="2:2" x14ac:dyDescent="0.25">
      <c r="B138" s="34"/>
    </row>
    <row r="139" spans="2:2" x14ac:dyDescent="0.25">
      <c r="B139" s="34"/>
    </row>
    <row r="140" spans="2:2" x14ac:dyDescent="0.25">
      <c r="B140" s="34"/>
    </row>
    <row r="141" spans="2:2" x14ac:dyDescent="0.25">
      <c r="B141" s="34"/>
    </row>
    <row r="142" spans="2:2" x14ac:dyDescent="0.25">
      <c r="B142" s="34"/>
    </row>
    <row r="143" spans="2:2" x14ac:dyDescent="0.25">
      <c r="B143" s="34"/>
    </row>
    <row r="144" spans="2:2" x14ac:dyDescent="0.25">
      <c r="B144" s="34"/>
    </row>
    <row r="145" spans="2:2" x14ac:dyDescent="0.25">
      <c r="B145" s="34"/>
    </row>
    <row r="146" spans="2:2" x14ac:dyDescent="0.25">
      <c r="B146" s="34"/>
    </row>
    <row r="147" spans="2:2" x14ac:dyDescent="0.25">
      <c r="B147" s="34"/>
    </row>
    <row r="148" spans="2:2" x14ac:dyDescent="0.25">
      <c r="B148" s="34"/>
    </row>
    <row r="149" spans="2:2" x14ac:dyDescent="0.25">
      <c r="B149" s="34"/>
    </row>
    <row r="150" spans="2:2" x14ac:dyDescent="0.25">
      <c r="B150" s="34"/>
    </row>
    <row r="151" spans="2:2" x14ac:dyDescent="0.25">
      <c r="B151" s="34"/>
    </row>
    <row r="152" spans="2:2" x14ac:dyDescent="0.25">
      <c r="B152" s="34"/>
    </row>
    <row r="153" spans="2:2" x14ac:dyDescent="0.25">
      <c r="B153" s="34"/>
    </row>
    <row r="154" spans="2:2" x14ac:dyDescent="0.25">
      <c r="B154" s="34"/>
    </row>
    <row r="155" spans="2:2" x14ac:dyDescent="0.25">
      <c r="B155" s="34"/>
    </row>
    <row r="156" spans="2:2" x14ac:dyDescent="0.25">
      <c r="B156" s="34"/>
    </row>
    <row r="157" spans="2:2" x14ac:dyDescent="0.25">
      <c r="B157" s="34"/>
    </row>
    <row r="158" spans="2:2" x14ac:dyDescent="0.25">
      <c r="B158" s="34"/>
    </row>
    <row r="159" spans="2:2" x14ac:dyDescent="0.25">
      <c r="B159" s="34"/>
    </row>
    <row r="160" spans="2:2" x14ac:dyDescent="0.25">
      <c r="B160" s="34"/>
    </row>
    <row r="161" spans="2:2" x14ac:dyDescent="0.25">
      <c r="B161" s="34"/>
    </row>
    <row r="162" spans="2:2" x14ac:dyDescent="0.25">
      <c r="B162" s="34"/>
    </row>
    <row r="163" spans="2:2" x14ac:dyDescent="0.25">
      <c r="B163" s="34"/>
    </row>
    <row r="164" spans="2:2" x14ac:dyDescent="0.25">
      <c r="B164" s="34"/>
    </row>
    <row r="165" spans="2:2" x14ac:dyDescent="0.25">
      <c r="B165" s="34"/>
    </row>
    <row r="166" spans="2:2" x14ac:dyDescent="0.25">
      <c r="B166" s="34"/>
    </row>
    <row r="167" spans="2:2" x14ac:dyDescent="0.25">
      <c r="B167" s="34"/>
    </row>
    <row r="168" spans="2:2" x14ac:dyDescent="0.25">
      <c r="B168" s="34"/>
    </row>
    <row r="169" spans="2:2" x14ac:dyDescent="0.25">
      <c r="B169" s="34"/>
    </row>
    <row r="170" spans="2:2" x14ac:dyDescent="0.25">
      <c r="B170" s="34"/>
    </row>
    <row r="171" spans="2:2" x14ac:dyDescent="0.25">
      <c r="B171" s="34"/>
    </row>
    <row r="172" spans="2:2" x14ac:dyDescent="0.25">
      <c r="B172" s="34"/>
    </row>
    <row r="173" spans="2:2" x14ac:dyDescent="0.25">
      <c r="B173" s="34"/>
    </row>
    <row r="174" spans="2:2" x14ac:dyDescent="0.25">
      <c r="B174" s="34"/>
    </row>
    <row r="175" spans="2:2" x14ac:dyDescent="0.25">
      <c r="B175" s="34"/>
    </row>
    <row r="176" spans="2:2" x14ac:dyDescent="0.25">
      <c r="B176" s="34"/>
    </row>
    <row r="177" spans="2:2" x14ac:dyDescent="0.25">
      <c r="B177" s="34"/>
    </row>
    <row r="178" spans="2:2" x14ac:dyDescent="0.25">
      <c r="B178" s="34"/>
    </row>
    <row r="179" spans="2:2" x14ac:dyDescent="0.25">
      <c r="B179" s="34"/>
    </row>
    <row r="180" spans="2:2" x14ac:dyDescent="0.25">
      <c r="B180" s="34"/>
    </row>
    <row r="181" spans="2:2" x14ac:dyDescent="0.25">
      <c r="B181" s="34"/>
    </row>
    <row r="182" spans="2:2" x14ac:dyDescent="0.25">
      <c r="B182" s="34"/>
    </row>
    <row r="183" spans="2:2" x14ac:dyDescent="0.25">
      <c r="B183" s="34"/>
    </row>
    <row r="184" spans="2:2" x14ac:dyDescent="0.25">
      <c r="B184" s="34"/>
    </row>
    <row r="185" spans="2:2" x14ac:dyDescent="0.25">
      <c r="B185" s="34"/>
    </row>
    <row r="186" spans="2:2" x14ac:dyDescent="0.25">
      <c r="B186" s="34"/>
    </row>
    <row r="187" spans="2:2" x14ac:dyDescent="0.25">
      <c r="B187" s="34"/>
    </row>
    <row r="188" spans="2:2" x14ac:dyDescent="0.25">
      <c r="B188" s="34"/>
    </row>
    <row r="189" spans="2:2" x14ac:dyDescent="0.25">
      <c r="B189" s="34"/>
    </row>
    <row r="190" spans="2:2" x14ac:dyDescent="0.25">
      <c r="B190" s="34"/>
    </row>
    <row r="191" spans="2:2" x14ac:dyDescent="0.25">
      <c r="B191" s="34"/>
    </row>
    <row r="192" spans="2:2" x14ac:dyDescent="0.25">
      <c r="B192" s="34"/>
    </row>
    <row r="193" spans="2:2" x14ac:dyDescent="0.25">
      <c r="B193" s="34"/>
    </row>
    <row r="194" spans="2:2" x14ac:dyDescent="0.25">
      <c r="B194" s="34"/>
    </row>
    <row r="195" spans="2:2" x14ac:dyDescent="0.25">
      <c r="B195" s="34"/>
    </row>
    <row r="196" spans="2:2" x14ac:dyDescent="0.25">
      <c r="B196" s="34"/>
    </row>
    <row r="197" spans="2:2" x14ac:dyDescent="0.25">
      <c r="B197" s="34"/>
    </row>
    <row r="198" spans="2:2" x14ac:dyDescent="0.25">
      <c r="B198" s="34"/>
    </row>
    <row r="199" spans="2:2" x14ac:dyDescent="0.25">
      <c r="B199" s="34"/>
    </row>
    <row r="200" spans="2:2" x14ac:dyDescent="0.25">
      <c r="B200" s="34"/>
    </row>
    <row r="201" spans="2:2" x14ac:dyDescent="0.25">
      <c r="B201" s="34"/>
    </row>
    <row r="202" spans="2:2" x14ac:dyDescent="0.25">
      <c r="B202" s="34"/>
    </row>
    <row r="203" spans="2:2" x14ac:dyDescent="0.25">
      <c r="B203" s="34"/>
    </row>
    <row r="204" spans="2:2" x14ac:dyDescent="0.25">
      <c r="B204" s="34"/>
    </row>
    <row r="205" spans="2:2" x14ac:dyDescent="0.25">
      <c r="B205" s="34"/>
    </row>
    <row r="206" spans="2:2" x14ac:dyDescent="0.25">
      <c r="B206" s="34"/>
    </row>
    <row r="207" spans="2:2" x14ac:dyDescent="0.25">
      <c r="B207" s="34"/>
    </row>
    <row r="208" spans="2:2" x14ac:dyDescent="0.25">
      <c r="B208" s="34"/>
    </row>
    <row r="209" spans="2:2" x14ac:dyDescent="0.25">
      <c r="B209" s="34"/>
    </row>
    <row r="210" spans="2:2" x14ac:dyDescent="0.25">
      <c r="B210" s="34"/>
    </row>
    <row r="211" spans="2:2" x14ac:dyDescent="0.25">
      <c r="B211" s="34"/>
    </row>
    <row r="212" spans="2:2" x14ac:dyDescent="0.25">
      <c r="B212" s="34"/>
    </row>
    <row r="213" spans="2:2" x14ac:dyDescent="0.25">
      <c r="B213" s="34"/>
    </row>
    <row r="214" spans="2:2" x14ac:dyDescent="0.25">
      <c r="B214" s="34"/>
    </row>
    <row r="215" spans="2:2" x14ac:dyDescent="0.25">
      <c r="B215" s="34"/>
    </row>
    <row r="216" spans="2:2" x14ac:dyDescent="0.25">
      <c r="B216" s="34"/>
    </row>
    <row r="217" spans="2:2" x14ac:dyDescent="0.25">
      <c r="B217" s="34"/>
    </row>
    <row r="218" spans="2:2" x14ac:dyDescent="0.25">
      <c r="B218" s="34"/>
    </row>
    <row r="219" spans="2:2" x14ac:dyDescent="0.25">
      <c r="B219" s="34"/>
    </row>
  </sheetData>
  <mergeCells count="1">
    <mergeCell ref="L5:N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219"/>
  <sheetViews>
    <sheetView workbookViewId="0"/>
  </sheetViews>
  <sheetFormatPr baseColWidth="10" defaultRowHeight="15" x14ac:dyDescent="0.25"/>
  <cols>
    <col min="1" max="1" width="6.140625" style="17" customWidth="1"/>
    <col min="2" max="2" width="8.140625" style="19" bestFit="1" customWidth="1"/>
    <col min="3" max="3" width="9.42578125" style="19" customWidth="1"/>
    <col min="4" max="4" width="13" style="20" bestFit="1" customWidth="1"/>
    <col min="5" max="5" width="12.7109375" style="21" customWidth="1"/>
    <col min="6" max="6" width="12.42578125" style="17" bestFit="1" customWidth="1"/>
    <col min="7" max="7" width="13.7109375" style="17" customWidth="1"/>
    <col min="8" max="8" width="12.7109375" style="17" customWidth="1"/>
    <col min="9" max="9" width="1.7109375" style="17" customWidth="1"/>
    <col min="10" max="10" width="1.7109375" style="2" customWidth="1"/>
    <col min="11" max="11" width="3.7109375" style="17" customWidth="1"/>
    <col min="12" max="13" width="11.42578125" style="17"/>
    <col min="14" max="14" width="11.140625" style="17" customWidth="1"/>
    <col min="15" max="15" width="3.7109375" style="17" customWidth="1"/>
    <col min="16" max="16384" width="11.42578125" style="17"/>
  </cols>
  <sheetData>
    <row r="2" spans="2:16" ht="18.75" x14ac:dyDescent="0.25">
      <c r="B2" s="22" t="s">
        <v>37</v>
      </c>
      <c r="G2" s="28" t="s">
        <v>32</v>
      </c>
    </row>
    <row r="3" spans="2:16" ht="18.75" x14ac:dyDescent="0.25">
      <c r="B3" s="22"/>
    </row>
    <row r="4" spans="2:16" x14ac:dyDescent="0.25">
      <c r="C4" s="32" t="s">
        <v>29</v>
      </c>
      <c r="D4" s="29">
        <v>20</v>
      </c>
      <c r="G4" s="27" t="s">
        <v>30</v>
      </c>
    </row>
    <row r="5" spans="2:16" x14ac:dyDescent="0.25">
      <c r="C5" s="32"/>
      <c r="D5" s="29">
        <v>-20</v>
      </c>
      <c r="G5" s="30">
        <v>-10</v>
      </c>
    </row>
    <row r="6" spans="2:16" x14ac:dyDescent="0.25">
      <c r="D6" s="23"/>
    </row>
    <row r="7" spans="2:16" s="18" customFormat="1" ht="32.25" customHeight="1" thickBot="1" x14ac:dyDescent="0.3">
      <c r="B7" s="13" t="s">
        <v>23</v>
      </c>
      <c r="C7" s="13" t="s">
        <v>24</v>
      </c>
      <c r="D7" s="14" t="s">
        <v>25</v>
      </c>
      <c r="E7" s="15" t="s">
        <v>33</v>
      </c>
      <c r="F7" s="16" t="s">
        <v>34</v>
      </c>
      <c r="G7" s="16" t="s">
        <v>31</v>
      </c>
      <c r="H7" s="16" t="s">
        <v>35</v>
      </c>
      <c r="J7" s="9"/>
      <c r="L7" s="31" t="s">
        <v>28</v>
      </c>
      <c r="M7" s="31"/>
      <c r="N7" s="31"/>
    </row>
    <row r="8" spans="2:16" ht="15.75" thickBot="1" x14ac:dyDescent="0.3">
      <c r="B8" s="33">
        <v>40422</v>
      </c>
      <c r="C8" s="1" t="s">
        <v>3</v>
      </c>
      <c r="D8" s="26">
        <v>10000</v>
      </c>
      <c r="E8" s="5"/>
      <c r="F8" s="6"/>
      <c r="G8" s="7"/>
      <c r="H8" s="6"/>
      <c r="O8" s="18"/>
      <c r="P8" s="20"/>
    </row>
    <row r="9" spans="2:16" x14ac:dyDescent="0.25">
      <c r="B9" s="33">
        <f>B8+28</f>
        <v>40450</v>
      </c>
      <c r="C9" s="1" t="s">
        <v>4</v>
      </c>
      <c r="D9" s="10">
        <f t="shared" ref="D9:D19" ca="1" si="0">$D$8*(100+RANDBETWEEN($D$5,$D$4))%+ROUND(RAND(),2)</f>
        <v>8400.2099999999991</v>
      </c>
      <c r="E9" s="8">
        <f t="shared" ref="E9:E19" ca="1" si="1">($D9-$D8)/$D8%</f>
        <v>-15.997900000000008</v>
      </c>
      <c r="F9" s="6">
        <f t="shared" ref="F9:F19" ca="1" si="2">IF($E9&lt;0,($D8-$D9)/$D9%,"")</f>
        <v>19.044642931545773</v>
      </c>
      <c r="G9" s="8">
        <f t="shared" ref="G9:G19" ca="1" si="3">($D9-$D$8)/$D$8%</f>
        <v>-15.997900000000008</v>
      </c>
      <c r="H9" s="6">
        <f ca="1">IF($D9&lt;$D$8,($D$8-$D9)/$D9%,"")</f>
        <v>19.044642931545773</v>
      </c>
      <c r="I9" s="24"/>
      <c r="J9" s="4"/>
      <c r="L9" s="13" t="s">
        <v>0</v>
      </c>
      <c r="M9" s="13" t="s">
        <v>1</v>
      </c>
      <c r="N9" s="13" t="s">
        <v>26</v>
      </c>
      <c r="O9" s="18"/>
      <c r="P9" s="20"/>
    </row>
    <row r="10" spans="2:16" x14ac:dyDescent="0.25">
      <c r="B10" s="33">
        <f t="shared" ref="B10:B27" si="4">B9+28</f>
        <v>40478</v>
      </c>
      <c r="C10" s="1" t="s">
        <v>5</v>
      </c>
      <c r="D10" s="10">
        <f t="shared" ca="1" si="0"/>
        <v>9700.5</v>
      </c>
      <c r="E10" s="8">
        <f t="shared" ca="1" si="1"/>
        <v>15.479255875745977</v>
      </c>
      <c r="F10" s="6" t="str">
        <f t="shared" ca="1" si="2"/>
        <v/>
      </c>
      <c r="G10" s="8">
        <f t="shared" ca="1" si="3"/>
        <v>-2.9950000000000001</v>
      </c>
      <c r="H10" s="6">
        <f t="shared" ref="H10:H19" ca="1" si="5">IF($D10&lt;$D$8,($D$8-$D10)/$D10%,"")</f>
        <v>3.0874697180557704</v>
      </c>
      <c r="I10" s="24"/>
      <c r="J10" s="4"/>
      <c r="L10" s="11">
        <f ca="1">MIN($D$8:$D$27)</f>
        <v>8300.7000000000007</v>
      </c>
      <c r="M10" s="11">
        <f ca="1">INDEX($D$8:$D$27,COUNT($D$8:$D$27),1)</f>
        <v>9900.82</v>
      </c>
      <c r="N10" s="8">
        <f ca="1">(M10-L10)/L10%</f>
        <v>19.276928451817302</v>
      </c>
      <c r="O10" s="18"/>
      <c r="P10" s="20"/>
    </row>
    <row r="11" spans="2:16" x14ac:dyDescent="0.25">
      <c r="B11" s="33">
        <f t="shared" si="4"/>
        <v>40506</v>
      </c>
      <c r="C11" s="1" t="s">
        <v>6</v>
      </c>
      <c r="D11" s="10">
        <f t="shared" ca="1" si="0"/>
        <v>9500.27</v>
      </c>
      <c r="E11" s="8">
        <f t="shared" ca="1" si="1"/>
        <v>-2.0641204061646263</v>
      </c>
      <c r="F11" s="6">
        <f ca="1">IF($E11&lt;0,($D10-$D11)/$D11%,"")</f>
        <v>2.1076243096248795</v>
      </c>
      <c r="G11" s="8">
        <f t="shared" ca="1" si="3"/>
        <v>-4.9972999999999956</v>
      </c>
      <c r="H11" s="6">
        <f t="shared" ca="1" si="5"/>
        <v>5.2601662900106998</v>
      </c>
      <c r="I11" s="24"/>
      <c r="J11" s="4"/>
      <c r="L11" s="3">
        <f ca="1">INDEX($B$8:$D$27,MATCH($L$10,$D$8:$D$27,0),1)</f>
        <v>40646</v>
      </c>
      <c r="M11" s="3">
        <f ca="1">INDEX($B$8:$D$27,COUNT($D$8:$D$27),1)</f>
        <v>40730</v>
      </c>
      <c r="N11" s="12">
        <f ca="1">ABS((M11-L11)/7)</f>
        <v>12</v>
      </c>
      <c r="O11" s="25"/>
      <c r="P11" s="20"/>
    </row>
    <row r="12" spans="2:16" x14ac:dyDescent="0.25">
      <c r="B12" s="33">
        <f t="shared" si="4"/>
        <v>40534</v>
      </c>
      <c r="C12" s="1" t="s">
        <v>7</v>
      </c>
      <c r="D12" s="10">
        <f t="shared" ca="1" si="0"/>
        <v>11300.849999999999</v>
      </c>
      <c r="E12" s="8">
        <f t="shared" ca="1" si="1"/>
        <v>18.952935021846727</v>
      </c>
      <c r="F12" s="6" t="str">
        <f t="shared" ca="1" si="2"/>
        <v/>
      </c>
      <c r="G12" s="8">
        <f t="shared" ca="1" si="3"/>
        <v>13.008499999999986</v>
      </c>
      <c r="H12" s="6" t="str">
        <f t="shared" ca="1" si="5"/>
        <v/>
      </c>
      <c r="I12" s="24"/>
      <c r="J12" s="4"/>
      <c r="L12" s="3" t="str">
        <f ca="1">INDEX($B$8:$D$27,MATCH($L$10,$D$8:$D$27,0),2)</f>
        <v>Wert 09</v>
      </c>
      <c r="M12" s="3" t="str">
        <f ca="1">INDEX($B$8:$D$27,COUNT($D$8:$D$27),2)</f>
        <v>Wert 12</v>
      </c>
      <c r="N12" s="1"/>
      <c r="P12" s="20"/>
    </row>
    <row r="13" spans="2:16" x14ac:dyDescent="0.25">
      <c r="B13" s="33">
        <f t="shared" si="4"/>
        <v>40562</v>
      </c>
      <c r="C13" s="1" t="s">
        <v>8</v>
      </c>
      <c r="D13" s="10">
        <f t="shared" ca="1" si="0"/>
        <v>10000.81</v>
      </c>
      <c r="E13" s="8">
        <f t="shared" ca="1" si="1"/>
        <v>-11.503913422441668</v>
      </c>
      <c r="F13" s="6">
        <f t="shared" ca="1" si="2"/>
        <v>12.999347052888707</v>
      </c>
      <c r="G13" s="8">
        <f t="shared" ca="1" si="3"/>
        <v>8.0999999999949064E-3</v>
      </c>
      <c r="H13" s="6" t="str">
        <f t="shared" ca="1" si="5"/>
        <v/>
      </c>
      <c r="I13" s="24"/>
      <c r="J13" s="4"/>
      <c r="P13" s="20"/>
    </row>
    <row r="14" spans="2:16" x14ac:dyDescent="0.25">
      <c r="B14" s="33">
        <f t="shared" si="4"/>
        <v>40590</v>
      </c>
      <c r="C14" s="1" t="s">
        <v>9</v>
      </c>
      <c r="D14" s="10">
        <f t="shared" ca="1" si="0"/>
        <v>8700.1200000000008</v>
      </c>
      <c r="E14" s="8">
        <f t="shared" ca="1" si="1"/>
        <v>-13.005846526431347</v>
      </c>
      <c r="F14" s="6">
        <f t="shared" ca="1" si="2"/>
        <v>14.950253559720998</v>
      </c>
      <c r="G14" s="8">
        <f t="shared" ca="1" si="3"/>
        <v>-12.998799999999992</v>
      </c>
      <c r="H14" s="6">
        <f t="shared" ca="1" si="5"/>
        <v>14.940943343310195</v>
      </c>
      <c r="I14" s="24"/>
      <c r="J14" s="4"/>
      <c r="L14" s="13" t="s">
        <v>2</v>
      </c>
      <c r="M14" s="13" t="s">
        <v>1</v>
      </c>
      <c r="N14" s="13" t="s">
        <v>26</v>
      </c>
      <c r="O14" s="18"/>
      <c r="P14" s="20"/>
    </row>
    <row r="15" spans="2:16" x14ac:dyDescent="0.25">
      <c r="B15" s="33">
        <f t="shared" si="4"/>
        <v>40618</v>
      </c>
      <c r="C15" s="1" t="s">
        <v>10</v>
      </c>
      <c r="D15" s="10">
        <f t="shared" ca="1" si="0"/>
        <v>11500.22</v>
      </c>
      <c r="E15" s="8">
        <f t="shared" ca="1" si="1"/>
        <v>32.184613545560268</v>
      </c>
      <c r="F15" s="6" t="str">
        <f t="shared" ca="1" si="2"/>
        <v/>
      </c>
      <c r="G15" s="8">
        <f t="shared" ca="1" si="3"/>
        <v>15.002199999999993</v>
      </c>
      <c r="H15" s="6" t="str">
        <f t="shared" ca="1" si="5"/>
        <v/>
      </c>
      <c r="I15" s="24"/>
      <c r="J15" s="4"/>
      <c r="L15" s="11">
        <f ca="1">MAX($D$8:$D$27)</f>
        <v>12000.8</v>
      </c>
      <c r="M15" s="11">
        <f ca="1">INDEX($D$8:$D$27,COUNT($D$8:$D$27),1)</f>
        <v>9900.82</v>
      </c>
      <c r="N15" s="8">
        <f ca="1">(M15-L15)/L15%</f>
        <v>-17.498666755549628</v>
      </c>
      <c r="O15" s="18"/>
      <c r="P15" s="20"/>
    </row>
    <row r="16" spans="2:16" x14ac:dyDescent="0.25">
      <c r="B16" s="33">
        <f t="shared" si="4"/>
        <v>40646</v>
      </c>
      <c r="C16" s="1" t="s">
        <v>11</v>
      </c>
      <c r="D16" s="10">
        <f t="shared" ca="1" si="0"/>
        <v>8300.7000000000007</v>
      </c>
      <c r="E16" s="8">
        <f t="shared" ca="1" si="1"/>
        <v>-27.821380808367135</v>
      </c>
      <c r="F16" s="6">
        <f t="shared" ca="1" si="2"/>
        <v>38.545182936378843</v>
      </c>
      <c r="G16" s="8">
        <f t="shared" ca="1" si="3"/>
        <v>-16.992999999999991</v>
      </c>
      <c r="H16" s="6">
        <f t="shared" ca="1" si="5"/>
        <v>20.47176744130012</v>
      </c>
      <c r="I16" s="24"/>
      <c r="J16" s="4"/>
      <c r="L16" s="3">
        <f ca="1">INDEX($B$8:$D$27,MATCH($L$15,$D$8:$D$27,0),1)</f>
        <v>40674</v>
      </c>
      <c r="M16" s="3">
        <f ca="1">INDEX($B$8:$D$27,COUNT($D$8:$D$27),1)</f>
        <v>40730</v>
      </c>
      <c r="N16" s="12">
        <f ca="1">ABS((M16-L16)/7)</f>
        <v>8</v>
      </c>
      <c r="O16" s="25"/>
      <c r="P16" s="20"/>
    </row>
    <row r="17" spans="2:16" x14ac:dyDescent="0.25">
      <c r="B17" s="33">
        <f t="shared" si="4"/>
        <v>40674</v>
      </c>
      <c r="C17" s="1" t="s">
        <v>12</v>
      </c>
      <c r="D17" s="10">
        <f t="shared" ca="1" si="0"/>
        <v>12000.8</v>
      </c>
      <c r="E17" s="8">
        <f t="shared" ca="1" si="1"/>
        <v>44.575758670955445</v>
      </c>
      <c r="F17" s="6" t="str">
        <f t="shared" ca="1" si="2"/>
        <v/>
      </c>
      <c r="G17" s="8">
        <f t="shared" ca="1" si="3"/>
        <v>20.007999999999992</v>
      </c>
      <c r="H17" s="6" t="str">
        <f t="shared" ca="1" si="5"/>
        <v/>
      </c>
      <c r="I17" s="24"/>
      <c r="J17" s="4"/>
      <c r="L17" s="3" t="str">
        <f ca="1">INDEX($B$8:$D$27,MATCH($L$15,$D$8:$D$27,0),2)</f>
        <v>Wert 10</v>
      </c>
      <c r="M17" s="3" t="str">
        <f ca="1">INDEX($B$8:$D$27,COUNT($D$8:$D$27),2)</f>
        <v>Wert 12</v>
      </c>
      <c r="N17" s="1"/>
      <c r="O17" s="18"/>
      <c r="P17" s="20"/>
    </row>
    <row r="18" spans="2:16" x14ac:dyDescent="0.25">
      <c r="B18" s="33">
        <f t="shared" si="4"/>
        <v>40702</v>
      </c>
      <c r="C18" s="1" t="s">
        <v>13</v>
      </c>
      <c r="D18" s="10">
        <f t="shared" ca="1" si="0"/>
        <v>11600.88</v>
      </c>
      <c r="E18" s="8">
        <f t="shared" ca="1" si="1"/>
        <v>-3.3324445036997541</v>
      </c>
      <c r="F18" s="6">
        <f t="shared" ca="1" si="2"/>
        <v>3.4473246857134985</v>
      </c>
      <c r="G18" s="8">
        <f t="shared" ca="1" si="3"/>
        <v>16.008799999999994</v>
      </c>
      <c r="H18" s="6" t="str">
        <f t="shared" ca="1" si="5"/>
        <v/>
      </c>
      <c r="I18" s="24"/>
      <c r="J18" s="4"/>
      <c r="P18" s="20"/>
    </row>
    <row r="19" spans="2:16" x14ac:dyDescent="0.25">
      <c r="B19" s="33">
        <f t="shared" si="4"/>
        <v>40730</v>
      </c>
      <c r="C19" s="1" t="s">
        <v>14</v>
      </c>
      <c r="D19" s="10">
        <f t="shared" ca="1" si="0"/>
        <v>9900.82</v>
      </c>
      <c r="E19" s="8">
        <f t="shared" ca="1" si="1"/>
        <v>-14.654577928570932</v>
      </c>
      <c r="F19" s="6">
        <f t="shared" ca="1" si="2"/>
        <v>17.170900996079109</v>
      </c>
      <c r="G19" s="8">
        <f t="shared" ca="1" si="3"/>
        <v>-0.9918000000000029</v>
      </c>
      <c r="H19" s="6">
        <f t="shared" ca="1" si="5"/>
        <v>1.0017352098109076</v>
      </c>
      <c r="I19" s="24"/>
      <c r="J19" s="4"/>
      <c r="L19" s="13" t="s">
        <v>2</v>
      </c>
      <c r="M19" s="13" t="s">
        <v>0</v>
      </c>
      <c r="N19" s="13" t="s">
        <v>26</v>
      </c>
      <c r="P19" s="20"/>
    </row>
    <row r="20" spans="2:16" x14ac:dyDescent="0.25">
      <c r="B20" s="33">
        <f t="shared" si="4"/>
        <v>40758</v>
      </c>
      <c r="C20" s="1" t="s">
        <v>15</v>
      </c>
      <c r="D20" s="10"/>
      <c r="E20" s="8"/>
      <c r="F20" s="6"/>
      <c r="G20" s="8"/>
      <c r="H20" s="6" t="str">
        <f t="shared" ref="H20:H27" si="6">IF($E20&lt;0,($D$8-$D20)/$D20%,"")</f>
        <v/>
      </c>
      <c r="I20" s="24"/>
      <c r="J20" s="4"/>
      <c r="L20" s="11">
        <f ca="1">MAX($D$8:$D$27)</f>
        <v>12000.8</v>
      </c>
      <c r="M20" s="11">
        <f ca="1">MIN($D$8:$D$27)</f>
        <v>8300.7000000000007</v>
      </c>
      <c r="N20" s="8">
        <f ca="1">(M20-L20)/L20%</f>
        <v>-30.832111192587149</v>
      </c>
      <c r="O20" s="18"/>
      <c r="P20" s="20"/>
    </row>
    <row r="21" spans="2:16" x14ac:dyDescent="0.25">
      <c r="B21" s="33">
        <f t="shared" si="4"/>
        <v>40786</v>
      </c>
      <c r="C21" s="1" t="s">
        <v>16</v>
      </c>
      <c r="D21" s="10"/>
      <c r="E21" s="8"/>
      <c r="F21" s="6"/>
      <c r="G21" s="8"/>
      <c r="H21" s="6" t="str">
        <f t="shared" si="6"/>
        <v/>
      </c>
      <c r="I21" s="24"/>
      <c r="J21" s="4"/>
      <c r="L21" s="3">
        <f ca="1">INDEX($B$8:$D$27,MATCH($L$20,$D$8:$D$27,0),1)</f>
        <v>40674</v>
      </c>
      <c r="M21" s="3">
        <f ca="1">INDEX($B$8:$D$27,MATCH($M$20,$D$8:$D$27,0),1)</f>
        <v>40646</v>
      </c>
      <c r="N21" s="12">
        <f ca="1">ABS((M21-L21)/7)</f>
        <v>4</v>
      </c>
      <c r="O21" s="18"/>
      <c r="P21" s="20"/>
    </row>
    <row r="22" spans="2:16" x14ac:dyDescent="0.25">
      <c r="B22" s="33">
        <f t="shared" si="4"/>
        <v>40814</v>
      </c>
      <c r="C22" s="1" t="s">
        <v>17</v>
      </c>
      <c r="D22" s="10"/>
      <c r="E22" s="8"/>
      <c r="F22" s="6"/>
      <c r="G22" s="8"/>
      <c r="H22" s="6" t="str">
        <f t="shared" si="6"/>
        <v/>
      </c>
      <c r="I22" s="24"/>
      <c r="J22" s="4"/>
      <c r="L22" s="3" t="str">
        <f ca="1">INDEX($B$8:$D$27,MATCH($L$20,$D$8:$D$27,0),2)</f>
        <v>Wert 10</v>
      </c>
      <c r="M22" s="3" t="str">
        <f ca="1">INDEX($B$8:$D$27,MATCH(M20,$D$8:$D$27,0),2)</f>
        <v>Wert 09</v>
      </c>
      <c r="N22" s="1"/>
      <c r="O22" s="18"/>
      <c r="P22" s="20"/>
    </row>
    <row r="23" spans="2:16" x14ac:dyDescent="0.25">
      <c r="B23" s="33">
        <f t="shared" si="4"/>
        <v>40842</v>
      </c>
      <c r="C23" s="1" t="s">
        <v>18</v>
      </c>
      <c r="D23" s="10"/>
      <c r="E23" s="8"/>
      <c r="F23" s="6"/>
      <c r="G23" s="8"/>
      <c r="H23" s="6" t="str">
        <f t="shared" si="6"/>
        <v/>
      </c>
      <c r="I23" s="24"/>
      <c r="J23" s="4"/>
      <c r="O23" s="18"/>
      <c r="P23" s="20"/>
    </row>
    <row r="24" spans="2:16" x14ac:dyDescent="0.25">
      <c r="B24" s="33">
        <f t="shared" si="4"/>
        <v>40870</v>
      </c>
      <c r="C24" s="1" t="s">
        <v>19</v>
      </c>
      <c r="D24" s="10"/>
      <c r="E24" s="8"/>
      <c r="F24" s="6"/>
      <c r="G24" s="8"/>
      <c r="H24" s="6" t="str">
        <f t="shared" si="6"/>
        <v/>
      </c>
      <c r="I24" s="24"/>
      <c r="J24" s="4"/>
      <c r="L24" s="13" t="s">
        <v>0</v>
      </c>
      <c r="M24" s="13" t="s">
        <v>2</v>
      </c>
      <c r="N24" s="13" t="s">
        <v>26</v>
      </c>
      <c r="P24" s="20"/>
    </row>
    <row r="25" spans="2:16" x14ac:dyDescent="0.25">
      <c r="B25" s="33">
        <f t="shared" si="4"/>
        <v>40898</v>
      </c>
      <c r="C25" s="1" t="s">
        <v>20</v>
      </c>
      <c r="D25" s="10"/>
      <c r="E25" s="8"/>
      <c r="F25" s="6"/>
      <c r="G25" s="8"/>
      <c r="H25" s="6" t="str">
        <f t="shared" si="6"/>
        <v/>
      </c>
      <c r="I25" s="24"/>
      <c r="J25" s="4"/>
      <c r="L25" s="11">
        <f ca="1">MIN($D$8:$D$27)</f>
        <v>8300.7000000000007</v>
      </c>
      <c r="M25" s="11">
        <f ca="1">MAX($D$8:$D$27)</f>
        <v>12000.8</v>
      </c>
      <c r="N25" s="8">
        <f ca="1">(M25-L25)/L25%</f>
        <v>44.575758670955445</v>
      </c>
      <c r="O25" s="18"/>
      <c r="P25" s="20"/>
    </row>
    <row r="26" spans="2:16" x14ac:dyDescent="0.25">
      <c r="B26" s="33">
        <f t="shared" si="4"/>
        <v>40926</v>
      </c>
      <c r="C26" s="1" t="s">
        <v>21</v>
      </c>
      <c r="D26" s="10"/>
      <c r="E26" s="8"/>
      <c r="F26" s="6"/>
      <c r="G26" s="8"/>
      <c r="H26" s="6" t="str">
        <f t="shared" si="6"/>
        <v/>
      </c>
      <c r="I26" s="24"/>
      <c r="J26" s="4"/>
      <c r="L26" s="3">
        <f ca="1">INDEX($B$8:$D$27,MATCH($L$25,$D$8:$D$27,0),1)</f>
        <v>40646</v>
      </c>
      <c r="M26" s="3">
        <f ca="1">INDEX($B$8:$D$27,MATCH($M$25,$D$8:$D$27,0),1)</f>
        <v>40674</v>
      </c>
      <c r="N26" s="12">
        <f ca="1">ABS((M26-L26)/7)</f>
        <v>4</v>
      </c>
      <c r="P26" s="20"/>
    </row>
    <row r="27" spans="2:16" x14ac:dyDescent="0.25">
      <c r="B27" s="33">
        <f t="shared" si="4"/>
        <v>40954</v>
      </c>
      <c r="C27" s="1" t="s">
        <v>22</v>
      </c>
      <c r="D27" s="10"/>
      <c r="E27" s="8"/>
      <c r="F27" s="6"/>
      <c r="G27" s="8"/>
      <c r="H27" s="6" t="str">
        <f t="shared" si="6"/>
        <v/>
      </c>
      <c r="I27" s="24"/>
      <c r="J27" s="4"/>
      <c r="L27" s="3" t="str">
        <f ca="1">INDEX($B$8:$D$27,MATCH($L$25,$D$8:$D$27,0),2)</f>
        <v>Wert 09</v>
      </c>
      <c r="M27" s="3" t="str">
        <f ca="1">INDEX($B$8:$D$27,MATCH($M$25,$D$8:$D$27,0),2)</f>
        <v>Wert 10</v>
      </c>
      <c r="N27" s="1"/>
    </row>
    <row r="28" spans="2:16" x14ac:dyDescent="0.25">
      <c r="B28" s="34"/>
    </row>
    <row r="29" spans="2:16" x14ac:dyDescent="0.25">
      <c r="B29" s="34"/>
    </row>
    <row r="30" spans="2:16" x14ac:dyDescent="0.25">
      <c r="B30" s="34"/>
    </row>
    <row r="31" spans="2:16" x14ac:dyDescent="0.25">
      <c r="B31" s="34"/>
    </row>
    <row r="32" spans="2:16" x14ac:dyDescent="0.25">
      <c r="B32" s="34"/>
    </row>
    <row r="33" spans="2:2" x14ac:dyDescent="0.25">
      <c r="B33" s="34"/>
    </row>
    <row r="34" spans="2:2" x14ac:dyDescent="0.25">
      <c r="B34" s="34"/>
    </row>
    <row r="35" spans="2:2" x14ac:dyDescent="0.25">
      <c r="B35" s="34"/>
    </row>
    <row r="36" spans="2:2" x14ac:dyDescent="0.25">
      <c r="B36" s="34"/>
    </row>
    <row r="37" spans="2:2" x14ac:dyDescent="0.25">
      <c r="B37" s="34"/>
    </row>
    <row r="38" spans="2:2" x14ac:dyDescent="0.25">
      <c r="B38" s="34"/>
    </row>
    <row r="39" spans="2:2" x14ac:dyDescent="0.25">
      <c r="B39" s="34"/>
    </row>
    <row r="40" spans="2:2" x14ac:dyDescent="0.25">
      <c r="B40" s="34"/>
    </row>
    <row r="41" spans="2:2" x14ac:dyDescent="0.25">
      <c r="B41" s="34"/>
    </row>
    <row r="42" spans="2:2" x14ac:dyDescent="0.25">
      <c r="B42" s="34"/>
    </row>
    <row r="43" spans="2:2" x14ac:dyDescent="0.25">
      <c r="B43" s="34"/>
    </row>
    <row r="44" spans="2:2" x14ac:dyDescent="0.25">
      <c r="B44" s="34"/>
    </row>
    <row r="45" spans="2:2" x14ac:dyDescent="0.25">
      <c r="B45" s="34"/>
    </row>
    <row r="46" spans="2:2" x14ac:dyDescent="0.25">
      <c r="B46" s="34"/>
    </row>
    <row r="47" spans="2:2" x14ac:dyDescent="0.25">
      <c r="B47" s="34"/>
    </row>
    <row r="48" spans="2:2" x14ac:dyDescent="0.25">
      <c r="B48" s="34"/>
    </row>
    <row r="49" spans="2:2" x14ac:dyDescent="0.25">
      <c r="B49" s="34"/>
    </row>
    <row r="50" spans="2:2" x14ac:dyDescent="0.25">
      <c r="B50" s="34"/>
    </row>
    <row r="51" spans="2:2" x14ac:dyDescent="0.25">
      <c r="B51" s="34"/>
    </row>
    <row r="52" spans="2:2" x14ac:dyDescent="0.25">
      <c r="B52" s="34"/>
    </row>
    <row r="53" spans="2:2" x14ac:dyDescent="0.25">
      <c r="B53" s="34"/>
    </row>
    <row r="54" spans="2:2" x14ac:dyDescent="0.25">
      <c r="B54" s="34"/>
    </row>
    <row r="55" spans="2:2" x14ac:dyDescent="0.25">
      <c r="B55" s="34"/>
    </row>
    <row r="56" spans="2:2" x14ac:dyDescent="0.25">
      <c r="B56" s="34"/>
    </row>
    <row r="57" spans="2:2" x14ac:dyDescent="0.25">
      <c r="B57" s="34"/>
    </row>
    <row r="58" spans="2:2" x14ac:dyDescent="0.25">
      <c r="B58" s="34"/>
    </row>
    <row r="59" spans="2:2" x14ac:dyDescent="0.25">
      <c r="B59" s="34"/>
    </row>
    <row r="60" spans="2:2" x14ac:dyDescent="0.25">
      <c r="B60" s="34"/>
    </row>
    <row r="61" spans="2:2" x14ac:dyDescent="0.25">
      <c r="B61" s="34"/>
    </row>
    <row r="62" spans="2:2" x14ac:dyDescent="0.25">
      <c r="B62" s="34"/>
    </row>
    <row r="63" spans="2:2" x14ac:dyDescent="0.25">
      <c r="B63" s="34"/>
    </row>
    <row r="64" spans="2:2" x14ac:dyDescent="0.25">
      <c r="B64" s="34"/>
    </row>
    <row r="65" spans="2:2" x14ac:dyDescent="0.25">
      <c r="B65" s="34"/>
    </row>
    <row r="66" spans="2:2" x14ac:dyDescent="0.25">
      <c r="B66" s="34"/>
    </row>
    <row r="67" spans="2:2" x14ac:dyDescent="0.25">
      <c r="B67" s="34"/>
    </row>
    <row r="68" spans="2:2" x14ac:dyDescent="0.25">
      <c r="B68" s="34"/>
    </row>
    <row r="69" spans="2:2" x14ac:dyDescent="0.25">
      <c r="B69" s="34"/>
    </row>
    <row r="70" spans="2:2" x14ac:dyDescent="0.25">
      <c r="B70" s="34"/>
    </row>
    <row r="71" spans="2:2" x14ac:dyDescent="0.25">
      <c r="B71" s="34"/>
    </row>
    <row r="72" spans="2:2" x14ac:dyDescent="0.25">
      <c r="B72" s="34"/>
    </row>
    <row r="73" spans="2:2" x14ac:dyDescent="0.25">
      <c r="B73" s="34"/>
    </row>
    <row r="74" spans="2:2" x14ac:dyDescent="0.25">
      <c r="B74" s="34"/>
    </row>
    <row r="75" spans="2:2" x14ac:dyDescent="0.25">
      <c r="B75" s="34"/>
    </row>
    <row r="76" spans="2:2" x14ac:dyDescent="0.25">
      <c r="B76" s="34"/>
    </row>
    <row r="77" spans="2:2" x14ac:dyDescent="0.25">
      <c r="B77" s="34"/>
    </row>
    <row r="78" spans="2:2" x14ac:dyDescent="0.25">
      <c r="B78" s="34"/>
    </row>
    <row r="79" spans="2:2" x14ac:dyDescent="0.25">
      <c r="B79" s="34"/>
    </row>
    <row r="80" spans="2:2" x14ac:dyDescent="0.25">
      <c r="B80" s="34"/>
    </row>
    <row r="81" spans="2:2" x14ac:dyDescent="0.25">
      <c r="B81" s="34"/>
    </row>
    <row r="82" spans="2:2" x14ac:dyDescent="0.25">
      <c r="B82" s="34"/>
    </row>
    <row r="83" spans="2:2" x14ac:dyDescent="0.25">
      <c r="B83" s="34"/>
    </row>
    <row r="84" spans="2:2" x14ac:dyDescent="0.25">
      <c r="B84" s="34"/>
    </row>
    <row r="85" spans="2:2" x14ac:dyDescent="0.25">
      <c r="B85" s="34"/>
    </row>
    <row r="86" spans="2:2" x14ac:dyDescent="0.25">
      <c r="B86" s="34"/>
    </row>
    <row r="87" spans="2:2" x14ac:dyDescent="0.25">
      <c r="B87" s="34"/>
    </row>
    <row r="88" spans="2:2" x14ac:dyDescent="0.25">
      <c r="B88" s="34"/>
    </row>
    <row r="89" spans="2:2" x14ac:dyDescent="0.25">
      <c r="B89" s="34"/>
    </row>
    <row r="90" spans="2:2" x14ac:dyDescent="0.25">
      <c r="B90" s="34"/>
    </row>
    <row r="91" spans="2:2" x14ac:dyDescent="0.25">
      <c r="B91" s="34"/>
    </row>
    <row r="92" spans="2:2" x14ac:dyDescent="0.25">
      <c r="B92" s="34"/>
    </row>
    <row r="93" spans="2:2" x14ac:dyDescent="0.25">
      <c r="B93" s="34"/>
    </row>
    <row r="94" spans="2:2" x14ac:dyDescent="0.25">
      <c r="B94" s="34"/>
    </row>
    <row r="95" spans="2:2" x14ac:dyDescent="0.25">
      <c r="B95" s="34"/>
    </row>
    <row r="96" spans="2:2" x14ac:dyDescent="0.25">
      <c r="B96" s="34"/>
    </row>
    <row r="97" spans="2:2" x14ac:dyDescent="0.25">
      <c r="B97" s="34"/>
    </row>
    <row r="98" spans="2:2" x14ac:dyDescent="0.25">
      <c r="B98" s="34"/>
    </row>
    <row r="99" spans="2:2" x14ac:dyDescent="0.25">
      <c r="B99" s="34"/>
    </row>
    <row r="100" spans="2:2" x14ac:dyDescent="0.25">
      <c r="B100" s="34"/>
    </row>
    <row r="101" spans="2:2" x14ac:dyDescent="0.25">
      <c r="B101" s="34"/>
    </row>
    <row r="102" spans="2:2" x14ac:dyDescent="0.25">
      <c r="B102" s="34"/>
    </row>
    <row r="103" spans="2:2" x14ac:dyDescent="0.25">
      <c r="B103" s="34"/>
    </row>
    <row r="104" spans="2:2" x14ac:dyDescent="0.25">
      <c r="B104" s="34"/>
    </row>
    <row r="105" spans="2:2" x14ac:dyDescent="0.25">
      <c r="B105" s="34"/>
    </row>
    <row r="106" spans="2:2" x14ac:dyDescent="0.25">
      <c r="B106" s="34"/>
    </row>
    <row r="107" spans="2:2" x14ac:dyDescent="0.25">
      <c r="B107" s="34"/>
    </row>
    <row r="108" spans="2:2" x14ac:dyDescent="0.25">
      <c r="B108" s="34"/>
    </row>
    <row r="109" spans="2:2" x14ac:dyDescent="0.25">
      <c r="B109" s="34"/>
    </row>
    <row r="110" spans="2:2" x14ac:dyDescent="0.25">
      <c r="B110" s="34"/>
    </row>
    <row r="111" spans="2:2" x14ac:dyDescent="0.25">
      <c r="B111" s="34"/>
    </row>
    <row r="112" spans="2:2" x14ac:dyDescent="0.25">
      <c r="B112" s="34"/>
    </row>
    <row r="113" spans="2:2" x14ac:dyDescent="0.25">
      <c r="B113" s="34"/>
    </row>
    <row r="114" spans="2:2" x14ac:dyDescent="0.25">
      <c r="B114" s="34"/>
    </row>
    <row r="115" spans="2:2" x14ac:dyDescent="0.25">
      <c r="B115" s="34"/>
    </row>
    <row r="116" spans="2:2" x14ac:dyDescent="0.25">
      <c r="B116" s="34"/>
    </row>
    <row r="117" spans="2:2" x14ac:dyDescent="0.25">
      <c r="B117" s="34"/>
    </row>
    <row r="118" spans="2:2" x14ac:dyDescent="0.25">
      <c r="B118" s="34"/>
    </row>
    <row r="119" spans="2:2" x14ac:dyDescent="0.25">
      <c r="B119" s="34"/>
    </row>
    <row r="120" spans="2:2" x14ac:dyDescent="0.25">
      <c r="B120" s="34"/>
    </row>
    <row r="121" spans="2:2" x14ac:dyDescent="0.25">
      <c r="B121" s="34"/>
    </row>
    <row r="122" spans="2:2" x14ac:dyDescent="0.25">
      <c r="B122" s="34"/>
    </row>
    <row r="123" spans="2:2" x14ac:dyDescent="0.25">
      <c r="B123" s="34"/>
    </row>
    <row r="124" spans="2:2" x14ac:dyDescent="0.25">
      <c r="B124" s="34"/>
    </row>
    <row r="125" spans="2:2" x14ac:dyDescent="0.25">
      <c r="B125" s="34"/>
    </row>
    <row r="126" spans="2:2" x14ac:dyDescent="0.25">
      <c r="B126" s="34"/>
    </row>
    <row r="127" spans="2:2" x14ac:dyDescent="0.25">
      <c r="B127" s="34"/>
    </row>
    <row r="128" spans="2:2" x14ac:dyDescent="0.25">
      <c r="B128" s="34"/>
    </row>
    <row r="129" spans="2:2" x14ac:dyDescent="0.25">
      <c r="B129" s="34"/>
    </row>
    <row r="130" spans="2:2" x14ac:dyDescent="0.25">
      <c r="B130" s="34"/>
    </row>
    <row r="131" spans="2:2" x14ac:dyDescent="0.25">
      <c r="B131" s="34"/>
    </row>
    <row r="132" spans="2:2" x14ac:dyDescent="0.25">
      <c r="B132" s="34"/>
    </row>
    <row r="133" spans="2:2" x14ac:dyDescent="0.25">
      <c r="B133" s="34"/>
    </row>
    <row r="134" spans="2:2" x14ac:dyDescent="0.25">
      <c r="B134" s="34"/>
    </row>
    <row r="135" spans="2:2" x14ac:dyDescent="0.25">
      <c r="B135" s="34"/>
    </row>
    <row r="136" spans="2:2" x14ac:dyDescent="0.25">
      <c r="B136" s="34"/>
    </row>
    <row r="137" spans="2:2" x14ac:dyDescent="0.25">
      <c r="B137" s="34"/>
    </row>
    <row r="138" spans="2:2" x14ac:dyDescent="0.25">
      <c r="B138" s="34"/>
    </row>
    <row r="139" spans="2:2" x14ac:dyDescent="0.25">
      <c r="B139" s="34"/>
    </row>
    <row r="140" spans="2:2" x14ac:dyDescent="0.25">
      <c r="B140" s="34"/>
    </row>
    <row r="141" spans="2:2" x14ac:dyDescent="0.25">
      <c r="B141" s="34"/>
    </row>
    <row r="142" spans="2:2" x14ac:dyDescent="0.25">
      <c r="B142" s="34"/>
    </row>
    <row r="143" spans="2:2" x14ac:dyDescent="0.25">
      <c r="B143" s="34"/>
    </row>
    <row r="144" spans="2:2" x14ac:dyDescent="0.25">
      <c r="B144" s="34"/>
    </row>
    <row r="145" spans="2:2" x14ac:dyDescent="0.25">
      <c r="B145" s="34"/>
    </row>
    <row r="146" spans="2:2" x14ac:dyDescent="0.25">
      <c r="B146" s="34"/>
    </row>
    <row r="147" spans="2:2" x14ac:dyDescent="0.25">
      <c r="B147" s="34"/>
    </row>
    <row r="148" spans="2:2" x14ac:dyDescent="0.25">
      <c r="B148" s="34"/>
    </row>
    <row r="149" spans="2:2" x14ac:dyDescent="0.25">
      <c r="B149" s="34"/>
    </row>
    <row r="150" spans="2:2" x14ac:dyDescent="0.25">
      <c r="B150" s="34"/>
    </row>
    <row r="151" spans="2:2" x14ac:dyDescent="0.25">
      <c r="B151" s="34"/>
    </row>
    <row r="152" spans="2:2" x14ac:dyDescent="0.25">
      <c r="B152" s="34"/>
    </row>
    <row r="153" spans="2:2" x14ac:dyDescent="0.25">
      <c r="B153" s="34"/>
    </row>
    <row r="154" spans="2:2" x14ac:dyDescent="0.25">
      <c r="B154" s="34"/>
    </row>
    <row r="155" spans="2:2" x14ac:dyDescent="0.25">
      <c r="B155" s="34"/>
    </row>
    <row r="156" spans="2:2" x14ac:dyDescent="0.25">
      <c r="B156" s="34"/>
    </row>
    <row r="157" spans="2:2" x14ac:dyDescent="0.25">
      <c r="B157" s="34"/>
    </row>
    <row r="158" spans="2:2" x14ac:dyDescent="0.25">
      <c r="B158" s="34"/>
    </row>
    <row r="159" spans="2:2" x14ac:dyDescent="0.25">
      <c r="B159" s="34"/>
    </row>
    <row r="160" spans="2:2" x14ac:dyDescent="0.25">
      <c r="B160" s="34"/>
    </row>
    <row r="161" spans="2:2" x14ac:dyDescent="0.25">
      <c r="B161" s="34"/>
    </row>
    <row r="162" spans="2:2" x14ac:dyDescent="0.25">
      <c r="B162" s="34"/>
    </row>
    <row r="163" spans="2:2" x14ac:dyDescent="0.25">
      <c r="B163" s="34"/>
    </row>
    <row r="164" spans="2:2" x14ac:dyDescent="0.25">
      <c r="B164" s="34"/>
    </row>
    <row r="165" spans="2:2" x14ac:dyDescent="0.25">
      <c r="B165" s="34"/>
    </row>
    <row r="166" spans="2:2" x14ac:dyDescent="0.25">
      <c r="B166" s="34"/>
    </row>
    <row r="167" spans="2:2" x14ac:dyDescent="0.25">
      <c r="B167" s="34"/>
    </row>
    <row r="168" spans="2:2" x14ac:dyDescent="0.25">
      <c r="B168" s="34"/>
    </row>
    <row r="169" spans="2:2" x14ac:dyDescent="0.25">
      <c r="B169" s="34"/>
    </row>
    <row r="170" spans="2:2" x14ac:dyDescent="0.25">
      <c r="B170" s="34"/>
    </row>
    <row r="171" spans="2:2" x14ac:dyDescent="0.25">
      <c r="B171" s="34"/>
    </row>
    <row r="172" spans="2:2" x14ac:dyDescent="0.25">
      <c r="B172" s="34"/>
    </row>
    <row r="173" spans="2:2" x14ac:dyDescent="0.25">
      <c r="B173" s="34"/>
    </row>
    <row r="174" spans="2:2" x14ac:dyDescent="0.25">
      <c r="B174" s="34"/>
    </row>
    <row r="175" spans="2:2" x14ac:dyDescent="0.25">
      <c r="B175" s="34"/>
    </row>
    <row r="176" spans="2:2" x14ac:dyDescent="0.25">
      <c r="B176" s="34"/>
    </row>
    <row r="177" spans="2:2" x14ac:dyDescent="0.25">
      <c r="B177" s="34"/>
    </row>
    <row r="178" spans="2:2" x14ac:dyDescent="0.25">
      <c r="B178" s="34"/>
    </row>
    <row r="179" spans="2:2" x14ac:dyDescent="0.25">
      <c r="B179" s="34"/>
    </row>
    <row r="180" spans="2:2" x14ac:dyDescent="0.25">
      <c r="B180" s="34"/>
    </row>
    <row r="181" spans="2:2" x14ac:dyDescent="0.25">
      <c r="B181" s="34"/>
    </row>
    <row r="182" spans="2:2" x14ac:dyDescent="0.25">
      <c r="B182" s="34"/>
    </row>
    <row r="183" spans="2:2" x14ac:dyDescent="0.25">
      <c r="B183" s="34"/>
    </row>
    <row r="184" spans="2:2" x14ac:dyDescent="0.25">
      <c r="B184" s="34"/>
    </row>
    <row r="185" spans="2:2" x14ac:dyDescent="0.25">
      <c r="B185" s="34"/>
    </row>
    <row r="186" spans="2:2" x14ac:dyDescent="0.25">
      <c r="B186" s="34"/>
    </row>
    <row r="187" spans="2:2" x14ac:dyDescent="0.25">
      <c r="B187" s="34"/>
    </row>
    <row r="188" spans="2:2" x14ac:dyDescent="0.25">
      <c r="B188" s="34"/>
    </row>
    <row r="189" spans="2:2" x14ac:dyDescent="0.25">
      <c r="B189" s="34"/>
    </row>
    <row r="190" spans="2:2" x14ac:dyDescent="0.25">
      <c r="B190" s="34"/>
    </row>
    <row r="191" spans="2:2" x14ac:dyDescent="0.25">
      <c r="B191" s="34"/>
    </row>
    <row r="192" spans="2:2" x14ac:dyDescent="0.25">
      <c r="B192" s="34"/>
    </row>
    <row r="193" spans="2:2" x14ac:dyDescent="0.25">
      <c r="B193" s="34"/>
    </row>
    <row r="194" spans="2:2" x14ac:dyDescent="0.25">
      <c r="B194" s="34"/>
    </row>
    <row r="195" spans="2:2" x14ac:dyDescent="0.25">
      <c r="B195" s="34"/>
    </row>
    <row r="196" spans="2:2" x14ac:dyDescent="0.25">
      <c r="B196" s="34"/>
    </row>
    <row r="197" spans="2:2" x14ac:dyDescent="0.25">
      <c r="B197" s="34"/>
    </row>
    <row r="198" spans="2:2" x14ac:dyDescent="0.25">
      <c r="B198" s="34"/>
    </row>
    <row r="199" spans="2:2" x14ac:dyDescent="0.25">
      <c r="B199" s="34"/>
    </row>
    <row r="200" spans="2:2" x14ac:dyDescent="0.25">
      <c r="B200" s="34"/>
    </row>
    <row r="201" spans="2:2" x14ac:dyDescent="0.25">
      <c r="B201" s="34"/>
    </row>
    <row r="202" spans="2:2" x14ac:dyDescent="0.25">
      <c r="B202" s="34"/>
    </row>
    <row r="203" spans="2:2" x14ac:dyDescent="0.25">
      <c r="B203" s="34"/>
    </row>
    <row r="204" spans="2:2" x14ac:dyDescent="0.25">
      <c r="B204" s="34"/>
    </row>
    <row r="205" spans="2:2" x14ac:dyDescent="0.25">
      <c r="B205" s="34"/>
    </row>
    <row r="206" spans="2:2" x14ac:dyDescent="0.25">
      <c r="B206" s="34"/>
    </row>
    <row r="207" spans="2:2" x14ac:dyDescent="0.25">
      <c r="B207" s="34"/>
    </row>
    <row r="208" spans="2:2" x14ac:dyDescent="0.25">
      <c r="B208" s="34"/>
    </row>
    <row r="209" spans="2:2" x14ac:dyDescent="0.25">
      <c r="B209" s="34"/>
    </row>
    <row r="210" spans="2:2" x14ac:dyDescent="0.25">
      <c r="B210" s="34"/>
    </row>
    <row r="211" spans="2:2" x14ac:dyDescent="0.25">
      <c r="B211" s="34"/>
    </row>
    <row r="212" spans="2:2" x14ac:dyDescent="0.25">
      <c r="B212" s="34"/>
    </row>
    <row r="213" spans="2:2" x14ac:dyDescent="0.25">
      <c r="B213" s="34"/>
    </row>
    <row r="214" spans="2:2" x14ac:dyDescent="0.25">
      <c r="B214" s="34"/>
    </row>
    <row r="215" spans="2:2" x14ac:dyDescent="0.25">
      <c r="B215" s="34"/>
    </row>
    <row r="216" spans="2:2" x14ac:dyDescent="0.25">
      <c r="B216" s="34"/>
    </row>
    <row r="217" spans="2:2" x14ac:dyDescent="0.25">
      <c r="B217" s="34"/>
    </row>
    <row r="218" spans="2:2" x14ac:dyDescent="0.25">
      <c r="B218" s="34"/>
    </row>
    <row r="219" spans="2:2" x14ac:dyDescent="0.25">
      <c r="B219" s="34"/>
    </row>
  </sheetData>
  <mergeCells count="2">
    <mergeCell ref="L7:N7"/>
    <mergeCell ref="C4:C5"/>
  </mergeCells>
  <conditionalFormatting sqref="G8:G27">
    <cfRule type="expression" dxfId="0" priority="1">
      <formula>G8&lt;=$G$5</formula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Daten 1 Statisch</vt:lpstr>
      <vt:lpstr>Daten 2 Dynamisch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2010-08-30T06:32:34Z</dcterms:created>
  <dcterms:modified xsi:type="dcterms:W3CDTF">2010-10-13T11:32:03Z</dcterms:modified>
</cp:coreProperties>
</file>