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4915" windowHeight="12075" tabRatio="832"/>
  </bookViews>
  <sheets>
    <sheet name="01 Daten" sheetId="4" r:id="rId1"/>
    <sheet name="02 Verteilung" sheetId="7" r:id="rId2"/>
    <sheet name="03 Verteilung Rang" sheetId="9" r:id="rId3"/>
    <sheet name="04 Gesamt Sortiert " sheetId="10" r:id="rId4"/>
    <sheet name="05 Gesamt und Gruppen" sheetId="11" r:id="rId5"/>
    <sheet name="06 Veränderungen" sheetId="12" r:id="rId6"/>
    <sheet name="07 Formatiert" sheetId="13" r:id="rId7"/>
    <sheet name="08 Rangvergleich" sheetId="15" r:id="rId8"/>
  </sheets>
  <definedNames>
    <definedName name="_xlnm._FilterDatabase" localSheetId="4" hidden="1">'05 Gesamt und Gruppen'!$C$11:$H$37</definedName>
  </definedNames>
  <calcPr calcId="144525"/>
</workbook>
</file>

<file path=xl/calcChain.xml><?xml version="1.0" encoding="utf-8"?>
<calcChain xmlns="http://schemas.openxmlformats.org/spreadsheetml/2006/main">
  <c r="E20" i="7" l="1"/>
  <c r="F6" i="7" l="1"/>
  <c r="F7" i="7"/>
  <c r="F8" i="7"/>
  <c r="F10" i="7"/>
  <c r="F12" i="7"/>
  <c r="F14" i="7"/>
  <c r="F16" i="7"/>
  <c r="F18" i="7"/>
  <c r="F9" i="7"/>
  <c r="F11" i="7"/>
  <c r="F13" i="7"/>
  <c r="F15" i="7"/>
  <c r="F17" i="7"/>
  <c r="F19" i="7"/>
  <c r="E7" i="15"/>
  <c r="J7" i="15"/>
  <c r="I34" i="15"/>
  <c r="G7" i="13"/>
  <c r="G8" i="13"/>
  <c r="G9" i="13"/>
  <c r="H37" i="13"/>
  <c r="I37" i="13" s="1"/>
  <c r="H36" i="13"/>
  <c r="I36" i="13" s="1"/>
  <c r="H35" i="13"/>
  <c r="I35" i="13" s="1"/>
  <c r="H34" i="13"/>
  <c r="I34" i="13" s="1"/>
  <c r="H33" i="13"/>
  <c r="I33" i="13" s="1"/>
  <c r="H32" i="13"/>
  <c r="I32" i="13" s="1"/>
  <c r="H31" i="13"/>
  <c r="I31" i="13" s="1"/>
  <c r="H30" i="13"/>
  <c r="I30" i="13" s="1"/>
  <c r="H29" i="13"/>
  <c r="I29" i="13" s="1"/>
  <c r="H28" i="13"/>
  <c r="I28" i="13" s="1"/>
  <c r="H27" i="13"/>
  <c r="I27" i="13" s="1"/>
  <c r="H26" i="13"/>
  <c r="I26" i="13" s="1"/>
  <c r="H25" i="13"/>
  <c r="I25" i="13" s="1"/>
  <c r="H24" i="13"/>
  <c r="I24" i="13" s="1"/>
  <c r="H23" i="13"/>
  <c r="I23" i="13" s="1"/>
  <c r="H22" i="13"/>
  <c r="I22" i="13" s="1"/>
  <c r="H21" i="13"/>
  <c r="I21" i="13" s="1"/>
  <c r="H20" i="13"/>
  <c r="I20" i="13" s="1"/>
  <c r="H19" i="13"/>
  <c r="I19" i="13" s="1"/>
  <c r="H18" i="13"/>
  <c r="I18" i="13" s="1"/>
  <c r="H17" i="13"/>
  <c r="I17" i="13" s="1"/>
  <c r="H16" i="13"/>
  <c r="I16" i="13" s="1"/>
  <c r="H15" i="13"/>
  <c r="I15" i="13" s="1"/>
  <c r="H14" i="13"/>
  <c r="I14" i="13" s="1"/>
  <c r="H13" i="13"/>
  <c r="I13" i="13" s="1"/>
  <c r="H12" i="13"/>
  <c r="I12" i="13" s="1"/>
  <c r="F9" i="13"/>
  <c r="F8" i="13"/>
  <c r="F7" i="13"/>
  <c r="F20" i="7" l="1"/>
  <c r="F35" i="15"/>
  <c r="F33" i="15"/>
  <c r="F31" i="15"/>
  <c r="F29" i="15"/>
  <c r="F27" i="15"/>
  <c r="F25" i="15"/>
  <c r="F23" i="15"/>
  <c r="F21" i="15"/>
  <c r="F19" i="15"/>
  <c r="F17" i="15"/>
  <c r="F15" i="15"/>
  <c r="F13" i="15"/>
  <c r="F11" i="15"/>
  <c r="I11" i="15"/>
  <c r="I13" i="15"/>
  <c r="I15" i="15"/>
  <c r="I17" i="15"/>
  <c r="I19" i="15"/>
  <c r="I21" i="15"/>
  <c r="I23" i="15"/>
  <c r="I25" i="15"/>
  <c r="I27" i="15"/>
  <c r="I29" i="15"/>
  <c r="I31" i="15"/>
  <c r="I33" i="15"/>
  <c r="I35" i="15"/>
  <c r="F34" i="15"/>
  <c r="F32" i="15"/>
  <c r="F30" i="15"/>
  <c r="F28" i="15"/>
  <c r="F26" i="15"/>
  <c r="F24" i="15"/>
  <c r="F22" i="15"/>
  <c r="F20" i="15"/>
  <c r="F18" i="15"/>
  <c r="F16" i="15"/>
  <c r="F14" i="15"/>
  <c r="F12" i="15"/>
  <c r="F10" i="15"/>
  <c r="G10" i="15" s="1"/>
  <c r="I10" i="15"/>
  <c r="I12" i="15"/>
  <c r="I14" i="15"/>
  <c r="I16" i="15"/>
  <c r="I18" i="15"/>
  <c r="I20" i="15"/>
  <c r="I22" i="15"/>
  <c r="I24" i="15"/>
  <c r="I26" i="15"/>
  <c r="I28" i="15"/>
  <c r="I30" i="15"/>
  <c r="I32" i="15"/>
  <c r="H32" i="15" s="1"/>
  <c r="H7" i="13"/>
  <c r="I7" i="13" s="1"/>
  <c r="H8" i="13"/>
  <c r="I8" i="13" s="1"/>
  <c r="H9" i="13"/>
  <c r="I9" i="13" s="1"/>
  <c r="F8" i="12"/>
  <c r="F7" i="12"/>
  <c r="F6" i="12"/>
  <c r="H13" i="12"/>
  <c r="I13" i="12" s="1"/>
  <c r="H14" i="12"/>
  <c r="I14" i="12" s="1"/>
  <c r="H15" i="12"/>
  <c r="I15" i="12" s="1"/>
  <c r="H16" i="12"/>
  <c r="I16" i="12" s="1"/>
  <c r="H17" i="12"/>
  <c r="I17" i="12" s="1"/>
  <c r="H18" i="12"/>
  <c r="I18" i="12" s="1"/>
  <c r="H19" i="12"/>
  <c r="I19" i="12" s="1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H29" i="12"/>
  <c r="I29" i="12" s="1"/>
  <c r="H30" i="12"/>
  <c r="I30" i="12" s="1"/>
  <c r="H31" i="12"/>
  <c r="I31" i="12" s="1"/>
  <c r="H32" i="12"/>
  <c r="I32" i="12" s="1"/>
  <c r="H33" i="12"/>
  <c r="I33" i="12" s="1"/>
  <c r="H34" i="12"/>
  <c r="I34" i="12" s="1"/>
  <c r="H35" i="12"/>
  <c r="I35" i="12" s="1"/>
  <c r="H36" i="12"/>
  <c r="I36" i="12" s="1"/>
  <c r="H37" i="12"/>
  <c r="I37" i="12" s="1"/>
  <c r="H12" i="12"/>
  <c r="I12" i="12" s="1"/>
  <c r="G8" i="12"/>
  <c r="G7" i="12"/>
  <c r="H7" i="12" s="1"/>
  <c r="I7" i="12" s="1"/>
  <c r="G6" i="12"/>
  <c r="G30" i="11"/>
  <c r="G31" i="11"/>
  <c r="G32" i="11"/>
  <c r="G33" i="11"/>
  <c r="G34" i="11"/>
  <c r="G35" i="11"/>
  <c r="G36" i="11"/>
  <c r="G37" i="11"/>
  <c r="G25" i="10"/>
  <c r="F8" i="11"/>
  <c r="F7" i="11"/>
  <c r="G7" i="11" s="1"/>
  <c r="F6" i="11"/>
  <c r="G6" i="11" s="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6" i="10"/>
  <c r="G27" i="10"/>
  <c r="G28" i="10"/>
  <c r="G29" i="10"/>
  <c r="G30" i="10"/>
  <c r="G31" i="10"/>
  <c r="G32" i="10"/>
  <c r="E40" i="9"/>
  <c r="F39" i="9" s="1"/>
  <c r="F36" i="9"/>
  <c r="F31" i="9"/>
  <c r="E21" i="9"/>
  <c r="F20" i="9" s="1"/>
  <c r="E39" i="7"/>
  <c r="F28" i="7" s="1"/>
  <c r="E39" i="4"/>
  <c r="F9" i="9" l="1"/>
  <c r="F13" i="9"/>
  <c r="H7" i="10"/>
  <c r="F7" i="9"/>
  <c r="F11" i="9"/>
  <c r="F15" i="9"/>
  <c r="H31" i="10"/>
  <c r="H12" i="11"/>
  <c r="H6" i="12"/>
  <c r="I6" i="12" s="1"/>
  <c r="H8" i="12"/>
  <c r="I8" i="12" s="1"/>
  <c r="H37" i="11"/>
  <c r="H35" i="11"/>
  <c r="H33" i="11"/>
  <c r="H31" i="11"/>
  <c r="H36" i="11"/>
  <c r="H34" i="11"/>
  <c r="H32" i="11"/>
  <c r="H30" i="11"/>
  <c r="F17" i="9"/>
  <c r="H29" i="10"/>
  <c r="H27" i="10"/>
  <c r="H24" i="10"/>
  <c r="H22" i="10"/>
  <c r="H20" i="10"/>
  <c r="H18" i="10"/>
  <c r="H16" i="10"/>
  <c r="H14" i="10"/>
  <c r="H12" i="10"/>
  <c r="H10" i="10"/>
  <c r="H8" i="10"/>
  <c r="H25" i="10"/>
  <c r="H28" i="15"/>
  <c r="H24" i="15"/>
  <c r="H20" i="15"/>
  <c r="H16" i="15"/>
  <c r="H12" i="15"/>
  <c r="G14" i="15"/>
  <c r="G18" i="15"/>
  <c r="G22" i="15"/>
  <c r="G26" i="15"/>
  <c r="G30" i="15"/>
  <c r="G34" i="15"/>
  <c r="H33" i="15"/>
  <c r="H29" i="15"/>
  <c r="H25" i="15"/>
  <c r="H21" i="15"/>
  <c r="H17" i="15"/>
  <c r="H13" i="15"/>
  <c r="G11" i="15"/>
  <c r="G15" i="15"/>
  <c r="G19" i="15"/>
  <c r="G23" i="15"/>
  <c r="G27" i="15"/>
  <c r="G31" i="15"/>
  <c r="G35" i="15"/>
  <c r="F8" i="9"/>
  <c r="F10" i="9"/>
  <c r="F12" i="9"/>
  <c r="F14" i="9"/>
  <c r="F16" i="9"/>
  <c r="F19" i="9"/>
  <c r="F29" i="9"/>
  <c r="F33" i="9"/>
  <c r="F38" i="9"/>
  <c r="H32" i="10"/>
  <c r="H30" i="10"/>
  <c r="H28" i="10"/>
  <c r="H26" i="10"/>
  <c r="H23" i="10"/>
  <c r="H21" i="10"/>
  <c r="H19" i="10"/>
  <c r="H17" i="10"/>
  <c r="H15" i="10"/>
  <c r="H13" i="10"/>
  <c r="H11" i="10"/>
  <c r="H9" i="10"/>
  <c r="F35" i="9"/>
  <c r="H30" i="15"/>
  <c r="H26" i="15"/>
  <c r="H22" i="15"/>
  <c r="H18" i="15"/>
  <c r="H14" i="15"/>
  <c r="H10" i="15"/>
  <c r="G12" i="15"/>
  <c r="G16" i="15"/>
  <c r="G20" i="15"/>
  <c r="G24" i="15"/>
  <c r="G28" i="15"/>
  <c r="G32" i="15"/>
  <c r="H35" i="15"/>
  <c r="H31" i="15"/>
  <c r="H27" i="15"/>
  <c r="H23" i="15"/>
  <c r="H19" i="15"/>
  <c r="H15" i="15"/>
  <c r="H11" i="15"/>
  <c r="G13" i="15"/>
  <c r="G17" i="15"/>
  <c r="G21" i="15"/>
  <c r="G25" i="15"/>
  <c r="G29" i="15"/>
  <c r="G33" i="15"/>
  <c r="H34" i="15"/>
  <c r="H14" i="11"/>
  <c r="H16" i="11"/>
  <c r="H18" i="11"/>
  <c r="H20" i="11"/>
  <c r="H22" i="11"/>
  <c r="H24" i="11"/>
  <c r="H26" i="11"/>
  <c r="H28" i="11"/>
  <c r="H13" i="11"/>
  <c r="H15" i="11"/>
  <c r="H17" i="11"/>
  <c r="H19" i="11"/>
  <c r="H21" i="11"/>
  <c r="H23" i="11"/>
  <c r="H25" i="11"/>
  <c r="H27" i="11"/>
  <c r="H29" i="11"/>
  <c r="F28" i="9"/>
  <c r="F30" i="9"/>
  <c r="F32" i="9"/>
  <c r="F34" i="9"/>
  <c r="G34" i="9" s="1"/>
  <c r="F37" i="9"/>
  <c r="F31" i="7"/>
  <c r="F38" i="7"/>
  <c r="F36" i="7"/>
  <c r="F34" i="7"/>
  <c r="F29" i="7"/>
  <c r="F37" i="7"/>
  <c r="F35" i="7"/>
  <c r="F33" i="7"/>
  <c r="F27" i="7"/>
  <c r="F32" i="7"/>
  <c r="F30" i="7"/>
  <c r="F18" i="9"/>
  <c r="G18" i="9" s="1"/>
  <c r="E20" i="4"/>
  <c r="F21" i="9" l="1"/>
  <c r="G33" i="9"/>
  <c r="G35" i="9"/>
  <c r="G16" i="9"/>
  <c r="G12" i="9"/>
  <c r="G8" i="9"/>
  <c r="G20" i="9"/>
  <c r="G9" i="9"/>
  <c r="G11" i="9"/>
  <c r="G19" i="9"/>
  <c r="G14" i="9"/>
  <c r="G10" i="9"/>
  <c r="G17" i="9"/>
  <c r="G13" i="9"/>
  <c r="G15" i="9"/>
  <c r="G7" i="9"/>
  <c r="G30" i="9"/>
  <c r="G39" i="9"/>
  <c r="G31" i="9"/>
  <c r="G37" i="9"/>
  <c r="G32" i="9"/>
  <c r="F40" i="9"/>
  <c r="G28" i="9"/>
  <c r="G36" i="9"/>
  <c r="G38" i="9"/>
  <c r="G29" i="9"/>
  <c r="F39" i="7"/>
</calcChain>
</file>

<file path=xl/sharedStrings.xml><?xml version="1.0" encoding="utf-8"?>
<sst xmlns="http://schemas.openxmlformats.org/spreadsheetml/2006/main" count="449" uniqueCount="58">
  <si>
    <t>Pflanzliche Erzeugnisse</t>
  </si>
  <si>
    <t xml:space="preserve">Weizenmehl   </t>
  </si>
  <si>
    <t xml:space="preserve">Roggenmehl   </t>
  </si>
  <si>
    <t xml:space="preserve">Hülsenfrüchte   </t>
  </si>
  <si>
    <t xml:space="preserve">Honig   </t>
  </si>
  <si>
    <t xml:space="preserve">Kakaomasse   </t>
  </si>
  <si>
    <t xml:space="preserve">Rindfleisch, Kalbfleisch   </t>
  </si>
  <si>
    <t xml:space="preserve">Schweinefleisch   </t>
  </si>
  <si>
    <t xml:space="preserve">Geflügelfleisch   </t>
  </si>
  <si>
    <t xml:space="preserve">Margarine   </t>
  </si>
  <si>
    <t xml:space="preserve">Speiseöle   </t>
  </si>
  <si>
    <t>Reis</t>
  </si>
  <si>
    <t>Kartoffeln</t>
  </si>
  <si>
    <t>Zucker</t>
  </si>
  <si>
    <t>Gemüse</t>
  </si>
  <si>
    <t>Frischobst</t>
  </si>
  <si>
    <t>Zitrusfrüchte</t>
  </si>
  <si>
    <t>Fische und Fischerzeugnisse</t>
  </si>
  <si>
    <t>Frischmilcherzeugnisse</t>
  </si>
  <si>
    <t>Tierische Erzeugnisse, Öle und Fette</t>
  </si>
  <si>
    <t>Eier *</t>
  </si>
  <si>
    <t>Diff %</t>
  </si>
  <si>
    <t xml:space="preserve">Verbrauch an Nahrungsmitteln </t>
  </si>
  <si>
    <t>(in kg pro Einwohner und Jahr)</t>
  </si>
  <si>
    <t>2007 - 08</t>
  </si>
  <si>
    <t>Schalenfrüchte</t>
  </si>
  <si>
    <t>Trockenobst</t>
  </si>
  <si>
    <t>LNr</t>
  </si>
  <si>
    <t>Gesamt</t>
  </si>
  <si>
    <t>kg</t>
  </si>
  <si>
    <t>Sonstige Getreideerzeugnisse</t>
  </si>
  <si>
    <t xml:space="preserve">Butter </t>
  </si>
  <si>
    <t>Fleisch, sonstiges</t>
  </si>
  <si>
    <t>Käse</t>
  </si>
  <si>
    <t>* Eier Stück</t>
  </si>
  <si>
    <t>Prozent</t>
  </si>
  <si>
    <t>Rang</t>
  </si>
  <si>
    <t>Gruppe</t>
  </si>
  <si>
    <t>P</t>
  </si>
  <si>
    <t>T</t>
  </si>
  <si>
    <t>Erzeugnisse</t>
  </si>
  <si>
    <t>Jahre 2007 / 2008</t>
  </si>
  <si>
    <t xml:space="preserve">Pflanzliche Erzeugnisse </t>
  </si>
  <si>
    <t>Sahne</t>
  </si>
  <si>
    <t>07 / 08</t>
  </si>
  <si>
    <t>98/ 99</t>
  </si>
  <si>
    <t>Diff abs</t>
  </si>
  <si>
    <t>Deutschland – kg pro Einwohner und Jahr</t>
  </si>
  <si>
    <t>ID</t>
  </si>
  <si>
    <t>Jahr</t>
  </si>
  <si>
    <t>Verbrauch an Nahrungsmitteln – Jahresvergleich 98/99 - 07/08</t>
  </si>
  <si>
    <t>Diff kg</t>
  </si>
  <si>
    <t>* Eier, Stück</t>
  </si>
  <si>
    <t xml:space="preserve">Rindfleisch und Kalbfleisch   </t>
  </si>
  <si>
    <t>%</t>
  </si>
  <si>
    <t>2007 / 2008</t>
  </si>
  <si>
    <t>1998 / 1999</t>
  </si>
  <si>
    <t>98 /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</si>
</sst>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"/>
    <numFmt numFmtId="166" formatCode="[Blue]\ \ \+* 0.0;[Red]\ \ \–* 0.0;0.0"/>
    <numFmt numFmtId="167" formatCode="0.0_ ;[Red]\-0.0\ "/>
    <numFmt numFmtId="168" formatCode="[Blue]\ \ \+* 0.0&quot;  &quot;;[Red]\ \ \–* 0.0&quot;  &quot;;0.0&quot;  &quot;"/>
  </numFmts>
  <fonts count="19" x14ac:knownFonts="1">
    <font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ck">
        <color theme="0" tint="-0.24994659260841701"/>
      </right>
      <top/>
      <bottom/>
      <diagonal/>
    </border>
    <border>
      <left style="thin">
        <color theme="0" tint="-0.24994659260841701"/>
      </left>
      <right style="thick">
        <color theme="0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ck">
        <color theme="0" tint="-0.24994659260841701"/>
      </right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2" fontId="4" fillId="0" borderId="0" xfId="0" quotePrefix="1" applyNumberFormat="1" applyFont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2" fontId="4" fillId="0" borderId="0" xfId="0" quotePrefix="1" applyNumberFormat="1" applyFont="1" applyAlignment="1">
      <alignment vertical="center"/>
    </xf>
    <xf numFmtId="0" fontId="8" fillId="5" borderId="0" xfId="0" applyNumberFormat="1" applyFont="1" applyFill="1" applyBorder="1" applyAlignment="1" applyProtection="1">
      <alignment horizontal="center" vertical="center"/>
    </xf>
    <xf numFmtId="0" fontId="8" fillId="5" borderId="0" xfId="0" applyNumberFormat="1" applyFont="1" applyFill="1" applyBorder="1" applyAlignment="1" applyProtection="1">
      <alignment horizontal="left" vertical="center" indent="1"/>
    </xf>
    <xf numFmtId="165" fontId="6" fillId="5" borderId="0" xfId="0" applyNumberFormat="1" applyFont="1" applyFill="1" applyAlignment="1">
      <alignment horizontal="center" vertical="center"/>
    </xf>
    <xf numFmtId="166" fontId="6" fillId="5" borderId="0" xfId="0" applyNumberFormat="1" applyFont="1" applyFill="1" applyAlignment="1">
      <alignment horizontal="center" vertical="center"/>
    </xf>
    <xf numFmtId="165" fontId="6" fillId="5" borderId="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6" fillId="9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6" fillId="9" borderId="0" xfId="0" applyFont="1" applyFill="1" applyBorder="1" applyAlignment="1">
      <alignment vertical="center"/>
    </xf>
    <xf numFmtId="2" fontId="6" fillId="9" borderId="0" xfId="0" applyNumberFormat="1" applyFont="1" applyFill="1" applyAlignment="1">
      <alignment vertical="center"/>
    </xf>
    <xf numFmtId="165" fontId="6" fillId="9" borderId="0" xfId="0" applyNumberFormat="1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166" fontId="6" fillId="9" borderId="0" xfId="0" applyNumberFormat="1" applyFont="1" applyFill="1" applyAlignment="1">
      <alignment horizontal="center" vertical="center"/>
    </xf>
    <xf numFmtId="0" fontId="6" fillId="9" borderId="0" xfId="0" applyFont="1" applyFill="1" applyBorder="1"/>
    <xf numFmtId="0" fontId="6" fillId="9" borderId="0" xfId="0" applyFont="1" applyFill="1"/>
    <xf numFmtId="0" fontId="9" fillId="9" borderId="0" xfId="0" applyNumberFormat="1" applyFont="1" applyFill="1" applyBorder="1" applyAlignment="1" applyProtection="1">
      <alignment vertical="center"/>
    </xf>
    <xf numFmtId="0" fontId="9" fillId="9" borderId="0" xfId="0" applyNumberFormat="1" applyFont="1" applyFill="1" applyBorder="1" applyAlignment="1" applyProtection="1">
      <alignment horizontal="center" vertical="center"/>
    </xf>
    <xf numFmtId="164" fontId="7" fillId="9" borderId="0" xfId="0" applyNumberFormat="1" applyFont="1" applyFill="1" applyAlignment="1">
      <alignment vertical="center"/>
    </xf>
    <xf numFmtId="164" fontId="6" fillId="9" borderId="0" xfId="0" applyNumberFormat="1" applyFont="1" applyFill="1" applyAlignment="1">
      <alignment horizontal="right" vertical="center"/>
    </xf>
    <xf numFmtId="0" fontId="8" fillId="9" borderId="0" xfId="0" applyNumberFormat="1" applyFont="1" applyFill="1" applyBorder="1" applyAlignment="1" applyProtection="1"/>
    <xf numFmtId="0" fontId="8" fillId="9" borderId="0" xfId="0" applyNumberFormat="1" applyFont="1" applyFill="1" applyBorder="1" applyAlignment="1" applyProtection="1">
      <alignment horizontal="center"/>
    </xf>
    <xf numFmtId="0" fontId="8" fillId="9" borderId="0" xfId="0" applyNumberFormat="1" applyFont="1" applyFill="1" applyBorder="1" applyAlignment="1" applyProtection="1">
      <alignment vertical="center"/>
    </xf>
    <xf numFmtId="0" fontId="8" fillId="9" borderId="0" xfId="0" applyNumberFormat="1" applyFont="1" applyFill="1" applyBorder="1" applyAlignment="1" applyProtection="1">
      <alignment horizontal="center" vertical="center"/>
    </xf>
    <xf numFmtId="165" fontId="6" fillId="4" borderId="0" xfId="0" applyNumberFormat="1" applyFont="1" applyFill="1" applyAlignment="1">
      <alignment vertical="center"/>
    </xf>
    <xf numFmtId="0" fontId="6" fillId="4" borderId="0" xfId="0" applyFont="1" applyFill="1" applyAlignment="1">
      <alignment vertical="center"/>
    </xf>
    <xf numFmtId="166" fontId="6" fillId="4" borderId="0" xfId="0" applyNumberFormat="1" applyFont="1" applyFill="1" applyAlignment="1">
      <alignment vertical="center"/>
    </xf>
    <xf numFmtId="167" fontId="6" fillId="9" borderId="0" xfId="0" applyNumberFormat="1" applyFont="1" applyFill="1" applyAlignment="1">
      <alignment vertical="center"/>
    </xf>
    <xf numFmtId="167" fontId="6" fillId="4" borderId="0" xfId="0" applyNumberFormat="1" applyFont="1" applyFill="1" applyAlignment="1">
      <alignment vertical="center"/>
    </xf>
    <xf numFmtId="167" fontId="6" fillId="5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vertical="center" indent="1"/>
    </xf>
    <xf numFmtId="0" fontId="8" fillId="3" borderId="0" xfId="0" applyNumberFormat="1" applyFont="1" applyFill="1" applyBorder="1" applyAlignment="1" applyProtection="1">
      <alignment horizontal="left" vertical="center" indent="1"/>
    </xf>
    <xf numFmtId="0" fontId="14" fillId="4" borderId="0" xfId="0" applyFont="1" applyFill="1" applyAlignment="1">
      <alignment vertical="center"/>
    </xf>
    <xf numFmtId="0" fontId="14" fillId="3" borderId="0" xfId="0" applyNumberFormat="1" applyFont="1" applyFill="1" applyBorder="1" applyAlignment="1" applyProtection="1">
      <alignment horizontal="center" vertical="center"/>
    </xf>
    <xf numFmtId="165" fontId="6" fillId="7" borderId="0" xfId="0" applyNumberFormat="1" applyFont="1" applyFill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7" borderId="0" xfId="0" applyFont="1" applyFill="1" applyAlignment="1">
      <alignment horizontal="right" vertical="center" indent="1"/>
    </xf>
    <xf numFmtId="167" fontId="6" fillId="7" borderId="3" xfId="0" applyNumberFormat="1" applyFont="1" applyFill="1" applyBorder="1" applyAlignment="1">
      <alignment horizontal="right" vertical="center" indent="1"/>
    </xf>
    <xf numFmtId="166" fontId="6" fillId="7" borderId="0" xfId="0" applyNumberFormat="1" applyFont="1" applyFill="1" applyAlignment="1">
      <alignment horizontal="right" vertical="center" indent="1"/>
    </xf>
    <xf numFmtId="165" fontId="6" fillId="7" borderId="6" xfId="0" applyNumberFormat="1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left" vertical="center" indent="1"/>
    </xf>
    <xf numFmtId="0" fontId="14" fillId="7" borderId="6" xfId="0" applyFont="1" applyFill="1" applyBorder="1" applyAlignment="1">
      <alignment horizontal="right" vertical="center" indent="1"/>
    </xf>
    <xf numFmtId="167" fontId="6" fillId="7" borderId="7" xfId="0" applyNumberFormat="1" applyFont="1" applyFill="1" applyBorder="1" applyAlignment="1">
      <alignment horizontal="right" vertical="center" indent="1"/>
    </xf>
    <xf numFmtId="166" fontId="6" fillId="7" borderId="6" xfId="0" applyNumberFormat="1" applyFont="1" applyFill="1" applyBorder="1" applyAlignment="1">
      <alignment horizontal="right" vertical="center" indent="1"/>
    </xf>
    <xf numFmtId="0" fontId="14" fillId="7" borderId="0" xfId="0" applyFont="1" applyFill="1" applyAlignment="1">
      <alignment horizontal="center" vertical="center"/>
    </xf>
    <xf numFmtId="0" fontId="14" fillId="5" borderId="0" xfId="0" applyNumberFormat="1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6" fillId="2" borderId="9" xfId="0" applyFont="1" applyFill="1" applyBorder="1"/>
    <xf numFmtId="164" fontId="6" fillId="5" borderId="3" xfId="0" applyNumberFormat="1" applyFont="1" applyFill="1" applyBorder="1" applyAlignment="1">
      <alignment horizontal="right" vertical="center" indent="1"/>
    </xf>
    <xf numFmtId="167" fontId="6" fillId="5" borderId="3" xfId="0" applyNumberFormat="1" applyFont="1" applyFill="1" applyBorder="1" applyAlignment="1">
      <alignment horizontal="right" vertical="center" indent="1"/>
    </xf>
    <xf numFmtId="164" fontId="6" fillId="3" borderId="3" xfId="0" applyNumberFormat="1" applyFont="1" applyFill="1" applyBorder="1" applyAlignment="1">
      <alignment horizontal="right" vertical="center" indent="1"/>
    </xf>
    <xf numFmtId="167" fontId="6" fillId="3" borderId="3" xfId="0" applyNumberFormat="1" applyFont="1" applyFill="1" applyBorder="1" applyAlignment="1">
      <alignment horizontal="right" vertical="center" indent="1"/>
    </xf>
    <xf numFmtId="164" fontId="6" fillId="5" borderId="11" xfId="0" applyNumberFormat="1" applyFont="1" applyFill="1" applyBorder="1" applyAlignment="1">
      <alignment horizontal="right" vertical="center" indent="1"/>
    </xf>
    <xf numFmtId="164" fontId="6" fillId="3" borderId="11" xfId="0" applyNumberFormat="1" applyFont="1" applyFill="1" applyBorder="1" applyAlignment="1">
      <alignment horizontal="right" vertical="center" indent="1"/>
    </xf>
    <xf numFmtId="164" fontId="6" fillId="5" borderId="10" xfId="0" applyNumberFormat="1" applyFont="1" applyFill="1" applyBorder="1" applyAlignment="1">
      <alignment horizontal="right" vertical="center" indent="1"/>
    </xf>
    <xf numFmtId="164" fontId="6" fillId="3" borderId="10" xfId="0" applyNumberFormat="1" applyFont="1" applyFill="1" applyBorder="1" applyAlignment="1">
      <alignment horizontal="right" vertical="center" indent="1"/>
    </xf>
    <xf numFmtId="1" fontId="13" fillId="6" borderId="15" xfId="0" applyNumberFormat="1" applyFont="1" applyFill="1" applyBorder="1" applyAlignment="1">
      <alignment horizontal="right" vertical="center" indent="1"/>
    </xf>
    <xf numFmtId="1" fontId="13" fillId="6" borderId="14" xfId="0" applyNumberFormat="1" applyFont="1" applyFill="1" applyBorder="1" applyAlignment="1">
      <alignment horizontal="right" vertical="center" indent="1"/>
    </xf>
    <xf numFmtId="1" fontId="13" fillId="8" borderId="15" xfId="0" applyNumberFormat="1" applyFont="1" applyFill="1" applyBorder="1" applyAlignment="1">
      <alignment horizontal="right" vertical="center" indent="1"/>
    </xf>
    <xf numFmtId="1" fontId="13" fillId="8" borderId="14" xfId="0" applyNumberFormat="1" applyFont="1" applyFill="1" applyBorder="1" applyAlignment="1">
      <alignment horizontal="right" vertical="center" indent="1"/>
    </xf>
    <xf numFmtId="0" fontId="16" fillId="9" borderId="0" xfId="0" applyFont="1" applyFill="1" applyAlignment="1">
      <alignment vertical="center"/>
    </xf>
    <xf numFmtId="0" fontId="16" fillId="2" borderId="9" xfId="0" applyFont="1" applyFill="1" applyBorder="1" applyAlignment="1">
      <alignment vertical="center"/>
    </xf>
    <xf numFmtId="164" fontId="6" fillId="9" borderId="0" xfId="0" applyNumberFormat="1" applyFont="1" applyFill="1" applyAlignment="1">
      <alignment vertical="center"/>
    </xf>
    <xf numFmtId="164" fontId="6" fillId="4" borderId="0" xfId="0" applyNumberFormat="1" applyFont="1" applyFill="1" applyAlignment="1">
      <alignment vertical="center"/>
    </xf>
    <xf numFmtId="164" fontId="7" fillId="7" borderId="11" xfId="0" applyNumberFormat="1" applyFont="1" applyFill="1" applyBorder="1" applyAlignment="1">
      <alignment horizontal="right" vertical="center" indent="1"/>
    </xf>
    <xf numFmtId="164" fontId="7" fillId="7" borderId="0" xfId="0" applyNumberFormat="1" applyFont="1" applyFill="1" applyBorder="1" applyAlignment="1">
      <alignment horizontal="right" vertical="center" indent="1"/>
    </xf>
    <xf numFmtId="164" fontId="8" fillId="5" borderId="0" xfId="0" applyNumberFormat="1" applyFont="1" applyFill="1" applyBorder="1" applyAlignment="1" applyProtection="1">
      <alignment horizontal="right" vertical="center" indent="1"/>
    </xf>
    <xf numFmtId="164" fontId="6" fillId="9" borderId="0" xfId="0" applyNumberFormat="1" applyFont="1" applyFill="1" applyAlignment="1">
      <alignment horizontal="center" vertical="center"/>
    </xf>
    <xf numFmtId="164" fontId="7" fillId="7" borderId="0" xfId="0" applyNumberFormat="1" applyFont="1" applyFill="1" applyAlignment="1">
      <alignment horizontal="right" vertical="center" indent="1"/>
    </xf>
    <xf numFmtId="164" fontId="6" fillId="4" borderId="0" xfId="0" applyNumberFormat="1" applyFont="1" applyFill="1" applyBorder="1" applyAlignment="1">
      <alignment vertical="center"/>
    </xf>
    <xf numFmtId="164" fontId="8" fillId="5" borderId="10" xfId="0" applyNumberFormat="1" applyFont="1" applyFill="1" applyBorder="1" applyAlignment="1" applyProtection="1">
      <alignment horizontal="right" vertical="center" indent="1"/>
    </xf>
    <xf numFmtId="164" fontId="8" fillId="3" borderId="10" xfId="0" applyNumberFormat="1" applyFont="1" applyFill="1" applyBorder="1" applyAlignment="1" applyProtection="1">
      <alignment horizontal="right" vertical="center" indent="1"/>
    </xf>
    <xf numFmtId="164" fontId="9" fillId="9" borderId="0" xfId="0" applyNumberFormat="1" applyFont="1" applyFill="1" applyBorder="1" applyAlignment="1" applyProtection="1">
      <alignment horizontal="center" vertical="center"/>
    </xf>
    <xf numFmtId="164" fontId="8" fillId="9" borderId="0" xfId="0" applyNumberFormat="1" applyFont="1" applyFill="1" applyBorder="1" applyAlignment="1" applyProtection="1">
      <alignment horizontal="center"/>
    </xf>
    <xf numFmtId="164" fontId="8" fillId="9" borderId="0" xfId="0" applyNumberFormat="1" applyFont="1" applyFill="1" applyBorder="1" applyAlignment="1" applyProtection="1">
      <alignment horizontal="center" vertical="center"/>
    </xf>
    <xf numFmtId="1" fontId="6" fillId="9" borderId="0" xfId="0" applyNumberFormat="1" applyFont="1" applyFill="1" applyAlignment="1">
      <alignment vertical="center"/>
    </xf>
    <xf numFmtId="1" fontId="6" fillId="9" borderId="0" xfId="0" applyNumberFormat="1" applyFont="1" applyFill="1" applyAlignment="1">
      <alignment horizontal="center" vertical="center"/>
    </xf>
    <xf numFmtId="1" fontId="6" fillId="4" borderId="0" xfId="0" applyNumberFormat="1" applyFont="1" applyFill="1" applyAlignment="1">
      <alignment vertical="center"/>
    </xf>
    <xf numFmtId="1" fontId="7" fillId="7" borderId="12" xfId="0" applyNumberFormat="1" applyFont="1" applyFill="1" applyBorder="1" applyAlignment="1">
      <alignment horizontal="right" vertical="center" indent="1"/>
    </xf>
    <xf numFmtId="1" fontId="7" fillId="7" borderId="0" xfId="0" applyNumberFormat="1" applyFont="1" applyFill="1" applyAlignment="1">
      <alignment horizontal="right" vertical="center" indent="1"/>
    </xf>
    <xf numFmtId="1" fontId="6" fillId="4" borderId="12" xfId="0" applyNumberFormat="1" applyFont="1" applyFill="1" applyBorder="1" applyAlignment="1">
      <alignment vertical="center"/>
    </xf>
    <xf numFmtId="1" fontId="6" fillId="9" borderId="0" xfId="0" applyNumberFormat="1" applyFont="1" applyFill="1" applyBorder="1" applyAlignment="1">
      <alignment vertical="center"/>
    </xf>
    <xf numFmtId="1" fontId="8" fillId="5" borderId="0" xfId="0" applyNumberFormat="1" applyFont="1" applyFill="1" applyBorder="1" applyAlignment="1" applyProtection="1">
      <alignment horizontal="right" vertical="center" indent="1"/>
    </xf>
    <xf numFmtId="1" fontId="7" fillId="9" borderId="0" xfId="0" applyNumberFormat="1" applyFont="1" applyFill="1" applyAlignment="1">
      <alignment vertical="center"/>
    </xf>
    <xf numFmtId="1" fontId="9" fillId="9" borderId="0" xfId="0" applyNumberFormat="1" applyFont="1" applyFill="1" applyBorder="1" applyAlignment="1" applyProtection="1">
      <alignment horizontal="center" vertical="center"/>
    </xf>
    <xf numFmtId="1" fontId="6" fillId="9" borderId="0" xfId="0" applyNumberFormat="1" applyFont="1" applyFill="1" applyAlignment="1">
      <alignment horizontal="right" vertical="center"/>
    </xf>
    <xf numFmtId="1" fontId="8" fillId="9" borderId="0" xfId="0" applyNumberFormat="1" applyFont="1" applyFill="1" applyBorder="1" applyAlignment="1" applyProtection="1">
      <alignment horizontal="center"/>
    </xf>
    <xf numFmtId="1" fontId="8" fillId="9" borderId="0" xfId="0" applyNumberFormat="1" applyFont="1" applyFill="1" applyBorder="1" applyAlignment="1" applyProtection="1">
      <alignment horizontal="center" vertical="center"/>
    </xf>
    <xf numFmtId="164" fontId="7" fillId="7" borderId="3" xfId="0" applyNumberFormat="1" applyFont="1" applyFill="1" applyBorder="1" applyAlignment="1">
      <alignment horizontal="right" vertical="center" indent="1"/>
    </xf>
    <xf numFmtId="164" fontId="7" fillId="7" borderId="7" xfId="0" applyNumberFormat="1" applyFont="1" applyFill="1" applyBorder="1" applyAlignment="1">
      <alignment horizontal="right" vertical="center" indent="1"/>
    </xf>
    <xf numFmtId="164" fontId="7" fillId="7" borderId="6" xfId="0" applyNumberFormat="1" applyFont="1" applyFill="1" applyBorder="1" applyAlignment="1">
      <alignment horizontal="right" vertical="center" indent="1"/>
    </xf>
    <xf numFmtId="164" fontId="8" fillId="5" borderId="3" xfId="0" applyNumberFormat="1" applyFont="1" applyFill="1" applyBorder="1" applyAlignment="1" applyProtection="1">
      <alignment horizontal="right" vertical="center" indent="1"/>
    </xf>
    <xf numFmtId="164" fontId="8" fillId="3" borderId="3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quotePrefix="1" applyNumberFormat="1" applyFont="1" applyAlignment="1">
      <alignment horizontal="center" vertical="center"/>
    </xf>
    <xf numFmtId="165" fontId="11" fillId="10" borderId="5" xfId="0" applyNumberFormat="1" applyFont="1" applyFill="1" applyBorder="1" applyAlignment="1">
      <alignment horizontal="left" vertical="center" indent="1"/>
    </xf>
    <xf numFmtId="0" fontId="10" fillId="10" borderId="5" xfId="0" applyFont="1" applyFill="1" applyBorder="1" applyAlignment="1">
      <alignment vertical="center"/>
    </xf>
    <xf numFmtId="164" fontId="10" fillId="10" borderId="5" xfId="0" applyNumberFormat="1" applyFont="1" applyFill="1" applyBorder="1" applyAlignment="1">
      <alignment vertical="center"/>
    </xf>
    <xf numFmtId="1" fontId="10" fillId="10" borderId="5" xfId="0" applyNumberFormat="1" applyFont="1" applyFill="1" applyBorder="1" applyAlignment="1">
      <alignment vertical="center"/>
    </xf>
    <xf numFmtId="1" fontId="10" fillId="10" borderId="5" xfId="0" applyNumberFormat="1" applyFont="1" applyFill="1" applyBorder="1" applyAlignment="1">
      <alignment horizontal="center" vertical="center"/>
    </xf>
    <xf numFmtId="164" fontId="10" fillId="10" borderId="5" xfId="0" applyNumberFormat="1" applyFont="1" applyFill="1" applyBorder="1" applyAlignment="1">
      <alignment horizontal="center" vertical="center"/>
    </xf>
    <xf numFmtId="165" fontId="12" fillId="10" borderId="0" xfId="0" applyNumberFormat="1" applyFont="1" applyFill="1" applyBorder="1" applyAlignment="1">
      <alignment horizontal="left" vertical="center" indent="1"/>
    </xf>
    <xf numFmtId="0" fontId="12" fillId="10" borderId="0" xfId="0" applyFont="1" applyFill="1" applyBorder="1" applyAlignment="1">
      <alignment vertical="center"/>
    </xf>
    <xf numFmtId="164" fontId="12" fillId="10" borderId="0" xfId="0" quotePrefix="1" applyNumberFormat="1" applyFont="1" applyFill="1" applyBorder="1" applyAlignment="1">
      <alignment vertical="center"/>
    </xf>
    <xf numFmtId="1" fontId="12" fillId="10" borderId="0" xfId="0" quotePrefix="1" applyNumberFormat="1" applyFont="1" applyFill="1" applyBorder="1" applyAlignment="1">
      <alignment vertical="center"/>
    </xf>
    <xf numFmtId="165" fontId="17" fillId="10" borderId="0" xfId="0" applyNumberFormat="1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right" vertical="center" indent="1"/>
    </xf>
    <xf numFmtId="165" fontId="10" fillId="10" borderId="0" xfId="0" applyNumberFormat="1" applyFont="1" applyFill="1" applyAlignment="1">
      <alignment horizontal="center" vertical="center"/>
    </xf>
    <xf numFmtId="0" fontId="12" fillId="10" borderId="0" xfId="0" applyFont="1" applyFill="1" applyAlignment="1">
      <alignment vertical="center"/>
    </xf>
    <xf numFmtId="164" fontId="12" fillId="10" borderId="2" xfId="0" applyNumberFormat="1" applyFont="1" applyFill="1" applyBorder="1" applyAlignment="1">
      <alignment horizontal="center" vertical="center"/>
    </xf>
    <xf numFmtId="164" fontId="12" fillId="10" borderId="0" xfId="0" applyNumberFormat="1" applyFont="1" applyFill="1" applyBorder="1" applyAlignment="1">
      <alignment horizontal="center" vertical="center"/>
    </xf>
    <xf numFmtId="1" fontId="12" fillId="10" borderId="8" xfId="0" applyNumberFormat="1" applyFont="1" applyFill="1" applyBorder="1" applyAlignment="1">
      <alignment horizontal="center" vertical="center"/>
    </xf>
    <xf numFmtId="1" fontId="12" fillId="10" borderId="9" xfId="0" applyNumberFormat="1" applyFont="1" applyFill="1" applyBorder="1" applyAlignment="1">
      <alignment horizontal="center" vertical="center"/>
    </xf>
    <xf numFmtId="0" fontId="12" fillId="10" borderId="0" xfId="0" applyFont="1" applyFill="1" applyAlignment="1">
      <alignment horizontal="left" vertical="center" indent="1"/>
    </xf>
    <xf numFmtId="164" fontId="4" fillId="0" borderId="0" xfId="0" quotePrefix="1" applyNumberFormat="1" applyFont="1" applyAlignment="1">
      <alignment vertical="center"/>
    </xf>
    <xf numFmtId="15" fontId="2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2" fontId="4" fillId="0" borderId="0" xfId="0" quotePrefix="1" applyNumberFormat="1" applyFont="1" applyAlignment="1">
      <alignment horizontal="center" vertical="center"/>
    </xf>
    <xf numFmtId="165" fontId="11" fillId="12" borderId="5" xfId="0" applyNumberFormat="1" applyFont="1" applyFill="1" applyBorder="1" applyAlignment="1">
      <alignment horizontal="left" vertical="center" indent="1"/>
    </xf>
    <xf numFmtId="0" fontId="10" fillId="12" borderId="5" xfId="0" applyFont="1" applyFill="1" applyBorder="1" applyAlignment="1">
      <alignment vertical="center"/>
    </xf>
    <xf numFmtId="0" fontId="10" fillId="12" borderId="5" xfId="0" applyFont="1" applyFill="1" applyBorder="1" applyAlignment="1">
      <alignment horizontal="center" vertical="center"/>
    </xf>
    <xf numFmtId="164" fontId="10" fillId="12" borderId="5" xfId="0" applyNumberFormat="1" applyFont="1" applyFill="1" applyBorder="1" applyAlignment="1">
      <alignment vertical="center"/>
    </xf>
    <xf numFmtId="164" fontId="10" fillId="12" borderId="5" xfId="0" applyNumberFormat="1" applyFont="1" applyFill="1" applyBorder="1" applyAlignment="1">
      <alignment horizontal="center" vertical="center"/>
    </xf>
    <xf numFmtId="167" fontId="10" fillId="12" borderId="5" xfId="0" applyNumberFormat="1" applyFont="1" applyFill="1" applyBorder="1" applyAlignment="1">
      <alignment vertical="center"/>
    </xf>
    <xf numFmtId="166" fontId="10" fillId="12" borderId="5" xfId="0" applyNumberFormat="1" applyFont="1" applyFill="1" applyBorder="1" applyAlignment="1">
      <alignment horizontal="center" vertical="center"/>
    </xf>
    <xf numFmtId="165" fontId="12" fillId="12" borderId="0" xfId="0" applyNumberFormat="1" applyFont="1" applyFill="1" applyBorder="1" applyAlignment="1">
      <alignment horizontal="left" vertical="center" indent="1"/>
    </xf>
    <xf numFmtId="0" fontId="12" fillId="12" borderId="0" xfId="0" applyFont="1" applyFill="1" applyBorder="1" applyAlignment="1">
      <alignment vertical="center"/>
    </xf>
    <xf numFmtId="2" fontId="12" fillId="12" borderId="0" xfId="0" quotePrefix="1" applyNumberFormat="1" applyFont="1" applyFill="1" applyBorder="1" applyAlignment="1">
      <alignment vertical="center"/>
    </xf>
    <xf numFmtId="164" fontId="12" fillId="12" borderId="0" xfId="0" quotePrefix="1" applyNumberFormat="1" applyFont="1" applyFill="1" applyBorder="1" applyAlignment="1">
      <alignment vertical="center"/>
    </xf>
    <xf numFmtId="167" fontId="12" fillId="12" borderId="0" xfId="0" quotePrefix="1" applyNumberFormat="1" applyFont="1" applyFill="1" applyBorder="1" applyAlignment="1">
      <alignment vertical="center"/>
    </xf>
    <xf numFmtId="166" fontId="12" fillId="12" borderId="0" xfId="0" applyNumberFormat="1" applyFont="1" applyFill="1" applyBorder="1" applyAlignment="1">
      <alignment horizontal="center" vertical="center"/>
    </xf>
    <xf numFmtId="165" fontId="10" fillId="12" borderId="0" xfId="0" applyNumberFormat="1" applyFont="1" applyFill="1" applyBorder="1" applyAlignment="1">
      <alignment horizontal="center" vertical="center"/>
    </xf>
    <xf numFmtId="0" fontId="12" fillId="12" borderId="0" xfId="0" applyFont="1" applyFill="1" applyBorder="1" applyAlignment="1">
      <alignment horizontal="right" vertical="center" indent="1"/>
    </xf>
    <xf numFmtId="164" fontId="12" fillId="12" borderId="1" xfId="0" quotePrefix="1" applyNumberFormat="1" applyFont="1" applyFill="1" applyBorder="1" applyAlignment="1">
      <alignment horizontal="center" vertical="center"/>
    </xf>
    <xf numFmtId="164" fontId="12" fillId="12" borderId="4" xfId="0" quotePrefix="1" applyNumberFormat="1" applyFont="1" applyFill="1" applyBorder="1" applyAlignment="1">
      <alignment horizontal="center" vertical="center"/>
    </xf>
    <xf numFmtId="167" fontId="10" fillId="12" borderId="1" xfId="0" applyNumberFormat="1" applyFont="1" applyFill="1" applyBorder="1" applyAlignment="1">
      <alignment vertical="center"/>
    </xf>
    <xf numFmtId="166" fontId="10" fillId="12" borderId="2" xfId="0" applyNumberFormat="1" applyFont="1" applyFill="1" applyBorder="1" applyAlignment="1">
      <alignment horizontal="center" vertical="center"/>
    </xf>
    <xf numFmtId="165" fontId="10" fillId="12" borderId="0" xfId="0" applyNumberFormat="1" applyFont="1" applyFill="1" applyAlignment="1">
      <alignment horizontal="center" vertical="center"/>
    </xf>
    <xf numFmtId="0" fontId="12" fillId="12" borderId="0" xfId="0" applyFont="1" applyFill="1" applyAlignment="1">
      <alignment vertical="center"/>
    </xf>
    <xf numFmtId="0" fontId="10" fillId="12" borderId="0" xfId="0" applyFont="1" applyFill="1" applyBorder="1" applyAlignment="1">
      <alignment horizontal="right" vertical="center" indent="1"/>
    </xf>
    <xf numFmtId="164" fontId="12" fillId="12" borderId="1" xfId="0" applyNumberFormat="1" applyFont="1" applyFill="1" applyBorder="1" applyAlignment="1">
      <alignment horizontal="center" vertical="center"/>
    </xf>
    <xf numFmtId="164" fontId="12" fillId="12" borderId="4" xfId="0" applyNumberFormat="1" applyFont="1" applyFill="1" applyBorder="1" applyAlignment="1">
      <alignment horizontal="center" vertical="center"/>
    </xf>
    <xf numFmtId="167" fontId="12" fillId="12" borderId="1" xfId="0" applyNumberFormat="1" applyFont="1" applyFill="1" applyBorder="1" applyAlignment="1">
      <alignment horizontal="center" vertical="center"/>
    </xf>
    <xf numFmtId="166" fontId="12" fillId="12" borderId="2" xfId="0" applyNumberFormat="1" applyFont="1" applyFill="1" applyBorder="1" applyAlignment="1">
      <alignment horizontal="center" vertical="center"/>
    </xf>
    <xf numFmtId="0" fontId="12" fillId="12" borderId="0" xfId="0" applyFont="1" applyFill="1" applyAlignment="1">
      <alignment horizontal="left" vertical="center" indent="1"/>
    </xf>
    <xf numFmtId="0" fontId="15" fillId="12" borderId="0" xfId="0" applyFont="1" applyFill="1" applyBorder="1" applyAlignment="1">
      <alignment horizontal="right" vertical="center" indent="1"/>
    </xf>
    <xf numFmtId="168" fontId="6" fillId="5" borderId="0" xfId="0" applyNumberFormat="1" applyFont="1" applyFill="1" applyBorder="1" applyAlignment="1">
      <alignment horizontal="right" vertical="center"/>
    </xf>
    <xf numFmtId="168" fontId="6" fillId="3" borderId="0" xfId="0" applyNumberFormat="1" applyFont="1" applyFill="1" applyBorder="1" applyAlignment="1">
      <alignment horizontal="right" vertical="center"/>
    </xf>
    <xf numFmtId="164" fontId="4" fillId="0" borderId="0" xfId="0" quotePrefix="1" applyNumberFormat="1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2" fontId="4" fillId="0" borderId="0" xfId="0" quotePrefix="1" applyNumberFormat="1" applyFont="1" applyAlignment="1">
      <alignment horizontal="left" vertical="center"/>
    </xf>
    <xf numFmtId="2" fontId="18" fillId="10" borderId="2" xfId="0" applyNumberFormat="1" applyFont="1" applyFill="1" applyBorder="1" applyAlignment="1">
      <alignment horizontal="center" vertical="center"/>
    </xf>
    <xf numFmtId="2" fontId="18" fillId="10" borderId="0" xfId="0" quotePrefix="1" applyNumberFormat="1" applyFont="1" applyFill="1" applyBorder="1" applyAlignment="1">
      <alignment horizontal="center" vertical="center"/>
    </xf>
    <xf numFmtId="2" fontId="18" fillId="10" borderId="8" xfId="0" quotePrefix="1" applyNumberFormat="1" applyFont="1" applyFill="1" applyBorder="1" applyAlignment="1">
      <alignment horizontal="center" vertical="center"/>
    </xf>
    <xf numFmtId="2" fontId="18" fillId="10" borderId="9" xfId="0" applyNumberFormat="1" applyFont="1" applyFill="1" applyBorder="1" applyAlignment="1">
      <alignment horizontal="center" vertical="top"/>
    </xf>
    <xf numFmtId="2" fontId="18" fillId="10" borderId="0" xfId="0" applyNumberFormat="1" applyFont="1" applyFill="1" applyBorder="1" applyAlignment="1">
      <alignment horizontal="center" vertical="top"/>
    </xf>
    <xf numFmtId="2" fontId="18" fillId="10" borderId="8" xfId="0" applyNumberFormat="1" applyFont="1" applyFill="1" applyBorder="1" applyAlignment="1">
      <alignment horizontal="center" vertical="top"/>
    </xf>
    <xf numFmtId="1" fontId="7" fillId="11" borderId="13" xfId="0" applyNumberFormat="1" applyFont="1" applyFill="1" applyBorder="1" applyAlignment="1">
      <alignment horizontal="center" vertical="center"/>
    </xf>
    <xf numFmtId="1" fontId="7" fillId="11" borderId="14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371475</xdr:colOff>
      <xdr:row>31</xdr:row>
      <xdr:rowOff>95250</xdr:rowOff>
    </xdr:from>
    <xdr:ext cx="2105025" cy="1200151"/>
    <xdr:sp macro="" textlink="">
      <xdr:nvSpPr>
        <xdr:cNvPr id="5" name="Textfeld 4"/>
        <xdr:cNvSpPr txBox="1"/>
      </xdr:nvSpPr>
      <xdr:spPr>
        <a:xfrm>
          <a:off x="4086225" y="5248275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85725</xdr:colOff>
      <xdr:row>31</xdr:row>
      <xdr:rowOff>85725</xdr:rowOff>
    </xdr:from>
    <xdr:ext cx="2105025" cy="1200151"/>
    <xdr:sp macro="" textlink="">
      <xdr:nvSpPr>
        <xdr:cNvPr id="5" name="Textfeld 4"/>
        <xdr:cNvSpPr txBox="1"/>
      </xdr:nvSpPr>
      <xdr:spPr>
        <a:xfrm>
          <a:off x="5067300" y="5238750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32</xdr:row>
      <xdr:rowOff>95250</xdr:rowOff>
    </xdr:from>
    <xdr:ext cx="2105025" cy="1200151"/>
    <xdr:sp macro="" textlink="">
      <xdr:nvSpPr>
        <xdr:cNvPr id="5" name="Textfeld 4"/>
        <xdr:cNvSpPr txBox="1"/>
      </xdr:nvSpPr>
      <xdr:spPr>
        <a:xfrm>
          <a:off x="5143500" y="5476875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495300</xdr:colOff>
      <xdr:row>24</xdr:row>
      <xdr:rowOff>85725</xdr:rowOff>
    </xdr:from>
    <xdr:ext cx="2105025" cy="1200151"/>
    <xdr:sp macro="" textlink="">
      <xdr:nvSpPr>
        <xdr:cNvPr id="5" name="Textfeld 4"/>
        <xdr:cNvSpPr txBox="1"/>
      </xdr:nvSpPr>
      <xdr:spPr>
        <a:xfrm>
          <a:off x="5076825" y="4171950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400050</xdr:colOff>
      <xdr:row>29</xdr:row>
      <xdr:rowOff>104775</xdr:rowOff>
    </xdr:from>
    <xdr:ext cx="2105025" cy="1200151"/>
    <xdr:sp macro="" textlink="">
      <xdr:nvSpPr>
        <xdr:cNvPr id="5" name="Textfeld 4"/>
        <xdr:cNvSpPr txBox="1"/>
      </xdr:nvSpPr>
      <xdr:spPr>
        <a:xfrm>
          <a:off x="5638800" y="5334000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323850</xdr:colOff>
      <xdr:row>29</xdr:row>
      <xdr:rowOff>85724</xdr:rowOff>
    </xdr:from>
    <xdr:ext cx="2105025" cy="1200151"/>
    <xdr:sp macro="" textlink="">
      <xdr:nvSpPr>
        <xdr:cNvPr id="2" name="Textfeld 1"/>
        <xdr:cNvSpPr txBox="1"/>
      </xdr:nvSpPr>
      <xdr:spPr>
        <a:xfrm>
          <a:off x="6210300" y="5314949"/>
          <a:ext cx="2105025" cy="1200151"/>
        </a:xfrm>
        <a:prstGeom prst="rect">
          <a:avLst/>
        </a:prstGeom>
        <a:solidFill>
          <a:schemeClr val="bg2"/>
        </a:solidFill>
        <a:ln w="15875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accent1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accent1">
                <a:lumMod val="75000"/>
              </a:schemeClr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26</xdr:col>
      <xdr:colOff>542925</xdr:colOff>
      <xdr:row>10</xdr:row>
      <xdr:rowOff>228600</xdr:rowOff>
    </xdr:from>
    <xdr:to>
      <xdr:col>39</xdr:col>
      <xdr:colOff>0</xdr:colOff>
      <xdr:row>36</xdr:row>
      <xdr:rowOff>85725</xdr:rowOff>
    </xdr:to>
    <xdr:sp macro="" textlink="">
      <xdr:nvSpPr>
        <xdr:cNvPr id="3" name="Rechteck 12"/>
        <xdr:cNvSpPr>
          <a:spLocks noChangeArrowheads="1"/>
        </xdr:cNvSpPr>
      </xdr:nvSpPr>
      <xdr:spPr bwMode="auto">
        <a:xfrm>
          <a:off x="18630900" y="2162175"/>
          <a:ext cx="9363075" cy="5162550"/>
        </a:xfrm>
        <a:prstGeom prst="rect">
          <a:avLst/>
        </a:prstGeom>
        <a:noFill/>
        <a:ln w="25400" algn="ctr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Size: 1024 x 768</a:t>
          </a:r>
        </a:p>
      </xdr:txBody>
    </xdr:sp>
    <xdr:clientData/>
  </xdr:twoCellAnchor>
  <xdr:oneCellAnchor>
    <xdr:from>
      <xdr:col>10</xdr:col>
      <xdr:colOff>304800</xdr:colOff>
      <xdr:row>32</xdr:row>
      <xdr:rowOff>76200</xdr:rowOff>
    </xdr:from>
    <xdr:ext cx="2105025" cy="1200151"/>
    <xdr:sp macro="" textlink="">
      <xdr:nvSpPr>
        <xdr:cNvPr id="4" name="Textfeld 3"/>
        <xdr:cNvSpPr txBox="1"/>
      </xdr:nvSpPr>
      <xdr:spPr>
        <a:xfrm>
          <a:off x="6200775" y="6515100"/>
          <a:ext cx="2105025" cy="1200151"/>
        </a:xfrm>
        <a:prstGeom prst="rect">
          <a:avLst/>
        </a:prstGeom>
        <a:solidFill>
          <a:schemeClr val="bg2">
            <a:lumMod val="90000"/>
          </a:schemeClr>
        </a:solidFill>
        <a:ln w="15875">
          <a:solidFill>
            <a:schemeClr val="bg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tx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27</xdr:col>
      <xdr:colOff>352425</xdr:colOff>
      <xdr:row>10</xdr:row>
      <xdr:rowOff>142875</xdr:rowOff>
    </xdr:from>
    <xdr:to>
      <xdr:col>39</xdr:col>
      <xdr:colOff>571500</xdr:colOff>
      <xdr:row>37</xdr:row>
      <xdr:rowOff>47625</xdr:rowOff>
    </xdr:to>
    <xdr:sp macro="" textlink="">
      <xdr:nvSpPr>
        <xdr:cNvPr id="3" name="Rechteck 12"/>
        <xdr:cNvSpPr>
          <a:spLocks noChangeArrowheads="1"/>
        </xdr:cNvSpPr>
      </xdr:nvSpPr>
      <xdr:spPr bwMode="auto">
        <a:xfrm>
          <a:off x="18630900" y="2162175"/>
          <a:ext cx="9363075" cy="5162550"/>
        </a:xfrm>
        <a:prstGeom prst="rect">
          <a:avLst/>
        </a:prstGeom>
        <a:noFill/>
        <a:ln w="25400" algn="ctr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Size: 1024 x 768</a:t>
          </a:r>
        </a:p>
      </xdr:txBody>
    </xdr:sp>
    <xdr:clientData/>
  </xdr:twoCellAnchor>
  <xdr:oneCellAnchor>
    <xdr:from>
      <xdr:col>11</xdr:col>
      <xdr:colOff>342900</xdr:colOff>
      <xdr:row>30</xdr:row>
      <xdr:rowOff>57150</xdr:rowOff>
    </xdr:from>
    <xdr:ext cx="2105025" cy="1200151"/>
    <xdr:sp macro="" textlink="">
      <xdr:nvSpPr>
        <xdr:cNvPr id="6" name="Textfeld 5"/>
        <xdr:cNvSpPr txBox="1"/>
      </xdr:nvSpPr>
      <xdr:spPr>
        <a:xfrm>
          <a:off x="6429375" y="6076950"/>
          <a:ext cx="2105025" cy="1200151"/>
        </a:xfrm>
        <a:prstGeom prst="rect">
          <a:avLst/>
        </a:prstGeom>
        <a:solidFill>
          <a:schemeClr val="bg2">
            <a:lumMod val="90000"/>
          </a:schemeClr>
        </a:solidFill>
        <a:ln w="15875">
          <a:solidFill>
            <a:schemeClr val="bg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 anchorCtr="1">
          <a:noAutofit/>
        </a:bodyPr>
        <a:lstStyle/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Quelle: Statistisches Bundesamt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Statistisches Jahrbuch 2009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Daten sind teilweise geschätzt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Hier unvollständige und teilweise</a:t>
          </a:r>
        </a:p>
        <a:p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vereinfachende</a:t>
          </a:r>
          <a:r>
            <a:rPr lang="de-DE" sz="900" i="1" baseline="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Wiedergabe  </a:t>
          </a:r>
          <a:b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i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mit</a:t>
          </a:r>
          <a:r>
            <a:rPr lang="de-DE" sz="900" i="1" baseline="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eigenen Berechnungen</a:t>
          </a:r>
          <a:endParaRPr lang="de-DE" sz="900" i="1">
            <a:solidFill>
              <a:schemeClr val="tx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8"/>
  <sheetViews>
    <sheetView tabSelected="1" workbookViewId="0"/>
  </sheetViews>
  <sheetFormatPr baseColWidth="10" defaultRowHeight="12.75" x14ac:dyDescent="0.25"/>
  <cols>
    <col min="1" max="2" width="2.7109375" style="4" customWidth="1"/>
    <col min="3" max="3" width="4.7109375" style="4" customWidth="1"/>
    <col min="4" max="4" width="34.140625" style="4" customWidth="1"/>
    <col min="5" max="5" width="11.42578125" style="11"/>
    <col min="6" max="6" width="11.42578125" style="5"/>
    <col min="7" max="7" width="4.42578125" style="4" customWidth="1"/>
    <col min="8" max="8" width="34.7109375" style="4" bestFit="1" customWidth="1"/>
    <col min="9" max="16384" width="11.42578125" style="4"/>
  </cols>
  <sheetData>
    <row r="2" spans="3:10" s="6" customFormat="1" ht="18" x14ac:dyDescent="0.25">
      <c r="D2" s="6" t="s">
        <v>22</v>
      </c>
      <c r="E2" s="120"/>
      <c r="F2" s="7"/>
    </row>
    <row r="3" spans="3:10" s="6" customFormat="1" ht="18" x14ac:dyDescent="0.25">
      <c r="D3" s="8" t="s">
        <v>23</v>
      </c>
      <c r="E3" s="120"/>
      <c r="F3" s="7"/>
    </row>
    <row r="4" spans="3:10" x14ac:dyDescent="0.25">
      <c r="E4" s="123" t="s">
        <v>24</v>
      </c>
      <c r="F4" s="9"/>
    </row>
    <row r="5" spans="3:10" x14ac:dyDescent="0.25">
      <c r="C5" s="8" t="s">
        <v>27</v>
      </c>
      <c r="D5" s="8" t="s">
        <v>0</v>
      </c>
      <c r="E5" s="122" t="s">
        <v>29</v>
      </c>
      <c r="F5" s="14"/>
    </row>
    <row r="6" spans="3:10" x14ac:dyDescent="0.25">
      <c r="C6" s="4">
        <v>1</v>
      </c>
      <c r="D6" s="10" t="s">
        <v>1</v>
      </c>
      <c r="E6" s="11">
        <v>60.1</v>
      </c>
      <c r="F6" s="11"/>
      <c r="G6" s="5"/>
      <c r="H6" s="10"/>
    </row>
    <row r="7" spans="3:10" x14ac:dyDescent="0.25">
      <c r="C7" s="4">
        <v>2</v>
      </c>
      <c r="D7" s="10" t="s">
        <v>2</v>
      </c>
      <c r="E7" s="11">
        <v>9.4</v>
      </c>
      <c r="F7" s="11"/>
      <c r="G7" s="5"/>
      <c r="H7" s="10"/>
    </row>
    <row r="8" spans="3:10" x14ac:dyDescent="0.25">
      <c r="C8" s="4">
        <v>3</v>
      </c>
      <c r="D8" s="10" t="s">
        <v>30</v>
      </c>
      <c r="E8" s="11">
        <v>15.4</v>
      </c>
      <c r="F8" s="11"/>
      <c r="G8" s="5"/>
      <c r="H8" s="10"/>
    </row>
    <row r="9" spans="3:10" x14ac:dyDescent="0.25">
      <c r="C9" s="4">
        <v>4</v>
      </c>
      <c r="D9" s="10" t="s">
        <v>11</v>
      </c>
      <c r="E9" s="11">
        <v>6.3</v>
      </c>
      <c r="F9" s="11"/>
      <c r="G9" s="5"/>
      <c r="H9" s="10"/>
    </row>
    <row r="10" spans="3:10" x14ac:dyDescent="0.25">
      <c r="C10" s="4">
        <v>5</v>
      </c>
      <c r="D10" s="10" t="s">
        <v>12</v>
      </c>
      <c r="E10" s="11">
        <v>66.400000000000006</v>
      </c>
      <c r="F10" s="11"/>
      <c r="G10" s="5"/>
      <c r="H10" s="10"/>
    </row>
    <row r="11" spans="3:10" x14ac:dyDescent="0.2">
      <c r="C11" s="4">
        <v>6</v>
      </c>
      <c r="D11" s="10" t="s">
        <v>14</v>
      </c>
      <c r="E11" s="11">
        <v>97.6</v>
      </c>
      <c r="F11" s="11"/>
      <c r="G11" s="5"/>
      <c r="H11" s="1"/>
      <c r="I11" s="2"/>
      <c r="J11" s="2"/>
    </row>
    <row r="12" spans="3:10" x14ac:dyDescent="0.2">
      <c r="C12" s="4">
        <v>7</v>
      </c>
      <c r="D12" s="10" t="s">
        <v>3</v>
      </c>
      <c r="E12" s="11">
        <v>0.4</v>
      </c>
      <c r="F12" s="11"/>
      <c r="G12" s="5"/>
      <c r="H12" s="1"/>
      <c r="I12" s="2"/>
      <c r="J12" s="2"/>
    </row>
    <row r="13" spans="3:10" x14ac:dyDescent="0.2">
      <c r="C13" s="4">
        <v>8</v>
      </c>
      <c r="D13" s="10" t="s">
        <v>15</v>
      </c>
      <c r="E13" s="11">
        <v>70.5</v>
      </c>
      <c r="F13" s="11"/>
      <c r="G13" s="5"/>
      <c r="H13" s="1"/>
      <c r="I13" s="2"/>
      <c r="J13" s="2"/>
    </row>
    <row r="14" spans="3:10" x14ac:dyDescent="0.2">
      <c r="C14" s="4">
        <v>9</v>
      </c>
      <c r="D14" s="10" t="s">
        <v>16</v>
      </c>
      <c r="E14" s="11">
        <v>46.5</v>
      </c>
      <c r="F14" s="11"/>
      <c r="G14" s="5"/>
      <c r="H14" s="1"/>
      <c r="I14" s="2"/>
      <c r="J14" s="2"/>
    </row>
    <row r="15" spans="3:10" x14ac:dyDescent="0.2">
      <c r="C15" s="4">
        <v>10</v>
      </c>
      <c r="D15" s="10" t="s">
        <v>26</v>
      </c>
      <c r="E15" s="11">
        <v>1.6</v>
      </c>
      <c r="F15" s="11"/>
      <c r="G15" s="5"/>
      <c r="H15" s="1"/>
      <c r="I15" s="2"/>
      <c r="J15" s="2"/>
    </row>
    <row r="16" spans="3:10" x14ac:dyDescent="0.2">
      <c r="C16" s="4">
        <v>11</v>
      </c>
      <c r="D16" s="10" t="s">
        <v>25</v>
      </c>
      <c r="E16" s="11">
        <v>3.8</v>
      </c>
      <c r="F16" s="11"/>
      <c r="G16" s="5"/>
      <c r="H16" s="1"/>
      <c r="I16" s="2"/>
      <c r="J16" s="2"/>
    </row>
    <row r="17" spans="3:10" x14ac:dyDescent="0.2">
      <c r="C17" s="4">
        <v>12</v>
      </c>
      <c r="D17" s="10" t="s">
        <v>13</v>
      </c>
      <c r="E17" s="11">
        <v>34.299999999999997</v>
      </c>
      <c r="F17" s="11"/>
      <c r="G17" s="5"/>
      <c r="H17" s="1"/>
      <c r="I17" s="2"/>
      <c r="J17" s="2"/>
    </row>
    <row r="18" spans="3:10" x14ac:dyDescent="0.2">
      <c r="C18" s="4">
        <v>13</v>
      </c>
      <c r="D18" s="10" t="s">
        <v>5</v>
      </c>
      <c r="E18" s="11">
        <v>3.9</v>
      </c>
      <c r="F18" s="11"/>
      <c r="H18" s="1"/>
      <c r="I18" s="2"/>
      <c r="J18" s="2"/>
    </row>
    <row r="19" spans="3:10" x14ac:dyDescent="0.2">
      <c r="C19" s="4">
        <v>14</v>
      </c>
      <c r="D19" s="10" t="s">
        <v>4</v>
      </c>
      <c r="E19" s="11">
        <v>1.1000000000000001</v>
      </c>
      <c r="F19" s="11"/>
      <c r="H19" s="1"/>
      <c r="I19" s="2"/>
      <c r="J19" s="2"/>
    </row>
    <row r="20" spans="3:10" x14ac:dyDescent="0.2">
      <c r="C20" s="4">
        <v>15</v>
      </c>
      <c r="D20" s="12" t="s">
        <v>28</v>
      </c>
      <c r="E20" s="13">
        <f>SUM(E6:E19)</f>
        <v>417.30000000000007</v>
      </c>
      <c r="F20" s="13"/>
      <c r="H20" s="1"/>
      <c r="I20" s="2"/>
      <c r="J20" s="2"/>
    </row>
    <row r="21" spans="3:10" x14ac:dyDescent="0.2">
      <c r="D21" s="10"/>
      <c r="F21" s="11"/>
      <c r="H21" s="1"/>
      <c r="I21" s="2"/>
      <c r="J21" s="2"/>
    </row>
    <row r="22" spans="3:10" x14ac:dyDescent="0.2">
      <c r="D22" s="10"/>
      <c r="F22" s="11"/>
      <c r="H22" s="1"/>
      <c r="I22" s="2"/>
      <c r="J22" s="2"/>
    </row>
    <row r="23" spans="3:10" x14ac:dyDescent="0.2">
      <c r="D23" s="10"/>
      <c r="F23" s="11"/>
      <c r="H23" s="1"/>
      <c r="I23" s="2"/>
      <c r="J23" s="2"/>
    </row>
    <row r="24" spans="3:10" x14ac:dyDescent="0.2">
      <c r="D24" s="10"/>
      <c r="F24" s="11"/>
      <c r="H24" s="1"/>
      <c r="I24" s="2"/>
      <c r="J24" s="2"/>
    </row>
    <row r="25" spans="3:10" x14ac:dyDescent="0.2">
      <c r="E25" s="123" t="s">
        <v>24</v>
      </c>
      <c r="F25" s="11"/>
      <c r="H25" s="1"/>
      <c r="I25" s="2"/>
      <c r="J25" s="2"/>
    </row>
    <row r="26" spans="3:10" x14ac:dyDescent="0.2">
      <c r="C26" s="14" t="s">
        <v>27</v>
      </c>
      <c r="D26" s="8" t="s">
        <v>19</v>
      </c>
      <c r="E26" s="122" t="s">
        <v>29</v>
      </c>
      <c r="F26" s="11"/>
      <c r="H26" s="1"/>
      <c r="I26" s="2"/>
      <c r="J26" s="2"/>
    </row>
    <row r="27" spans="3:10" x14ac:dyDescent="0.2">
      <c r="C27" s="4">
        <v>1</v>
      </c>
      <c r="D27" s="10" t="s">
        <v>7</v>
      </c>
      <c r="E27" s="15">
        <v>53.3</v>
      </c>
      <c r="F27" s="11"/>
      <c r="G27" s="5"/>
      <c r="H27" s="1"/>
      <c r="I27" s="2"/>
      <c r="J27" s="2"/>
    </row>
    <row r="28" spans="3:10" x14ac:dyDescent="0.2">
      <c r="C28" s="4">
        <v>2</v>
      </c>
      <c r="D28" s="10" t="s">
        <v>6</v>
      </c>
      <c r="E28" s="15">
        <v>12.5</v>
      </c>
      <c r="F28" s="11"/>
      <c r="G28" s="5"/>
      <c r="H28" s="1"/>
      <c r="I28" s="2"/>
      <c r="J28" s="2"/>
    </row>
    <row r="29" spans="3:10" x14ac:dyDescent="0.2">
      <c r="C29" s="4">
        <v>3</v>
      </c>
      <c r="D29" s="10" t="s">
        <v>8</v>
      </c>
      <c r="E29" s="15">
        <v>18.8</v>
      </c>
      <c r="F29" s="11"/>
      <c r="G29" s="5"/>
      <c r="H29" s="1"/>
      <c r="I29" s="2"/>
      <c r="J29" s="2"/>
    </row>
    <row r="30" spans="3:10" x14ac:dyDescent="0.2">
      <c r="C30" s="4">
        <v>4</v>
      </c>
      <c r="D30" s="4" t="s">
        <v>32</v>
      </c>
      <c r="E30" s="15">
        <v>3.8</v>
      </c>
      <c r="F30" s="11"/>
      <c r="G30" s="5"/>
      <c r="H30" s="1"/>
      <c r="I30" s="2"/>
      <c r="J30" s="2"/>
    </row>
    <row r="31" spans="3:10" x14ac:dyDescent="0.2">
      <c r="C31" s="4">
        <v>5</v>
      </c>
      <c r="D31" s="10" t="s">
        <v>17</v>
      </c>
      <c r="E31" s="15">
        <v>15.5</v>
      </c>
      <c r="F31" s="11"/>
      <c r="G31" s="5"/>
      <c r="H31" s="1"/>
      <c r="I31" s="2"/>
      <c r="J31" s="2"/>
    </row>
    <row r="32" spans="3:10" x14ac:dyDescent="0.2">
      <c r="C32" s="4">
        <v>6</v>
      </c>
      <c r="D32" s="10" t="s">
        <v>18</v>
      </c>
      <c r="E32" s="15">
        <v>96.3</v>
      </c>
      <c r="F32" s="11"/>
      <c r="G32" s="5"/>
      <c r="H32" s="1"/>
      <c r="I32" s="2"/>
      <c r="J32" s="2"/>
    </row>
    <row r="33" spans="3:10" x14ac:dyDescent="0.2">
      <c r="C33" s="4">
        <v>7</v>
      </c>
      <c r="D33" s="10" t="s">
        <v>43</v>
      </c>
      <c r="E33" s="15">
        <v>6</v>
      </c>
      <c r="F33" s="11"/>
      <c r="G33" s="5"/>
      <c r="H33" s="1"/>
      <c r="I33" s="2"/>
      <c r="J33" s="2"/>
    </row>
    <row r="34" spans="3:10" x14ac:dyDescent="0.2">
      <c r="C34" s="4">
        <v>8</v>
      </c>
      <c r="D34" s="4" t="s">
        <v>31</v>
      </c>
      <c r="E34" s="15">
        <v>6.4</v>
      </c>
      <c r="F34" s="11"/>
      <c r="G34" s="5"/>
      <c r="H34" s="1"/>
      <c r="I34" s="2"/>
      <c r="J34" s="2"/>
    </row>
    <row r="35" spans="3:10" x14ac:dyDescent="0.2">
      <c r="C35" s="4">
        <v>9</v>
      </c>
      <c r="D35" s="10" t="s">
        <v>9</v>
      </c>
      <c r="E35" s="15">
        <v>5.4</v>
      </c>
      <c r="G35" s="5"/>
      <c r="H35" s="1"/>
      <c r="I35" s="2"/>
      <c r="J35" s="2"/>
    </row>
    <row r="36" spans="3:10" x14ac:dyDescent="0.2">
      <c r="C36" s="4">
        <v>10</v>
      </c>
      <c r="D36" s="10" t="s">
        <v>10</v>
      </c>
      <c r="E36" s="15">
        <v>11.3</v>
      </c>
      <c r="G36" s="5"/>
      <c r="H36" s="1"/>
      <c r="I36" s="2"/>
      <c r="J36" s="2"/>
    </row>
    <row r="37" spans="3:10" x14ac:dyDescent="0.2">
      <c r="C37" s="4">
        <v>11</v>
      </c>
      <c r="D37" s="4" t="s">
        <v>33</v>
      </c>
      <c r="E37" s="15">
        <v>22.3</v>
      </c>
      <c r="F37" s="11"/>
      <c r="G37" s="5"/>
      <c r="H37" s="1"/>
      <c r="I37" s="2"/>
      <c r="J37" s="2"/>
    </row>
    <row r="38" spans="3:10" x14ac:dyDescent="0.2">
      <c r="C38" s="4">
        <v>12</v>
      </c>
      <c r="D38" s="10" t="s">
        <v>20</v>
      </c>
      <c r="E38" s="15">
        <v>13</v>
      </c>
      <c r="F38" s="4"/>
      <c r="H38" s="1"/>
      <c r="I38" s="2"/>
      <c r="J38" s="2"/>
    </row>
    <row r="39" spans="3:10" x14ac:dyDescent="0.25">
      <c r="C39" s="4">
        <v>13</v>
      </c>
      <c r="D39" s="12" t="s">
        <v>28</v>
      </c>
      <c r="E39" s="13">
        <f>SUM(E27:E38)</f>
        <v>264.60000000000002</v>
      </c>
      <c r="F39" s="11"/>
    </row>
    <row r="40" spans="3:10" x14ac:dyDescent="0.25">
      <c r="E40" s="15"/>
    </row>
    <row r="41" spans="3:10" x14ac:dyDescent="0.2">
      <c r="D41" s="1"/>
      <c r="E41" s="15"/>
    </row>
    <row r="42" spans="3:10" x14ac:dyDescent="0.25">
      <c r="D42" s="10" t="s">
        <v>34</v>
      </c>
      <c r="E42" s="15">
        <v>209</v>
      </c>
    </row>
    <row r="43" spans="3:10" x14ac:dyDescent="0.25">
      <c r="E43" s="15"/>
    </row>
    <row r="44" spans="3:10" x14ac:dyDescent="0.25">
      <c r="E44" s="15"/>
    </row>
    <row r="45" spans="3:10" x14ac:dyDescent="0.25">
      <c r="D45" s="10"/>
      <c r="E45" s="15"/>
    </row>
    <row r="47" spans="3:10" x14ac:dyDescent="0.25">
      <c r="D47" s="10"/>
      <c r="E47" s="15"/>
    </row>
    <row r="48" spans="3:10" x14ac:dyDescent="0.25">
      <c r="E48" s="15"/>
    </row>
  </sheetData>
  <sortState ref="D17:E29">
    <sortCondition descending="1" ref="E17:E29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9"/>
  <sheetViews>
    <sheetView workbookViewId="0"/>
  </sheetViews>
  <sheetFormatPr baseColWidth="10" defaultRowHeight="12.75" x14ac:dyDescent="0.25"/>
  <cols>
    <col min="1" max="2" width="2.7109375" style="4" customWidth="1"/>
    <col min="3" max="3" width="4.7109375" style="4" customWidth="1"/>
    <col min="4" max="4" width="34.140625" style="4" customWidth="1"/>
    <col min="5" max="6" width="11.42578125" style="11"/>
    <col min="7" max="7" width="7.5703125" style="4" customWidth="1"/>
    <col min="8" max="8" width="34.7109375" style="4" bestFit="1" customWidth="1"/>
    <col min="9" max="16384" width="11.42578125" style="4"/>
  </cols>
  <sheetData>
    <row r="2" spans="3:10" s="6" customFormat="1" ht="18" x14ac:dyDescent="0.25">
      <c r="D2" s="6" t="s">
        <v>22</v>
      </c>
      <c r="E2" s="120"/>
      <c r="F2" s="120"/>
    </row>
    <row r="3" spans="3:10" s="6" customFormat="1" ht="18" x14ac:dyDescent="0.25">
      <c r="D3" s="8" t="s">
        <v>23</v>
      </c>
      <c r="E3" s="120"/>
      <c r="F3" s="120"/>
    </row>
    <row r="4" spans="3:10" x14ac:dyDescent="0.25">
      <c r="E4" s="178" t="s">
        <v>24</v>
      </c>
      <c r="F4" s="178"/>
      <c r="G4" s="143"/>
    </row>
    <row r="5" spans="3:10" x14ac:dyDescent="0.25">
      <c r="C5" s="8" t="s">
        <v>27</v>
      </c>
      <c r="D5" s="8" t="s">
        <v>0</v>
      </c>
      <c r="E5" s="122" t="s">
        <v>29</v>
      </c>
      <c r="F5" s="122" t="s">
        <v>35</v>
      </c>
    </row>
    <row r="6" spans="3:10" x14ac:dyDescent="0.25">
      <c r="C6" s="4">
        <v>1</v>
      </c>
      <c r="D6" s="10" t="s">
        <v>1</v>
      </c>
      <c r="E6" s="11">
        <v>60.1</v>
      </c>
      <c r="F6" s="11">
        <f>E6/$E$20%</f>
        <v>14.402108794632156</v>
      </c>
      <c r="G6" s="5"/>
      <c r="H6" s="144"/>
      <c r="I6" s="11"/>
      <c r="J6" s="11"/>
    </row>
    <row r="7" spans="3:10" x14ac:dyDescent="0.25">
      <c r="C7" s="4">
        <v>2</v>
      </c>
      <c r="D7" s="10" t="s">
        <v>2</v>
      </c>
      <c r="E7" s="11">
        <v>9.4</v>
      </c>
      <c r="F7" s="11">
        <f t="shared" ref="F7:F19" si="0">E7/$E$20%</f>
        <v>2.252576084351785</v>
      </c>
      <c r="G7" s="5"/>
    </row>
    <row r="8" spans="3:10" x14ac:dyDescent="0.25">
      <c r="C8" s="4">
        <v>3</v>
      </c>
      <c r="D8" s="10" t="s">
        <v>30</v>
      </c>
      <c r="E8" s="11">
        <v>15.4</v>
      </c>
      <c r="F8" s="11">
        <f t="shared" si="0"/>
        <v>3.6903906062784562</v>
      </c>
      <c r="G8" s="5"/>
    </row>
    <row r="9" spans="3:10" x14ac:dyDescent="0.25">
      <c r="C9" s="4">
        <v>4</v>
      </c>
      <c r="D9" s="10" t="s">
        <v>11</v>
      </c>
      <c r="E9" s="11">
        <v>6.3</v>
      </c>
      <c r="F9" s="11">
        <f t="shared" si="0"/>
        <v>1.5097052480230047</v>
      </c>
      <c r="G9" s="5"/>
    </row>
    <row r="10" spans="3:10" x14ac:dyDescent="0.25">
      <c r="C10" s="4">
        <v>5</v>
      </c>
      <c r="D10" s="10" t="s">
        <v>12</v>
      </c>
      <c r="E10" s="11">
        <v>66.400000000000006</v>
      </c>
      <c r="F10" s="11">
        <f t="shared" si="0"/>
        <v>15.911814042655163</v>
      </c>
      <c r="G10" s="5"/>
    </row>
    <row r="11" spans="3:10" x14ac:dyDescent="0.2">
      <c r="C11" s="4">
        <v>6</v>
      </c>
      <c r="D11" s="10" t="s">
        <v>14</v>
      </c>
      <c r="E11" s="11">
        <v>97.6</v>
      </c>
      <c r="F11" s="11">
        <f t="shared" si="0"/>
        <v>23.388449556673848</v>
      </c>
      <c r="G11" s="5"/>
      <c r="H11" s="144"/>
      <c r="I11" s="2"/>
      <c r="J11" s="2"/>
    </row>
    <row r="12" spans="3:10" x14ac:dyDescent="0.2">
      <c r="C12" s="4">
        <v>7</v>
      </c>
      <c r="D12" s="10" t="s">
        <v>3</v>
      </c>
      <c r="E12" s="11">
        <v>0.4</v>
      </c>
      <c r="F12" s="11">
        <f t="shared" si="0"/>
        <v>9.5854301461778077E-2</v>
      </c>
      <c r="G12" s="5"/>
      <c r="I12" s="2"/>
      <c r="J12" s="2"/>
    </row>
    <row r="13" spans="3:10" x14ac:dyDescent="0.2">
      <c r="C13" s="4">
        <v>8</v>
      </c>
      <c r="D13" s="10" t="s">
        <v>15</v>
      </c>
      <c r="E13" s="11">
        <v>70.5</v>
      </c>
      <c r="F13" s="11">
        <f t="shared" si="0"/>
        <v>16.894320632638387</v>
      </c>
      <c r="G13" s="5"/>
      <c r="I13" s="2"/>
      <c r="J13" s="2"/>
    </row>
    <row r="14" spans="3:10" x14ac:dyDescent="0.2">
      <c r="C14" s="4">
        <v>9</v>
      </c>
      <c r="D14" s="10" t="s">
        <v>16</v>
      </c>
      <c r="E14" s="11">
        <v>46.5</v>
      </c>
      <c r="F14" s="11">
        <f t="shared" si="0"/>
        <v>11.143062544931702</v>
      </c>
      <c r="G14" s="5"/>
      <c r="I14" s="2"/>
      <c r="J14" s="2"/>
    </row>
    <row r="15" spans="3:10" x14ac:dyDescent="0.2">
      <c r="C15" s="4">
        <v>10</v>
      </c>
      <c r="D15" s="10" t="s">
        <v>26</v>
      </c>
      <c r="E15" s="11">
        <v>1.6</v>
      </c>
      <c r="F15" s="11">
        <f t="shared" si="0"/>
        <v>0.38341720584711231</v>
      </c>
      <c r="G15" s="5"/>
      <c r="I15" s="2"/>
      <c r="J15" s="2"/>
    </row>
    <row r="16" spans="3:10" x14ac:dyDescent="0.2">
      <c r="C16" s="4">
        <v>11</v>
      </c>
      <c r="D16" s="10" t="s">
        <v>25</v>
      </c>
      <c r="E16" s="11">
        <v>3.8</v>
      </c>
      <c r="F16" s="11">
        <f t="shared" si="0"/>
        <v>0.91061586388689164</v>
      </c>
      <c r="G16" s="5"/>
      <c r="I16" s="2"/>
      <c r="J16" s="2"/>
    </row>
    <row r="17" spans="3:10" x14ac:dyDescent="0.2">
      <c r="C17" s="4">
        <v>12</v>
      </c>
      <c r="D17" s="10" t="s">
        <v>13</v>
      </c>
      <c r="E17" s="11">
        <v>34.299999999999997</v>
      </c>
      <c r="F17" s="11">
        <f t="shared" si="0"/>
        <v>8.2195063503474692</v>
      </c>
      <c r="G17" s="5"/>
      <c r="I17" s="2"/>
      <c r="J17" s="2"/>
    </row>
    <row r="18" spans="3:10" x14ac:dyDescent="0.2">
      <c r="C18" s="4">
        <v>13</v>
      </c>
      <c r="D18" s="10" t="s">
        <v>5</v>
      </c>
      <c r="E18" s="11">
        <v>3.9</v>
      </c>
      <c r="F18" s="11">
        <f t="shared" si="0"/>
        <v>0.93457943925233622</v>
      </c>
      <c r="I18" s="2"/>
      <c r="J18" s="2"/>
    </row>
    <row r="19" spans="3:10" x14ac:dyDescent="0.2">
      <c r="C19" s="4">
        <v>14</v>
      </c>
      <c r="D19" s="10" t="s">
        <v>4</v>
      </c>
      <c r="E19" s="11">
        <v>1.1000000000000001</v>
      </c>
      <c r="F19" s="11">
        <f t="shared" si="0"/>
        <v>0.26359932901988975</v>
      </c>
      <c r="I19" s="2"/>
      <c r="J19" s="2"/>
    </row>
    <row r="20" spans="3:10" x14ac:dyDescent="0.2">
      <c r="C20" s="4">
        <v>15</v>
      </c>
      <c r="D20" s="12" t="s">
        <v>28</v>
      </c>
      <c r="E20" s="13">
        <f>SUM(E6:E19)</f>
        <v>417.30000000000007</v>
      </c>
      <c r="F20" s="11">
        <f>SUM(F6:F19)</f>
        <v>99.999999999999972</v>
      </c>
      <c r="H20" s="1"/>
      <c r="I20" s="2"/>
      <c r="J20" s="2"/>
    </row>
    <row r="21" spans="3:10" x14ac:dyDescent="0.2">
      <c r="D21" s="10"/>
      <c r="H21" s="1"/>
      <c r="I21" s="2"/>
      <c r="J21" s="2"/>
    </row>
    <row r="22" spans="3:10" x14ac:dyDescent="0.2">
      <c r="D22" s="10"/>
      <c r="H22" s="1"/>
      <c r="I22" s="2"/>
      <c r="J22" s="2"/>
    </row>
    <row r="23" spans="3:10" x14ac:dyDescent="0.2">
      <c r="D23" s="10"/>
      <c r="H23" s="1"/>
      <c r="I23" s="2"/>
      <c r="J23" s="2"/>
    </row>
    <row r="24" spans="3:10" x14ac:dyDescent="0.2">
      <c r="D24" s="10"/>
      <c r="H24" s="1"/>
      <c r="I24" s="2"/>
      <c r="J24" s="2"/>
    </row>
    <row r="25" spans="3:10" x14ac:dyDescent="0.2">
      <c r="E25" s="178" t="s">
        <v>24</v>
      </c>
      <c r="F25" s="178"/>
      <c r="H25" s="1"/>
      <c r="I25" s="2"/>
      <c r="J25" s="2"/>
    </row>
    <row r="26" spans="3:10" x14ac:dyDescent="0.2">
      <c r="C26" s="14" t="s">
        <v>27</v>
      </c>
      <c r="D26" s="8" t="s">
        <v>19</v>
      </c>
      <c r="E26" s="122" t="s">
        <v>29</v>
      </c>
      <c r="F26" s="122" t="s">
        <v>35</v>
      </c>
      <c r="H26" s="1"/>
      <c r="I26" s="2"/>
      <c r="J26" s="2"/>
    </row>
    <row r="27" spans="3:10" x14ac:dyDescent="0.2">
      <c r="C27" s="4">
        <v>1</v>
      </c>
      <c r="D27" s="10" t="s">
        <v>7</v>
      </c>
      <c r="E27" s="15">
        <v>53.3</v>
      </c>
      <c r="F27" s="11">
        <f>E27/$E$39%</f>
        <v>20.143613000755852</v>
      </c>
      <c r="G27" s="5"/>
      <c r="H27" s="1"/>
      <c r="I27" s="2"/>
      <c r="J27" s="2"/>
    </row>
    <row r="28" spans="3:10" x14ac:dyDescent="0.2">
      <c r="C28" s="4">
        <v>2</v>
      </c>
      <c r="D28" s="10" t="s">
        <v>6</v>
      </c>
      <c r="E28" s="15">
        <v>12.5</v>
      </c>
      <c r="F28" s="11">
        <f t="shared" ref="F28:F38" si="1">E28/$E$39%</f>
        <v>4.7241118669690092</v>
      </c>
      <c r="G28" s="5"/>
      <c r="H28" s="1"/>
      <c r="I28" s="2"/>
      <c r="J28" s="2"/>
    </row>
    <row r="29" spans="3:10" x14ac:dyDescent="0.2">
      <c r="C29" s="4">
        <v>3</v>
      </c>
      <c r="D29" s="10" t="s">
        <v>8</v>
      </c>
      <c r="E29" s="15">
        <v>18.8</v>
      </c>
      <c r="F29" s="11">
        <f t="shared" si="1"/>
        <v>7.1050642479213897</v>
      </c>
      <c r="G29" s="5"/>
      <c r="H29" s="1"/>
      <c r="I29" s="2"/>
      <c r="J29" s="2"/>
    </row>
    <row r="30" spans="3:10" x14ac:dyDescent="0.2">
      <c r="C30" s="4">
        <v>4</v>
      </c>
      <c r="D30" s="4" t="s">
        <v>32</v>
      </c>
      <c r="E30" s="15">
        <v>3.8</v>
      </c>
      <c r="F30" s="11">
        <f t="shared" si="1"/>
        <v>1.4361300075585788</v>
      </c>
      <c r="G30" s="5"/>
      <c r="H30" s="1"/>
      <c r="I30" s="2"/>
      <c r="J30" s="2"/>
    </row>
    <row r="31" spans="3:10" x14ac:dyDescent="0.2">
      <c r="C31" s="4">
        <v>5</v>
      </c>
      <c r="D31" s="10" t="s">
        <v>17</v>
      </c>
      <c r="E31" s="15">
        <v>15.5</v>
      </c>
      <c r="F31" s="11">
        <f t="shared" si="1"/>
        <v>5.8578987150415713</v>
      </c>
      <c r="G31" s="5"/>
      <c r="H31" s="1"/>
      <c r="I31" s="2"/>
      <c r="J31" s="2"/>
    </row>
    <row r="32" spans="3:10" x14ac:dyDescent="0.2">
      <c r="C32" s="4">
        <v>6</v>
      </c>
      <c r="D32" s="10" t="s">
        <v>18</v>
      </c>
      <c r="E32" s="15">
        <v>96.3</v>
      </c>
      <c r="F32" s="11">
        <f t="shared" si="1"/>
        <v>36.394557823129247</v>
      </c>
      <c r="G32" s="5"/>
      <c r="H32" s="1"/>
      <c r="I32" s="2"/>
      <c r="J32" s="2"/>
    </row>
    <row r="33" spans="3:10" x14ac:dyDescent="0.2">
      <c r="C33" s="4">
        <v>7</v>
      </c>
      <c r="D33" s="10" t="s">
        <v>43</v>
      </c>
      <c r="E33" s="15">
        <v>6</v>
      </c>
      <c r="F33" s="11">
        <f t="shared" si="1"/>
        <v>2.2675736961451243</v>
      </c>
      <c r="G33" s="5"/>
      <c r="H33" s="1"/>
      <c r="I33" s="2"/>
      <c r="J33" s="2"/>
    </row>
    <row r="34" spans="3:10" x14ac:dyDescent="0.2">
      <c r="C34" s="4">
        <v>8</v>
      </c>
      <c r="D34" s="4" t="s">
        <v>31</v>
      </c>
      <c r="E34" s="15">
        <v>6.4</v>
      </c>
      <c r="F34" s="11">
        <f t="shared" si="1"/>
        <v>2.4187452758881327</v>
      </c>
      <c r="G34" s="5"/>
      <c r="H34" s="1"/>
      <c r="I34" s="2"/>
      <c r="J34" s="2"/>
    </row>
    <row r="35" spans="3:10" x14ac:dyDescent="0.2">
      <c r="C35" s="4">
        <v>9</v>
      </c>
      <c r="D35" s="10" t="s">
        <v>9</v>
      </c>
      <c r="E35" s="15">
        <v>5.4</v>
      </c>
      <c r="F35" s="11">
        <f t="shared" si="1"/>
        <v>2.0408163265306123</v>
      </c>
      <c r="G35" s="5"/>
      <c r="H35" s="1"/>
      <c r="I35" s="2"/>
      <c r="J35" s="2"/>
    </row>
    <row r="36" spans="3:10" x14ac:dyDescent="0.2">
      <c r="C36" s="4">
        <v>10</v>
      </c>
      <c r="D36" s="10" t="s">
        <v>10</v>
      </c>
      <c r="E36" s="15">
        <v>11.3</v>
      </c>
      <c r="F36" s="11">
        <f t="shared" si="1"/>
        <v>4.2705971277399843</v>
      </c>
      <c r="G36" s="5"/>
      <c r="H36" s="1"/>
      <c r="I36" s="2"/>
      <c r="J36" s="2"/>
    </row>
    <row r="37" spans="3:10" x14ac:dyDescent="0.2">
      <c r="C37" s="4">
        <v>11</v>
      </c>
      <c r="D37" s="4" t="s">
        <v>33</v>
      </c>
      <c r="E37" s="15">
        <v>22.3</v>
      </c>
      <c r="F37" s="11">
        <f t="shared" si="1"/>
        <v>8.4278155706727134</v>
      </c>
      <c r="G37" s="5"/>
      <c r="H37" s="1"/>
      <c r="I37" s="2"/>
      <c r="J37" s="2"/>
    </row>
    <row r="38" spans="3:10" x14ac:dyDescent="0.2">
      <c r="C38" s="4">
        <v>12</v>
      </c>
      <c r="D38" s="10" t="s">
        <v>20</v>
      </c>
      <c r="E38" s="15">
        <v>13</v>
      </c>
      <c r="F38" s="11">
        <f t="shared" si="1"/>
        <v>4.9130763416477699</v>
      </c>
      <c r="H38" s="1"/>
      <c r="I38" s="2"/>
      <c r="J38" s="2"/>
    </row>
    <row r="39" spans="3:10" x14ac:dyDescent="0.25">
      <c r="C39" s="4">
        <v>13</v>
      </c>
      <c r="D39" s="12" t="s">
        <v>28</v>
      </c>
      <c r="E39" s="13">
        <f>SUM(E27:E38)</f>
        <v>264.60000000000002</v>
      </c>
      <c r="F39" s="11">
        <f>SUM(F27:F38)</f>
        <v>99.999999999999986</v>
      </c>
    </row>
    <row r="40" spans="3:10" x14ac:dyDescent="0.25">
      <c r="E40" s="15"/>
    </row>
    <row r="41" spans="3:10" x14ac:dyDescent="0.2">
      <c r="D41" s="1"/>
      <c r="E41" s="15"/>
    </row>
    <row r="42" spans="3:10" x14ac:dyDescent="0.25">
      <c r="D42" s="10" t="s">
        <v>34</v>
      </c>
      <c r="E42" s="15">
        <v>209</v>
      </c>
    </row>
    <row r="43" spans="3:10" x14ac:dyDescent="0.25">
      <c r="E43" s="15"/>
    </row>
    <row r="44" spans="3:10" x14ac:dyDescent="0.25">
      <c r="E44" s="15"/>
    </row>
    <row r="45" spans="3:10" x14ac:dyDescent="0.25">
      <c r="D45" s="10"/>
      <c r="E45" s="15"/>
    </row>
    <row r="47" spans="3:10" x14ac:dyDescent="0.25">
      <c r="D47" s="10"/>
      <c r="E47" s="15"/>
    </row>
    <row r="48" spans="3:10" x14ac:dyDescent="0.25">
      <c r="E48" s="15"/>
    </row>
    <row r="49" spans="3:10" s="5" customFormat="1" x14ac:dyDescent="0.25">
      <c r="C49" s="4"/>
      <c r="D49" s="4"/>
      <c r="E49" s="11"/>
      <c r="F49" s="11"/>
      <c r="G49" s="4"/>
      <c r="H49" s="4"/>
      <c r="I49" s="4"/>
      <c r="J49" s="4"/>
    </row>
  </sheetData>
  <mergeCells count="2">
    <mergeCell ref="E4:F4"/>
    <mergeCell ref="E25:F2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50"/>
  <sheetViews>
    <sheetView workbookViewId="0"/>
  </sheetViews>
  <sheetFormatPr baseColWidth="10" defaultRowHeight="12.75" x14ac:dyDescent="0.25"/>
  <cols>
    <col min="1" max="2" width="2.7109375" style="4" customWidth="1"/>
    <col min="3" max="3" width="4.7109375" style="4" customWidth="1"/>
    <col min="4" max="4" width="34.140625" style="4" customWidth="1"/>
    <col min="5" max="6" width="11.42578125" style="11"/>
    <col min="7" max="7" width="5.7109375" style="18" bestFit="1" customWidth="1"/>
    <col min="8" max="8" width="34.7109375" style="146" bestFit="1" customWidth="1"/>
    <col min="9" max="9" width="11.42578125" style="146"/>
    <col min="10" max="16384" width="11.42578125" style="4"/>
  </cols>
  <sheetData>
    <row r="2" spans="3:10" s="6" customFormat="1" ht="18" x14ac:dyDescent="0.25">
      <c r="D2" s="6" t="s">
        <v>22</v>
      </c>
      <c r="E2" s="120"/>
      <c r="F2" s="120"/>
      <c r="G2" s="17"/>
      <c r="H2" s="145"/>
      <c r="I2" s="145"/>
    </row>
    <row r="3" spans="3:10" s="6" customFormat="1" ht="18" x14ac:dyDescent="0.25">
      <c r="D3" s="8" t="s">
        <v>23</v>
      </c>
      <c r="E3" s="120"/>
      <c r="F3" s="120"/>
      <c r="G3" s="17"/>
      <c r="H3" s="145"/>
      <c r="I3" s="145"/>
    </row>
    <row r="4" spans="3:10" s="6" customFormat="1" ht="18" x14ac:dyDescent="0.25">
      <c r="D4" s="8"/>
      <c r="E4" s="120"/>
      <c r="F4" s="120"/>
      <c r="G4" s="17"/>
      <c r="H4" s="145"/>
      <c r="I4" s="145"/>
    </row>
    <row r="5" spans="3:10" x14ac:dyDescent="0.25">
      <c r="E5" s="178" t="s">
        <v>24</v>
      </c>
      <c r="F5" s="178"/>
    </row>
    <row r="6" spans="3:10" x14ac:dyDescent="0.25">
      <c r="C6" s="8" t="s">
        <v>27</v>
      </c>
      <c r="D6" s="8" t="s">
        <v>0</v>
      </c>
      <c r="E6" s="122" t="s">
        <v>29</v>
      </c>
      <c r="F6" s="122" t="s">
        <v>35</v>
      </c>
      <c r="G6" s="16" t="s">
        <v>36</v>
      </c>
    </row>
    <row r="7" spans="3:10" x14ac:dyDescent="0.25">
      <c r="C7" s="4">
        <v>1</v>
      </c>
      <c r="D7" s="10" t="s">
        <v>1</v>
      </c>
      <c r="E7" s="11">
        <v>60.1</v>
      </c>
      <c r="F7" s="11">
        <f>E7/$E$21%</f>
        <v>14.402108794632156</v>
      </c>
      <c r="G7" s="19">
        <f>RANK(F7,$F$7:$F$20,0)</f>
        <v>4</v>
      </c>
      <c r="H7" s="10"/>
    </row>
    <row r="8" spans="3:10" x14ac:dyDescent="0.25">
      <c r="C8" s="4">
        <v>2</v>
      </c>
      <c r="D8" s="10" t="s">
        <v>2</v>
      </c>
      <c r="E8" s="11">
        <v>9.4</v>
      </c>
      <c r="F8" s="11">
        <f t="shared" ref="F8:F20" si="0">E8/$E$21%</f>
        <v>2.252576084351785</v>
      </c>
      <c r="G8" s="19">
        <f t="shared" ref="G8:G20" si="1">RANK(F8,$F$7:$F$20,0)</f>
        <v>8</v>
      </c>
      <c r="H8" s="10"/>
    </row>
    <row r="9" spans="3:10" x14ac:dyDescent="0.25">
      <c r="C9" s="4">
        <v>3</v>
      </c>
      <c r="D9" s="10" t="s">
        <v>30</v>
      </c>
      <c r="E9" s="11">
        <v>15.4</v>
      </c>
      <c r="F9" s="11">
        <f t="shared" si="0"/>
        <v>3.6903906062784562</v>
      </c>
      <c r="G9" s="19">
        <f t="shared" si="1"/>
        <v>7</v>
      </c>
      <c r="H9" s="10"/>
    </row>
    <row r="10" spans="3:10" x14ac:dyDescent="0.25">
      <c r="C10" s="4">
        <v>4</v>
      </c>
      <c r="D10" s="10" t="s">
        <v>11</v>
      </c>
      <c r="E10" s="11">
        <v>6.3</v>
      </c>
      <c r="F10" s="11">
        <f t="shared" si="0"/>
        <v>1.5097052480230047</v>
      </c>
      <c r="G10" s="19">
        <f t="shared" si="1"/>
        <v>9</v>
      </c>
      <c r="H10" s="10"/>
    </row>
    <row r="11" spans="3:10" x14ac:dyDescent="0.25">
      <c r="C11" s="4">
        <v>5</v>
      </c>
      <c r="D11" s="10" t="s">
        <v>12</v>
      </c>
      <c r="E11" s="11">
        <v>66.400000000000006</v>
      </c>
      <c r="F11" s="11">
        <f t="shared" si="0"/>
        <v>15.911814042655163</v>
      </c>
      <c r="G11" s="19">
        <f t="shared" si="1"/>
        <v>3</v>
      </c>
      <c r="H11" s="10"/>
    </row>
    <row r="12" spans="3:10" x14ac:dyDescent="0.2">
      <c r="C12" s="4">
        <v>6</v>
      </c>
      <c r="D12" s="10" t="s">
        <v>14</v>
      </c>
      <c r="E12" s="11">
        <v>97.6</v>
      </c>
      <c r="F12" s="11">
        <f t="shared" si="0"/>
        <v>23.388449556673848</v>
      </c>
      <c r="G12" s="19">
        <f t="shared" si="1"/>
        <v>1</v>
      </c>
      <c r="H12" s="10"/>
      <c r="I12" s="3"/>
      <c r="J12" s="2"/>
    </row>
    <row r="13" spans="3:10" x14ac:dyDescent="0.2">
      <c r="C13" s="4">
        <v>7</v>
      </c>
      <c r="D13" s="10" t="s">
        <v>3</v>
      </c>
      <c r="E13" s="11">
        <v>0.4</v>
      </c>
      <c r="F13" s="11">
        <f t="shared" si="0"/>
        <v>9.5854301461778077E-2</v>
      </c>
      <c r="G13" s="19">
        <f t="shared" si="1"/>
        <v>14</v>
      </c>
      <c r="H13" s="10"/>
      <c r="I13" s="3"/>
      <c r="J13" s="2"/>
    </row>
    <row r="14" spans="3:10" x14ac:dyDescent="0.2">
      <c r="C14" s="4">
        <v>8</v>
      </c>
      <c r="D14" s="10" t="s">
        <v>15</v>
      </c>
      <c r="E14" s="11">
        <v>70.5</v>
      </c>
      <c r="F14" s="11">
        <f t="shared" si="0"/>
        <v>16.894320632638387</v>
      </c>
      <c r="G14" s="19">
        <f t="shared" si="1"/>
        <v>2</v>
      </c>
      <c r="H14" s="10"/>
      <c r="I14" s="3"/>
      <c r="J14" s="2"/>
    </row>
    <row r="15" spans="3:10" x14ac:dyDescent="0.2">
      <c r="C15" s="4">
        <v>9</v>
      </c>
      <c r="D15" s="10" t="s">
        <v>16</v>
      </c>
      <c r="E15" s="11">
        <v>46.5</v>
      </c>
      <c r="F15" s="11">
        <f t="shared" si="0"/>
        <v>11.143062544931702</v>
      </c>
      <c r="G15" s="19">
        <f t="shared" si="1"/>
        <v>5</v>
      </c>
      <c r="H15" s="10"/>
      <c r="I15" s="3"/>
      <c r="J15" s="2"/>
    </row>
    <row r="16" spans="3:10" x14ac:dyDescent="0.2">
      <c r="C16" s="4">
        <v>10</v>
      </c>
      <c r="D16" s="10" t="s">
        <v>26</v>
      </c>
      <c r="E16" s="11">
        <v>1.6</v>
      </c>
      <c r="F16" s="11">
        <f t="shared" si="0"/>
        <v>0.38341720584711231</v>
      </c>
      <c r="G16" s="19">
        <f t="shared" si="1"/>
        <v>12</v>
      </c>
      <c r="H16" s="10"/>
      <c r="I16" s="3"/>
      <c r="J16" s="2"/>
    </row>
    <row r="17" spans="3:10" x14ac:dyDescent="0.2">
      <c r="C17" s="4">
        <v>11</v>
      </c>
      <c r="D17" s="10" t="s">
        <v>25</v>
      </c>
      <c r="E17" s="11">
        <v>3.8</v>
      </c>
      <c r="F17" s="11">
        <f t="shared" si="0"/>
        <v>0.91061586388689164</v>
      </c>
      <c r="G17" s="19">
        <f t="shared" si="1"/>
        <v>11</v>
      </c>
      <c r="H17" s="10"/>
      <c r="I17" s="3"/>
      <c r="J17" s="2"/>
    </row>
    <row r="18" spans="3:10" x14ac:dyDescent="0.2">
      <c r="C18" s="4">
        <v>12</v>
      </c>
      <c r="D18" s="10" t="s">
        <v>13</v>
      </c>
      <c r="E18" s="11">
        <v>34.299999999999997</v>
      </c>
      <c r="F18" s="11">
        <f t="shared" si="0"/>
        <v>8.2195063503474692</v>
      </c>
      <c r="G18" s="19">
        <f t="shared" si="1"/>
        <v>6</v>
      </c>
      <c r="H18" s="10"/>
      <c r="I18" s="3"/>
      <c r="J18" s="2"/>
    </row>
    <row r="19" spans="3:10" x14ac:dyDescent="0.2">
      <c r="C19" s="4">
        <v>13</v>
      </c>
      <c r="D19" s="10" t="s">
        <v>5</v>
      </c>
      <c r="E19" s="11">
        <v>3.9</v>
      </c>
      <c r="F19" s="11">
        <f t="shared" si="0"/>
        <v>0.93457943925233622</v>
      </c>
      <c r="G19" s="19">
        <f t="shared" si="1"/>
        <v>10</v>
      </c>
      <c r="H19" s="10"/>
      <c r="I19" s="3"/>
      <c r="J19" s="2"/>
    </row>
    <row r="20" spans="3:10" x14ac:dyDescent="0.2">
      <c r="C20" s="4">
        <v>14</v>
      </c>
      <c r="D20" s="10" t="s">
        <v>4</v>
      </c>
      <c r="E20" s="11">
        <v>1.1000000000000001</v>
      </c>
      <c r="F20" s="11">
        <f t="shared" si="0"/>
        <v>0.26359932901988975</v>
      </c>
      <c r="G20" s="19">
        <f t="shared" si="1"/>
        <v>13</v>
      </c>
      <c r="H20" s="10"/>
      <c r="I20" s="3"/>
      <c r="J20" s="2"/>
    </row>
    <row r="21" spans="3:10" x14ac:dyDescent="0.2">
      <c r="C21" s="4">
        <v>15</v>
      </c>
      <c r="D21" s="12" t="s">
        <v>28</v>
      </c>
      <c r="E21" s="13">
        <f>SUM(E7:E20)</f>
        <v>417.30000000000007</v>
      </c>
      <c r="F21" s="11">
        <f>SUM(F7:F20)</f>
        <v>99.999999999999972</v>
      </c>
      <c r="H21" s="1"/>
      <c r="I21" s="3"/>
      <c r="J21" s="2"/>
    </row>
    <row r="22" spans="3:10" x14ac:dyDescent="0.2">
      <c r="D22" s="10"/>
      <c r="H22" s="1"/>
      <c r="I22" s="3"/>
      <c r="J22" s="2"/>
    </row>
    <row r="23" spans="3:10" x14ac:dyDescent="0.2">
      <c r="D23" s="10"/>
      <c r="H23" s="1"/>
      <c r="I23" s="3"/>
      <c r="J23" s="2"/>
    </row>
    <row r="24" spans="3:10" x14ac:dyDescent="0.2">
      <c r="D24" s="10"/>
      <c r="H24" s="1"/>
      <c r="I24" s="3"/>
      <c r="J24" s="2"/>
    </row>
    <row r="25" spans="3:10" x14ac:dyDescent="0.2">
      <c r="D25" s="10"/>
      <c r="H25" s="1"/>
      <c r="I25" s="3"/>
      <c r="J25" s="2"/>
    </row>
    <row r="26" spans="3:10" x14ac:dyDescent="0.2">
      <c r="E26" s="178" t="s">
        <v>24</v>
      </c>
      <c r="F26" s="178"/>
      <c r="H26" s="1"/>
      <c r="I26" s="3"/>
      <c r="J26" s="2"/>
    </row>
    <row r="27" spans="3:10" x14ac:dyDescent="0.2">
      <c r="C27" s="14" t="s">
        <v>27</v>
      </c>
      <c r="D27" s="8" t="s">
        <v>19</v>
      </c>
      <c r="E27" s="122" t="s">
        <v>29</v>
      </c>
      <c r="F27" s="122" t="s">
        <v>35</v>
      </c>
      <c r="G27" s="16" t="s">
        <v>36</v>
      </c>
      <c r="H27" s="1"/>
      <c r="I27" s="3"/>
      <c r="J27" s="2"/>
    </row>
    <row r="28" spans="3:10" x14ac:dyDescent="0.2">
      <c r="C28" s="4">
        <v>1</v>
      </c>
      <c r="D28" s="10" t="s">
        <v>7</v>
      </c>
      <c r="E28" s="15">
        <v>53.3</v>
      </c>
      <c r="F28" s="11">
        <f>E28/$E$40%</f>
        <v>20.143613000755852</v>
      </c>
      <c r="G28" s="19">
        <f>RANK(F28,$F$28:$F$39,0)</f>
        <v>2</v>
      </c>
      <c r="H28" s="1"/>
      <c r="I28" s="3"/>
      <c r="J28" s="2"/>
    </row>
    <row r="29" spans="3:10" x14ac:dyDescent="0.2">
      <c r="C29" s="4">
        <v>2</v>
      </c>
      <c r="D29" s="10" t="s">
        <v>6</v>
      </c>
      <c r="E29" s="15">
        <v>12.5</v>
      </c>
      <c r="F29" s="11">
        <f t="shared" ref="F29:F39" si="2">E29/$E$40%</f>
        <v>4.7241118669690092</v>
      </c>
      <c r="G29" s="19">
        <f t="shared" ref="G29:G39" si="3">RANK(F29,$F$28:$F$39,0)</f>
        <v>7</v>
      </c>
      <c r="H29" s="1"/>
      <c r="I29" s="3"/>
      <c r="J29" s="2"/>
    </row>
    <row r="30" spans="3:10" x14ac:dyDescent="0.2">
      <c r="C30" s="4">
        <v>3</v>
      </c>
      <c r="D30" s="10" t="s">
        <v>8</v>
      </c>
      <c r="E30" s="15">
        <v>18.8</v>
      </c>
      <c r="F30" s="11">
        <f t="shared" si="2"/>
        <v>7.1050642479213897</v>
      </c>
      <c r="G30" s="19">
        <f t="shared" si="3"/>
        <v>4</v>
      </c>
      <c r="H30" s="1"/>
      <c r="I30" s="3"/>
      <c r="J30" s="2"/>
    </row>
    <row r="31" spans="3:10" x14ac:dyDescent="0.2">
      <c r="C31" s="4">
        <v>4</v>
      </c>
      <c r="D31" s="4" t="s">
        <v>32</v>
      </c>
      <c r="E31" s="15">
        <v>3.8</v>
      </c>
      <c r="F31" s="11">
        <f t="shared" si="2"/>
        <v>1.4361300075585788</v>
      </c>
      <c r="G31" s="19">
        <f t="shared" si="3"/>
        <v>12</v>
      </c>
      <c r="H31" s="1"/>
      <c r="I31" s="3"/>
      <c r="J31" s="2"/>
    </row>
    <row r="32" spans="3:10" x14ac:dyDescent="0.2">
      <c r="C32" s="4">
        <v>5</v>
      </c>
      <c r="D32" s="10" t="s">
        <v>17</v>
      </c>
      <c r="E32" s="15">
        <v>15.5</v>
      </c>
      <c r="F32" s="11">
        <f t="shared" si="2"/>
        <v>5.8578987150415713</v>
      </c>
      <c r="G32" s="19">
        <f t="shared" si="3"/>
        <v>5</v>
      </c>
      <c r="H32" s="1"/>
      <c r="I32" s="3"/>
      <c r="J32" s="2"/>
    </row>
    <row r="33" spans="3:10" x14ac:dyDescent="0.2">
      <c r="C33" s="4">
        <v>6</v>
      </c>
      <c r="D33" s="10" t="s">
        <v>18</v>
      </c>
      <c r="E33" s="15">
        <v>96.3</v>
      </c>
      <c r="F33" s="11">
        <f t="shared" si="2"/>
        <v>36.394557823129247</v>
      </c>
      <c r="G33" s="19">
        <f t="shared" si="3"/>
        <v>1</v>
      </c>
      <c r="H33" s="1"/>
      <c r="I33" s="3"/>
      <c r="J33" s="2"/>
    </row>
    <row r="34" spans="3:10" x14ac:dyDescent="0.2">
      <c r="C34" s="4">
        <v>7</v>
      </c>
      <c r="D34" s="4" t="s">
        <v>31</v>
      </c>
      <c r="E34" s="15">
        <v>6.4</v>
      </c>
      <c r="F34" s="11">
        <f t="shared" si="2"/>
        <v>2.4187452758881327</v>
      </c>
      <c r="G34" s="19">
        <f t="shared" si="3"/>
        <v>9</v>
      </c>
      <c r="H34" s="1"/>
      <c r="I34" s="3"/>
      <c r="J34" s="2"/>
    </row>
    <row r="35" spans="3:10" x14ac:dyDescent="0.2">
      <c r="C35" s="4">
        <v>8</v>
      </c>
      <c r="D35" s="4" t="s">
        <v>43</v>
      </c>
      <c r="E35" s="15">
        <v>6</v>
      </c>
      <c r="F35" s="11">
        <f t="shared" si="2"/>
        <v>2.2675736961451243</v>
      </c>
      <c r="G35" s="19">
        <f t="shared" si="3"/>
        <v>10</v>
      </c>
      <c r="H35" s="1"/>
      <c r="I35" s="3"/>
      <c r="J35" s="2"/>
    </row>
    <row r="36" spans="3:10" x14ac:dyDescent="0.2">
      <c r="C36" s="4">
        <v>9</v>
      </c>
      <c r="D36" s="10" t="s">
        <v>9</v>
      </c>
      <c r="E36" s="15">
        <v>5.4</v>
      </c>
      <c r="F36" s="11">
        <f t="shared" si="2"/>
        <v>2.0408163265306123</v>
      </c>
      <c r="G36" s="19">
        <f t="shared" si="3"/>
        <v>11</v>
      </c>
      <c r="H36" s="1"/>
      <c r="I36" s="3"/>
      <c r="J36" s="2"/>
    </row>
    <row r="37" spans="3:10" x14ac:dyDescent="0.2">
      <c r="C37" s="4">
        <v>10</v>
      </c>
      <c r="D37" s="10" t="s">
        <v>10</v>
      </c>
      <c r="E37" s="15">
        <v>11.3</v>
      </c>
      <c r="F37" s="11">
        <f t="shared" si="2"/>
        <v>4.2705971277399843</v>
      </c>
      <c r="G37" s="19">
        <f t="shared" si="3"/>
        <v>8</v>
      </c>
      <c r="H37" s="1"/>
      <c r="I37" s="3"/>
      <c r="J37" s="2"/>
    </row>
    <row r="38" spans="3:10" x14ac:dyDescent="0.2">
      <c r="C38" s="4">
        <v>11</v>
      </c>
      <c r="D38" s="4" t="s">
        <v>33</v>
      </c>
      <c r="E38" s="15">
        <v>22.3</v>
      </c>
      <c r="F38" s="11">
        <f t="shared" si="2"/>
        <v>8.4278155706727134</v>
      </c>
      <c r="G38" s="19">
        <f t="shared" si="3"/>
        <v>3</v>
      </c>
      <c r="H38" s="1"/>
      <c r="I38" s="3"/>
      <c r="J38" s="2"/>
    </row>
    <row r="39" spans="3:10" x14ac:dyDescent="0.2">
      <c r="C39" s="4">
        <v>12</v>
      </c>
      <c r="D39" s="10" t="s">
        <v>20</v>
      </c>
      <c r="E39" s="15">
        <v>13</v>
      </c>
      <c r="F39" s="11">
        <f t="shared" si="2"/>
        <v>4.9130763416477699</v>
      </c>
      <c r="G39" s="19">
        <f t="shared" si="3"/>
        <v>6</v>
      </c>
      <c r="H39" s="1"/>
      <c r="I39" s="3"/>
      <c r="J39" s="2"/>
    </row>
    <row r="40" spans="3:10" x14ac:dyDescent="0.25">
      <c r="C40" s="4">
        <v>13</v>
      </c>
      <c r="D40" s="12" t="s">
        <v>28</v>
      </c>
      <c r="E40" s="13">
        <f>SUM(E28:E39)</f>
        <v>264.60000000000002</v>
      </c>
      <c r="F40" s="11">
        <f>SUM(F28:F39)</f>
        <v>99.999999999999986</v>
      </c>
    </row>
    <row r="41" spans="3:10" x14ac:dyDescent="0.25">
      <c r="E41" s="15"/>
    </row>
    <row r="42" spans="3:10" x14ac:dyDescent="0.2">
      <c r="D42" s="1"/>
      <c r="E42" s="15"/>
    </row>
    <row r="43" spans="3:10" x14ac:dyDescent="0.25">
      <c r="D43" s="10" t="s">
        <v>34</v>
      </c>
      <c r="E43" s="15">
        <v>209</v>
      </c>
    </row>
    <row r="44" spans="3:10" x14ac:dyDescent="0.25">
      <c r="E44" s="15"/>
    </row>
    <row r="45" spans="3:10" x14ac:dyDescent="0.25">
      <c r="E45" s="15"/>
    </row>
    <row r="46" spans="3:10" x14ac:dyDescent="0.25">
      <c r="D46" s="10"/>
      <c r="E46" s="15"/>
    </row>
    <row r="48" spans="3:10" x14ac:dyDescent="0.25">
      <c r="D48" s="10"/>
      <c r="E48" s="15"/>
    </row>
    <row r="49" spans="3:10" x14ac:dyDescent="0.25">
      <c r="E49" s="15"/>
    </row>
    <row r="50" spans="3:10" s="5" customFormat="1" x14ac:dyDescent="0.25">
      <c r="C50" s="4"/>
      <c r="D50" s="4"/>
      <c r="E50" s="11"/>
      <c r="F50" s="11"/>
      <c r="G50" s="18"/>
      <c r="H50" s="146"/>
      <c r="I50" s="146"/>
      <c r="J50" s="4"/>
    </row>
  </sheetData>
  <mergeCells count="2">
    <mergeCell ref="E5:F5"/>
    <mergeCell ref="E26:F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9"/>
  <sheetViews>
    <sheetView workbookViewId="0"/>
  </sheetViews>
  <sheetFormatPr baseColWidth="10" defaultRowHeight="12.75" x14ac:dyDescent="0.25"/>
  <cols>
    <col min="1" max="2" width="1.7109375" style="4" customWidth="1"/>
    <col min="3" max="3" width="4.7109375" style="4" customWidth="1"/>
    <col min="4" max="4" width="27.85546875" style="4" customWidth="1"/>
    <col min="5" max="5" width="7.7109375" style="22" bestFit="1" customWidth="1"/>
    <col min="6" max="6" width="7.85546875" style="11" customWidth="1"/>
    <col min="7" max="7" width="11.42578125" style="11"/>
    <col min="8" max="8" width="5.7109375" style="18" bestFit="1" customWidth="1"/>
    <col min="9" max="9" width="34.7109375" style="4" bestFit="1" customWidth="1"/>
    <col min="10" max="16384" width="11.42578125" style="4"/>
  </cols>
  <sheetData>
    <row r="2" spans="3:11" s="6" customFormat="1" ht="18" x14ac:dyDescent="0.25">
      <c r="D2" s="6" t="s">
        <v>22</v>
      </c>
      <c r="E2" s="21"/>
      <c r="F2" s="120"/>
      <c r="G2" s="120"/>
      <c r="H2" s="17"/>
    </row>
    <row r="3" spans="3:11" s="6" customFormat="1" ht="18" x14ac:dyDescent="0.25">
      <c r="D3" s="8" t="s">
        <v>23</v>
      </c>
      <c r="E3" s="14"/>
      <c r="F3" s="120"/>
      <c r="G3" s="120"/>
      <c r="H3" s="17"/>
    </row>
    <row r="4" spans="3:11" s="6" customFormat="1" ht="18" x14ac:dyDescent="0.25">
      <c r="D4" s="8"/>
      <c r="E4" s="14"/>
      <c r="F4" s="120"/>
      <c r="G4" s="120"/>
      <c r="H4" s="17"/>
    </row>
    <row r="5" spans="3:11" x14ac:dyDescent="0.25">
      <c r="E5" s="178" t="s">
        <v>41</v>
      </c>
      <c r="F5" s="178"/>
      <c r="G5" s="178"/>
      <c r="H5" s="178"/>
    </row>
    <row r="6" spans="3:11" x14ac:dyDescent="0.25">
      <c r="C6" s="8" t="s">
        <v>27</v>
      </c>
      <c r="D6" s="8" t="s">
        <v>40</v>
      </c>
      <c r="E6" s="14" t="s">
        <v>37</v>
      </c>
      <c r="F6" s="122" t="s">
        <v>29</v>
      </c>
      <c r="G6" s="122" t="s">
        <v>35</v>
      </c>
      <c r="H6" s="16" t="s">
        <v>36</v>
      </c>
    </row>
    <row r="7" spans="3:11" x14ac:dyDescent="0.25">
      <c r="C7" s="4">
        <v>1</v>
      </c>
      <c r="D7" s="10" t="s">
        <v>14</v>
      </c>
      <c r="E7" s="23" t="s">
        <v>38</v>
      </c>
      <c r="F7" s="11">
        <v>97.6</v>
      </c>
      <c r="G7" s="11">
        <f t="shared" ref="G7:G32" si="0">F7/SUM($F$7:$F$32)%</f>
        <v>14.31294911277314</v>
      </c>
      <c r="H7" s="19">
        <f>RANK(G7,$G$7:$G$32,)</f>
        <v>1</v>
      </c>
      <c r="I7" s="10"/>
    </row>
    <row r="8" spans="3:11" x14ac:dyDescent="0.25">
      <c r="C8" s="4">
        <v>2</v>
      </c>
      <c r="D8" s="10" t="s">
        <v>18</v>
      </c>
      <c r="E8" s="23" t="s">
        <v>39</v>
      </c>
      <c r="F8" s="15">
        <v>96.3</v>
      </c>
      <c r="G8" s="11">
        <f t="shared" si="0"/>
        <v>14.122305323361203</v>
      </c>
      <c r="H8" s="19">
        <f t="shared" ref="H8:H32" si="1">RANK(G8,$G$7:$G$32,0)</f>
        <v>2</v>
      </c>
      <c r="I8" s="10"/>
    </row>
    <row r="9" spans="3:11" x14ac:dyDescent="0.25">
      <c r="C9" s="4">
        <v>3</v>
      </c>
      <c r="D9" s="10" t="s">
        <v>15</v>
      </c>
      <c r="E9" s="23" t="s">
        <v>38</v>
      </c>
      <c r="F9" s="11">
        <v>70.5</v>
      </c>
      <c r="G9" s="11">
        <f t="shared" si="0"/>
        <v>10.33875934887814</v>
      </c>
      <c r="H9" s="19">
        <f t="shared" si="1"/>
        <v>3</v>
      </c>
      <c r="I9" s="10"/>
    </row>
    <row r="10" spans="3:11" x14ac:dyDescent="0.25">
      <c r="C10" s="4">
        <v>4</v>
      </c>
      <c r="D10" s="10" t="s">
        <v>12</v>
      </c>
      <c r="E10" s="23" t="s">
        <v>38</v>
      </c>
      <c r="F10" s="11">
        <v>66.400000000000006</v>
      </c>
      <c r="G10" s="11">
        <f t="shared" si="0"/>
        <v>9.7374981668866454</v>
      </c>
      <c r="H10" s="19">
        <f t="shared" si="1"/>
        <v>4</v>
      </c>
      <c r="I10" s="10"/>
    </row>
    <row r="11" spans="3:11" ht="12.75" customHeight="1" x14ac:dyDescent="0.25">
      <c r="C11" s="4">
        <v>5</v>
      </c>
      <c r="D11" s="10" t="s">
        <v>1</v>
      </c>
      <c r="E11" s="23" t="s">
        <v>38</v>
      </c>
      <c r="F11" s="11">
        <v>60.1</v>
      </c>
      <c r="G11" s="11">
        <f t="shared" si="0"/>
        <v>8.813609033582642</v>
      </c>
      <c r="H11" s="19">
        <f t="shared" si="1"/>
        <v>5</v>
      </c>
      <c r="I11" s="10"/>
    </row>
    <row r="12" spans="3:11" x14ac:dyDescent="0.2">
      <c r="C12" s="4">
        <v>6</v>
      </c>
      <c r="D12" s="10" t="s">
        <v>7</v>
      </c>
      <c r="E12" s="23" t="s">
        <v>39</v>
      </c>
      <c r="F12" s="15">
        <v>53.3</v>
      </c>
      <c r="G12" s="11">
        <f t="shared" si="0"/>
        <v>7.8163953658894307</v>
      </c>
      <c r="H12" s="19">
        <f t="shared" si="1"/>
        <v>6</v>
      </c>
      <c r="I12" s="1"/>
      <c r="J12" s="2"/>
      <c r="K12" s="2"/>
    </row>
    <row r="13" spans="3:11" x14ac:dyDescent="0.2">
      <c r="C13" s="4">
        <v>7</v>
      </c>
      <c r="D13" s="10" t="s">
        <v>16</v>
      </c>
      <c r="E13" s="23" t="s">
        <v>38</v>
      </c>
      <c r="F13" s="11">
        <v>46.5</v>
      </c>
      <c r="G13" s="11">
        <f t="shared" si="0"/>
        <v>6.8191816981962203</v>
      </c>
      <c r="H13" s="19">
        <f t="shared" si="1"/>
        <v>7</v>
      </c>
      <c r="I13" s="1"/>
      <c r="J13" s="2"/>
      <c r="K13" s="2"/>
    </row>
    <row r="14" spans="3:11" x14ac:dyDescent="0.2">
      <c r="C14" s="4">
        <v>8</v>
      </c>
      <c r="D14" s="10" t="s">
        <v>13</v>
      </c>
      <c r="E14" s="23" t="s">
        <v>38</v>
      </c>
      <c r="F14" s="11">
        <v>34.299999999999997</v>
      </c>
      <c r="G14" s="11">
        <f t="shared" si="0"/>
        <v>5.030063059099577</v>
      </c>
      <c r="H14" s="19">
        <f t="shared" si="1"/>
        <v>8</v>
      </c>
      <c r="I14" s="1"/>
      <c r="J14" s="2"/>
      <c r="K14" s="2"/>
    </row>
    <row r="15" spans="3:11" x14ac:dyDescent="0.2">
      <c r="C15" s="4">
        <v>9</v>
      </c>
      <c r="D15" s="4" t="s">
        <v>33</v>
      </c>
      <c r="E15" s="22" t="s">
        <v>39</v>
      </c>
      <c r="F15" s="15">
        <v>22.3</v>
      </c>
      <c r="G15" s="11">
        <f t="shared" si="0"/>
        <v>3.2702742337586175</v>
      </c>
      <c r="H15" s="19">
        <f t="shared" si="1"/>
        <v>9</v>
      </c>
      <c r="I15" s="1"/>
      <c r="J15" s="2"/>
      <c r="K15" s="2"/>
    </row>
    <row r="16" spans="3:11" x14ac:dyDescent="0.2">
      <c r="C16" s="4">
        <v>10</v>
      </c>
      <c r="D16" s="10" t="s">
        <v>8</v>
      </c>
      <c r="E16" s="23" t="s">
        <v>39</v>
      </c>
      <c r="F16" s="15">
        <v>18.8</v>
      </c>
      <c r="G16" s="11">
        <f t="shared" si="0"/>
        <v>2.7570024930341708</v>
      </c>
      <c r="H16" s="19">
        <f t="shared" si="1"/>
        <v>10</v>
      </c>
      <c r="I16" s="1"/>
      <c r="J16" s="2"/>
      <c r="K16" s="2"/>
    </row>
    <row r="17" spans="3:11" x14ac:dyDescent="0.2">
      <c r="C17" s="4">
        <v>11</v>
      </c>
      <c r="D17" s="10" t="s">
        <v>17</v>
      </c>
      <c r="E17" s="23" t="s">
        <v>39</v>
      </c>
      <c r="F17" s="15">
        <v>15.5</v>
      </c>
      <c r="G17" s="11">
        <f t="shared" si="0"/>
        <v>2.2730605660654066</v>
      </c>
      <c r="H17" s="19">
        <f t="shared" si="1"/>
        <v>11</v>
      </c>
      <c r="I17" s="1"/>
      <c r="J17" s="2"/>
      <c r="K17" s="2"/>
    </row>
    <row r="18" spans="3:11" x14ac:dyDescent="0.2">
      <c r="C18" s="4">
        <v>12</v>
      </c>
      <c r="D18" s="10" t="s">
        <v>30</v>
      </c>
      <c r="E18" s="23" t="s">
        <v>38</v>
      </c>
      <c r="F18" s="11">
        <v>15.4</v>
      </c>
      <c r="G18" s="11">
        <f t="shared" si="0"/>
        <v>2.2583956591875656</v>
      </c>
      <c r="H18" s="19">
        <f t="shared" si="1"/>
        <v>12</v>
      </c>
      <c r="I18" s="1"/>
      <c r="J18" s="2"/>
      <c r="K18" s="2"/>
    </row>
    <row r="19" spans="3:11" x14ac:dyDescent="0.2">
      <c r="C19" s="4">
        <v>13</v>
      </c>
      <c r="D19" s="10" t="s">
        <v>20</v>
      </c>
      <c r="E19" s="23" t="s">
        <v>39</v>
      </c>
      <c r="F19" s="15">
        <v>13</v>
      </c>
      <c r="G19" s="11">
        <f t="shared" si="0"/>
        <v>1.9064378941193734</v>
      </c>
      <c r="H19" s="19">
        <f t="shared" si="1"/>
        <v>13</v>
      </c>
      <c r="I19" s="1"/>
      <c r="J19" s="2"/>
      <c r="K19" s="2"/>
    </row>
    <row r="20" spans="3:11" x14ac:dyDescent="0.2">
      <c r="C20" s="4">
        <v>14</v>
      </c>
      <c r="D20" s="10" t="s">
        <v>6</v>
      </c>
      <c r="E20" s="23" t="s">
        <v>39</v>
      </c>
      <c r="F20" s="15">
        <v>12.5</v>
      </c>
      <c r="G20" s="11">
        <f t="shared" si="0"/>
        <v>1.8331133597301668</v>
      </c>
      <c r="H20" s="19">
        <f t="shared" si="1"/>
        <v>14</v>
      </c>
      <c r="I20" s="1"/>
      <c r="J20" s="2"/>
      <c r="K20" s="2"/>
    </row>
    <row r="21" spans="3:11" x14ac:dyDescent="0.2">
      <c r="C21" s="4">
        <v>15</v>
      </c>
      <c r="D21" s="10" t="s">
        <v>10</v>
      </c>
      <c r="E21" s="23" t="s">
        <v>39</v>
      </c>
      <c r="F21" s="15">
        <v>11.3</v>
      </c>
      <c r="G21" s="11">
        <f t="shared" si="0"/>
        <v>1.6571344771960708</v>
      </c>
      <c r="H21" s="19">
        <f t="shared" si="1"/>
        <v>15</v>
      </c>
      <c r="I21" s="1"/>
      <c r="J21" s="2"/>
      <c r="K21" s="2"/>
    </row>
    <row r="22" spans="3:11" x14ac:dyDescent="0.2">
      <c r="C22" s="4">
        <v>16</v>
      </c>
      <c r="D22" s="10" t="s">
        <v>2</v>
      </c>
      <c r="E22" s="23" t="s">
        <v>38</v>
      </c>
      <c r="F22" s="11">
        <v>9.4</v>
      </c>
      <c r="G22" s="11">
        <f t="shared" si="0"/>
        <v>1.3785012465170854</v>
      </c>
      <c r="H22" s="19">
        <f t="shared" si="1"/>
        <v>16</v>
      </c>
      <c r="I22" s="1"/>
      <c r="J22" s="2"/>
      <c r="K22" s="2"/>
    </row>
    <row r="23" spans="3:11" x14ac:dyDescent="0.2">
      <c r="C23" s="4">
        <v>17</v>
      </c>
      <c r="D23" s="4" t="s">
        <v>31</v>
      </c>
      <c r="E23" s="22" t="s">
        <v>39</v>
      </c>
      <c r="F23" s="15">
        <v>6.4</v>
      </c>
      <c r="G23" s="11">
        <f t="shared" si="0"/>
        <v>0.93855404018184541</v>
      </c>
      <c r="H23" s="19">
        <f t="shared" si="1"/>
        <v>17</v>
      </c>
      <c r="I23" s="1"/>
      <c r="J23" s="2"/>
      <c r="K23" s="2"/>
    </row>
    <row r="24" spans="3:11" x14ac:dyDescent="0.2">
      <c r="C24" s="4">
        <v>18</v>
      </c>
      <c r="D24" s="10" t="s">
        <v>11</v>
      </c>
      <c r="E24" s="23" t="s">
        <v>38</v>
      </c>
      <c r="F24" s="11">
        <v>6.3</v>
      </c>
      <c r="G24" s="11">
        <f t="shared" si="0"/>
        <v>0.92388913330400402</v>
      </c>
      <c r="H24" s="19">
        <f t="shared" si="1"/>
        <v>18</v>
      </c>
      <c r="I24" s="1"/>
      <c r="J24" s="2"/>
      <c r="K24" s="2"/>
    </row>
    <row r="25" spans="3:11" x14ac:dyDescent="0.2">
      <c r="C25" s="4">
        <v>19</v>
      </c>
      <c r="D25" s="10" t="s">
        <v>43</v>
      </c>
      <c r="E25" s="23" t="s">
        <v>39</v>
      </c>
      <c r="F25" s="11">
        <v>6</v>
      </c>
      <c r="G25" s="11">
        <f t="shared" si="0"/>
        <v>0.87989441267047996</v>
      </c>
      <c r="H25" s="19">
        <f t="shared" si="1"/>
        <v>19</v>
      </c>
      <c r="I25" s="1"/>
      <c r="J25" s="2"/>
      <c r="K25" s="2"/>
    </row>
    <row r="26" spans="3:11" x14ac:dyDescent="0.2">
      <c r="C26" s="4">
        <v>20</v>
      </c>
      <c r="D26" s="10" t="s">
        <v>9</v>
      </c>
      <c r="E26" s="23" t="s">
        <v>39</v>
      </c>
      <c r="F26" s="15">
        <v>5.4</v>
      </c>
      <c r="G26" s="11">
        <f t="shared" si="0"/>
        <v>0.79190497140343208</v>
      </c>
      <c r="H26" s="19">
        <f t="shared" si="1"/>
        <v>20</v>
      </c>
      <c r="I26" s="1"/>
      <c r="J26" s="2"/>
      <c r="K26" s="2"/>
    </row>
    <row r="27" spans="3:11" x14ac:dyDescent="0.2">
      <c r="C27" s="4">
        <v>21</v>
      </c>
      <c r="D27" s="10" t="s">
        <v>5</v>
      </c>
      <c r="E27" s="23" t="s">
        <v>38</v>
      </c>
      <c r="F27" s="11">
        <v>3.9</v>
      </c>
      <c r="G27" s="11">
        <f t="shared" si="0"/>
        <v>0.57193136823581203</v>
      </c>
      <c r="H27" s="19">
        <f t="shared" si="1"/>
        <v>21</v>
      </c>
      <c r="I27" s="1"/>
      <c r="J27" s="2"/>
      <c r="K27" s="2"/>
    </row>
    <row r="28" spans="3:11" x14ac:dyDescent="0.2">
      <c r="C28" s="4">
        <v>22</v>
      </c>
      <c r="D28" s="10" t="s">
        <v>25</v>
      </c>
      <c r="E28" s="23" t="s">
        <v>38</v>
      </c>
      <c r="F28" s="11">
        <v>3.8</v>
      </c>
      <c r="G28" s="11">
        <f t="shared" si="0"/>
        <v>0.55726646135797064</v>
      </c>
      <c r="H28" s="19">
        <f t="shared" si="1"/>
        <v>22</v>
      </c>
      <c r="I28" s="1"/>
      <c r="J28" s="2"/>
      <c r="K28" s="2"/>
    </row>
    <row r="29" spans="3:11" x14ac:dyDescent="0.2">
      <c r="C29" s="4">
        <v>23</v>
      </c>
      <c r="D29" s="4" t="s">
        <v>32</v>
      </c>
      <c r="E29" s="22" t="s">
        <v>39</v>
      </c>
      <c r="F29" s="15">
        <v>3.8</v>
      </c>
      <c r="G29" s="11">
        <f t="shared" si="0"/>
        <v>0.55726646135797064</v>
      </c>
      <c r="H29" s="19">
        <f t="shared" si="1"/>
        <v>22</v>
      </c>
      <c r="I29" s="1"/>
      <c r="J29" s="2"/>
      <c r="K29" s="2"/>
    </row>
    <row r="30" spans="3:11" x14ac:dyDescent="0.2">
      <c r="C30" s="4">
        <v>24</v>
      </c>
      <c r="D30" s="10" t="s">
        <v>26</v>
      </c>
      <c r="E30" s="23" t="s">
        <v>38</v>
      </c>
      <c r="F30" s="11">
        <v>1.6</v>
      </c>
      <c r="G30" s="11">
        <f t="shared" si="0"/>
        <v>0.23463851004546135</v>
      </c>
      <c r="H30" s="19">
        <f t="shared" si="1"/>
        <v>24</v>
      </c>
      <c r="I30" s="1"/>
      <c r="J30" s="2"/>
      <c r="K30" s="2"/>
    </row>
    <row r="31" spans="3:11" x14ac:dyDescent="0.2">
      <c r="C31" s="4">
        <v>25</v>
      </c>
      <c r="D31" s="10" t="s">
        <v>4</v>
      </c>
      <c r="E31" s="23" t="s">
        <v>38</v>
      </c>
      <c r="F31" s="11">
        <v>1.1000000000000001</v>
      </c>
      <c r="G31" s="11">
        <f t="shared" si="0"/>
        <v>0.16131397565625469</v>
      </c>
      <c r="H31" s="19">
        <f t="shared" si="1"/>
        <v>25</v>
      </c>
      <c r="I31" s="1"/>
      <c r="J31" s="2"/>
      <c r="K31" s="2"/>
    </row>
    <row r="32" spans="3:11" x14ac:dyDescent="0.2">
      <c r="C32" s="4">
        <v>26</v>
      </c>
      <c r="D32" s="10" t="s">
        <v>3</v>
      </c>
      <c r="E32" s="23" t="s">
        <v>38</v>
      </c>
      <c r="F32" s="11">
        <v>0.4</v>
      </c>
      <c r="G32" s="11">
        <f t="shared" si="0"/>
        <v>5.8659627511365338E-2</v>
      </c>
      <c r="H32" s="19">
        <f t="shared" si="1"/>
        <v>26</v>
      </c>
      <c r="I32" s="1"/>
      <c r="J32" s="2"/>
      <c r="K32" s="2"/>
    </row>
    <row r="33" spans="4:11" x14ac:dyDescent="0.2">
      <c r="I33" s="1"/>
      <c r="J33" s="2"/>
      <c r="K33" s="2"/>
    </row>
    <row r="34" spans="4:11" x14ac:dyDescent="0.2">
      <c r="I34" s="1"/>
      <c r="J34" s="2"/>
      <c r="K34" s="2"/>
    </row>
    <row r="35" spans="4:11" x14ac:dyDescent="0.2">
      <c r="I35" s="1"/>
      <c r="J35" s="2"/>
      <c r="K35" s="2"/>
    </row>
    <row r="36" spans="4:11" x14ac:dyDescent="0.2">
      <c r="D36" s="10" t="s">
        <v>34</v>
      </c>
      <c r="E36" s="23"/>
      <c r="F36" s="15">
        <v>209</v>
      </c>
      <c r="I36" s="1"/>
      <c r="J36" s="2"/>
      <c r="K36" s="2"/>
    </row>
    <row r="37" spans="4:11" x14ac:dyDescent="0.2">
      <c r="I37" s="1"/>
      <c r="J37" s="2"/>
      <c r="K37" s="2"/>
    </row>
    <row r="38" spans="4:11" x14ac:dyDescent="0.2">
      <c r="I38" s="1"/>
      <c r="J38" s="2"/>
      <c r="K38" s="2"/>
    </row>
    <row r="39" spans="4:11" x14ac:dyDescent="0.2">
      <c r="I39" s="1"/>
      <c r="J39" s="2"/>
      <c r="K39" s="2"/>
    </row>
    <row r="40" spans="4:11" x14ac:dyDescent="0.25">
      <c r="D40" s="12"/>
      <c r="E40" s="24"/>
      <c r="F40" s="13"/>
    </row>
    <row r="41" spans="4:11" x14ac:dyDescent="0.25">
      <c r="F41" s="15"/>
    </row>
    <row r="42" spans="4:11" x14ac:dyDescent="0.2">
      <c r="D42" s="1"/>
      <c r="E42" s="25"/>
      <c r="F42" s="15"/>
    </row>
    <row r="44" spans="4:11" x14ac:dyDescent="0.25">
      <c r="F44" s="15"/>
    </row>
    <row r="45" spans="4:11" x14ac:dyDescent="0.25">
      <c r="F45" s="15"/>
    </row>
    <row r="46" spans="4:11" x14ac:dyDescent="0.25">
      <c r="D46" s="10"/>
      <c r="E46" s="23"/>
      <c r="F46" s="15"/>
    </row>
    <row r="48" spans="4:11" x14ac:dyDescent="0.25">
      <c r="D48" s="10"/>
      <c r="E48" s="23"/>
      <c r="F48" s="15"/>
    </row>
    <row r="49" spans="6:6" x14ac:dyDescent="0.25">
      <c r="F49" s="15"/>
    </row>
  </sheetData>
  <sortState ref="C7:I32">
    <sortCondition descending="1" ref="F7:F31"/>
  </sortState>
  <mergeCells count="1">
    <mergeCell ref="E5:H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54"/>
  <sheetViews>
    <sheetView workbookViewId="0">
      <pane ySplit="11" topLeftCell="A12" activePane="bottomLeft" state="frozenSplit"/>
      <selection pane="bottomLeft"/>
    </sheetView>
  </sheetViews>
  <sheetFormatPr baseColWidth="10" defaultRowHeight="12.75" x14ac:dyDescent="0.25"/>
  <cols>
    <col min="1" max="2" width="2.7109375" style="4" customWidth="1"/>
    <col min="3" max="3" width="4.7109375" style="4" customWidth="1"/>
    <col min="4" max="4" width="38.7109375" style="4" bestFit="1" customWidth="1"/>
    <col min="5" max="5" width="7.7109375" style="22" bestFit="1" customWidth="1"/>
    <col min="6" max="6" width="7.85546875" style="11" customWidth="1"/>
    <col min="7" max="7" width="8.42578125" style="11" customWidth="1"/>
    <col min="8" max="8" width="5.7109375" style="18" bestFit="1" customWidth="1"/>
    <col min="9" max="9" width="34.7109375" style="4" bestFit="1" customWidth="1"/>
    <col min="10" max="16384" width="11.42578125" style="4"/>
  </cols>
  <sheetData>
    <row r="2" spans="3:9" s="6" customFormat="1" ht="18" x14ac:dyDescent="0.25">
      <c r="D2" s="6" t="s">
        <v>22</v>
      </c>
      <c r="E2" s="21"/>
      <c r="F2" s="120"/>
      <c r="G2" s="120"/>
      <c r="H2" s="17"/>
    </row>
    <row r="3" spans="3:9" s="6" customFormat="1" ht="18" x14ac:dyDescent="0.25">
      <c r="D3" s="8" t="s">
        <v>23</v>
      </c>
      <c r="E3" s="180" t="s">
        <v>41</v>
      </c>
      <c r="F3" s="180"/>
      <c r="G3" s="180"/>
      <c r="H3" s="17"/>
    </row>
    <row r="4" spans="3:9" s="6" customFormat="1" ht="18" x14ac:dyDescent="0.25">
      <c r="D4" s="8"/>
      <c r="E4" s="14"/>
      <c r="F4" s="120"/>
      <c r="G4" s="120"/>
      <c r="H4" s="17"/>
    </row>
    <row r="5" spans="3:9" s="6" customFormat="1" ht="18" x14ac:dyDescent="0.25">
      <c r="D5" s="8"/>
      <c r="E5" s="22" t="s">
        <v>37</v>
      </c>
      <c r="F5" s="121" t="s">
        <v>29</v>
      </c>
      <c r="G5" s="121" t="s">
        <v>35</v>
      </c>
      <c r="H5" s="17"/>
    </row>
    <row r="6" spans="3:9" s="6" customFormat="1" ht="18" x14ac:dyDescent="0.25">
      <c r="D6" s="8" t="s">
        <v>42</v>
      </c>
      <c r="E6" s="22" t="s">
        <v>38</v>
      </c>
      <c r="F6" s="13">
        <f>SUMIF($E$12:$E$37,$E6,F$12:F$37)</f>
        <v>417.3</v>
      </c>
      <c r="G6" s="11">
        <f>F6/$F$8%</f>
        <v>61.196656401231884</v>
      </c>
      <c r="H6" s="17"/>
    </row>
    <row r="7" spans="3:9" s="6" customFormat="1" ht="18" x14ac:dyDescent="0.25">
      <c r="D7" s="8" t="s">
        <v>19</v>
      </c>
      <c r="E7" s="22" t="s">
        <v>39</v>
      </c>
      <c r="F7" s="13">
        <f>SUMIF($E$12:$E$37,$E7,F$12:F$37)</f>
        <v>264.60000000000002</v>
      </c>
      <c r="G7" s="11">
        <f>F7/$F$8%</f>
        <v>38.803343598768173</v>
      </c>
      <c r="H7" s="17"/>
    </row>
    <row r="8" spans="3:9" s="6" customFormat="1" ht="18" x14ac:dyDescent="0.25">
      <c r="D8" s="8" t="s">
        <v>28</v>
      </c>
      <c r="E8" s="14"/>
      <c r="F8" s="13">
        <f>SUM(F12:F37)</f>
        <v>681.89999999999964</v>
      </c>
      <c r="G8" s="11"/>
      <c r="H8" s="17"/>
    </row>
    <row r="9" spans="3:9" s="6" customFormat="1" ht="18" x14ac:dyDescent="0.25">
      <c r="D9" s="8"/>
      <c r="E9" s="14"/>
      <c r="F9" s="120"/>
      <c r="G9" s="120"/>
      <c r="H9" s="17"/>
    </row>
    <row r="10" spans="3:9" x14ac:dyDescent="0.25">
      <c r="F10" s="179" t="s">
        <v>41</v>
      </c>
      <c r="G10" s="179"/>
      <c r="H10" s="179"/>
    </row>
    <row r="11" spans="3:9" x14ac:dyDescent="0.25">
      <c r="C11" s="8" t="s">
        <v>27</v>
      </c>
      <c r="D11" s="8" t="s">
        <v>40</v>
      </c>
      <c r="E11" s="14" t="s">
        <v>37</v>
      </c>
      <c r="F11" s="122" t="s">
        <v>29</v>
      </c>
      <c r="G11" s="122" t="s">
        <v>35</v>
      </c>
      <c r="H11" s="16" t="s">
        <v>36</v>
      </c>
    </row>
    <row r="12" spans="3:9" x14ac:dyDescent="0.25">
      <c r="C12" s="4">
        <v>1</v>
      </c>
      <c r="D12" s="10" t="s">
        <v>14</v>
      </c>
      <c r="E12" s="23" t="s">
        <v>38</v>
      </c>
      <c r="F12" s="11">
        <v>97.6</v>
      </c>
      <c r="G12" s="11">
        <f t="shared" ref="G12:G37" si="0">F12/SUM($F$12:$F$37)%</f>
        <v>14.31294911277314</v>
      </c>
      <c r="H12" s="19">
        <f t="shared" ref="H12:H37" si="1">RANK(G12,$G$12:$G$37,0)</f>
        <v>1</v>
      </c>
      <c r="I12" s="10"/>
    </row>
    <row r="13" spans="3:9" x14ac:dyDescent="0.25">
      <c r="C13" s="4">
        <v>2</v>
      </c>
      <c r="D13" s="10" t="s">
        <v>18</v>
      </c>
      <c r="E13" s="23" t="s">
        <v>39</v>
      </c>
      <c r="F13" s="15">
        <v>96.3</v>
      </c>
      <c r="G13" s="11">
        <f t="shared" si="0"/>
        <v>14.122305323361203</v>
      </c>
      <c r="H13" s="19">
        <f t="shared" si="1"/>
        <v>2</v>
      </c>
      <c r="I13" s="10"/>
    </row>
    <row r="14" spans="3:9" x14ac:dyDescent="0.25">
      <c r="C14" s="4">
        <v>3</v>
      </c>
      <c r="D14" s="10" t="s">
        <v>15</v>
      </c>
      <c r="E14" s="23" t="s">
        <v>38</v>
      </c>
      <c r="F14" s="11">
        <v>70.5</v>
      </c>
      <c r="G14" s="11">
        <f t="shared" si="0"/>
        <v>10.33875934887814</v>
      </c>
      <c r="H14" s="19">
        <f t="shared" si="1"/>
        <v>3</v>
      </c>
      <c r="I14" s="10"/>
    </row>
    <row r="15" spans="3:9" x14ac:dyDescent="0.25">
      <c r="C15" s="4">
        <v>4</v>
      </c>
      <c r="D15" s="10" t="s">
        <v>12</v>
      </c>
      <c r="E15" s="23" t="s">
        <v>38</v>
      </c>
      <c r="F15" s="11">
        <v>66.400000000000006</v>
      </c>
      <c r="G15" s="11">
        <f t="shared" si="0"/>
        <v>9.7374981668866454</v>
      </c>
      <c r="H15" s="19">
        <f t="shared" si="1"/>
        <v>4</v>
      </c>
      <c r="I15" s="10"/>
    </row>
    <row r="16" spans="3:9" x14ac:dyDescent="0.25">
      <c r="C16" s="4">
        <v>5</v>
      </c>
      <c r="D16" s="10" t="s">
        <v>1</v>
      </c>
      <c r="E16" s="23" t="s">
        <v>38</v>
      </c>
      <c r="F16" s="11">
        <v>60.1</v>
      </c>
      <c r="G16" s="11">
        <f t="shared" si="0"/>
        <v>8.813609033582642</v>
      </c>
      <c r="H16" s="19">
        <f t="shared" si="1"/>
        <v>5</v>
      </c>
      <c r="I16" s="10"/>
    </row>
    <row r="17" spans="3:11" x14ac:dyDescent="0.2">
      <c r="C17" s="4">
        <v>6</v>
      </c>
      <c r="D17" s="10" t="s">
        <v>7</v>
      </c>
      <c r="E17" s="23" t="s">
        <v>39</v>
      </c>
      <c r="F17" s="15">
        <v>53.3</v>
      </c>
      <c r="G17" s="11">
        <f t="shared" si="0"/>
        <v>7.8163953658894307</v>
      </c>
      <c r="H17" s="19">
        <f t="shared" si="1"/>
        <v>6</v>
      </c>
      <c r="I17" s="1"/>
      <c r="J17" s="2"/>
      <c r="K17" s="2"/>
    </row>
    <row r="18" spans="3:11" x14ac:dyDescent="0.2">
      <c r="C18" s="4">
        <v>7</v>
      </c>
      <c r="D18" s="10" t="s">
        <v>16</v>
      </c>
      <c r="E18" s="23" t="s">
        <v>38</v>
      </c>
      <c r="F18" s="11">
        <v>46.5</v>
      </c>
      <c r="G18" s="11">
        <f t="shared" si="0"/>
        <v>6.8191816981962203</v>
      </c>
      <c r="H18" s="19">
        <f t="shared" si="1"/>
        <v>7</v>
      </c>
      <c r="I18" s="1"/>
      <c r="J18" s="2"/>
      <c r="K18" s="2"/>
    </row>
    <row r="19" spans="3:11" x14ac:dyDescent="0.2">
      <c r="C19" s="4">
        <v>8</v>
      </c>
      <c r="D19" s="10" t="s">
        <v>13</v>
      </c>
      <c r="E19" s="23" t="s">
        <v>38</v>
      </c>
      <c r="F19" s="11">
        <v>34.299999999999997</v>
      </c>
      <c r="G19" s="11">
        <f t="shared" si="0"/>
        <v>5.030063059099577</v>
      </c>
      <c r="H19" s="19">
        <f t="shared" si="1"/>
        <v>8</v>
      </c>
      <c r="I19" s="1"/>
      <c r="J19" s="2"/>
      <c r="K19" s="2"/>
    </row>
    <row r="20" spans="3:11" x14ac:dyDescent="0.2">
      <c r="C20" s="4">
        <v>9</v>
      </c>
      <c r="D20" s="4" t="s">
        <v>33</v>
      </c>
      <c r="E20" s="22" t="s">
        <v>39</v>
      </c>
      <c r="F20" s="15">
        <v>22.3</v>
      </c>
      <c r="G20" s="11">
        <f t="shared" si="0"/>
        <v>3.2702742337586175</v>
      </c>
      <c r="H20" s="19">
        <f t="shared" si="1"/>
        <v>9</v>
      </c>
      <c r="I20" s="1"/>
      <c r="J20" s="2"/>
      <c r="K20" s="2"/>
    </row>
    <row r="21" spans="3:11" x14ac:dyDescent="0.2">
      <c r="C21" s="4">
        <v>10</v>
      </c>
      <c r="D21" s="10" t="s">
        <v>8</v>
      </c>
      <c r="E21" s="23" t="s">
        <v>39</v>
      </c>
      <c r="F21" s="15">
        <v>18.8</v>
      </c>
      <c r="G21" s="11">
        <f t="shared" si="0"/>
        <v>2.7570024930341708</v>
      </c>
      <c r="H21" s="19">
        <f t="shared" si="1"/>
        <v>10</v>
      </c>
      <c r="I21" s="1"/>
      <c r="J21" s="2"/>
      <c r="K21" s="2"/>
    </row>
    <row r="22" spans="3:11" x14ac:dyDescent="0.2">
      <c r="C22" s="4">
        <v>11</v>
      </c>
      <c r="D22" s="10" t="s">
        <v>17</v>
      </c>
      <c r="E22" s="23" t="s">
        <v>39</v>
      </c>
      <c r="F22" s="15">
        <v>15.5</v>
      </c>
      <c r="G22" s="11">
        <f t="shared" si="0"/>
        <v>2.2730605660654066</v>
      </c>
      <c r="H22" s="19">
        <f t="shared" si="1"/>
        <v>11</v>
      </c>
      <c r="I22" s="1"/>
      <c r="J22" s="2"/>
      <c r="K22" s="2"/>
    </row>
    <row r="23" spans="3:11" x14ac:dyDescent="0.2">
      <c r="C23" s="4">
        <v>12</v>
      </c>
      <c r="D23" s="10" t="s">
        <v>30</v>
      </c>
      <c r="E23" s="23" t="s">
        <v>38</v>
      </c>
      <c r="F23" s="11">
        <v>15.4</v>
      </c>
      <c r="G23" s="11">
        <f t="shared" si="0"/>
        <v>2.2583956591875656</v>
      </c>
      <c r="H23" s="19">
        <f t="shared" si="1"/>
        <v>12</v>
      </c>
      <c r="I23" s="1"/>
      <c r="J23" s="2"/>
      <c r="K23" s="2"/>
    </row>
    <row r="24" spans="3:11" x14ac:dyDescent="0.2">
      <c r="C24" s="4">
        <v>13</v>
      </c>
      <c r="D24" s="10" t="s">
        <v>20</v>
      </c>
      <c r="E24" s="23" t="s">
        <v>39</v>
      </c>
      <c r="F24" s="15">
        <v>13</v>
      </c>
      <c r="G24" s="11">
        <f t="shared" si="0"/>
        <v>1.9064378941193734</v>
      </c>
      <c r="H24" s="19">
        <f t="shared" si="1"/>
        <v>13</v>
      </c>
      <c r="I24" s="1"/>
      <c r="J24" s="2"/>
      <c r="K24" s="2"/>
    </row>
    <row r="25" spans="3:11" x14ac:dyDescent="0.2">
      <c r="C25" s="4">
        <v>14</v>
      </c>
      <c r="D25" s="10" t="s">
        <v>6</v>
      </c>
      <c r="E25" s="23" t="s">
        <v>39</v>
      </c>
      <c r="F25" s="15">
        <v>12.5</v>
      </c>
      <c r="G25" s="11">
        <f t="shared" si="0"/>
        <v>1.8331133597301668</v>
      </c>
      <c r="H25" s="19">
        <f t="shared" si="1"/>
        <v>14</v>
      </c>
      <c r="I25" s="1"/>
      <c r="J25" s="2"/>
      <c r="K25" s="2"/>
    </row>
    <row r="26" spans="3:11" x14ac:dyDescent="0.2">
      <c r="C26" s="4">
        <v>15</v>
      </c>
      <c r="D26" s="10" t="s">
        <v>10</v>
      </c>
      <c r="E26" s="23" t="s">
        <v>39</v>
      </c>
      <c r="F26" s="15">
        <v>11.3</v>
      </c>
      <c r="G26" s="11">
        <f t="shared" si="0"/>
        <v>1.6571344771960708</v>
      </c>
      <c r="H26" s="19">
        <f t="shared" si="1"/>
        <v>15</v>
      </c>
      <c r="I26" s="1"/>
      <c r="J26" s="2"/>
      <c r="K26" s="2"/>
    </row>
    <row r="27" spans="3:11" x14ac:dyDescent="0.2">
      <c r="C27" s="4">
        <v>16</v>
      </c>
      <c r="D27" s="10" t="s">
        <v>2</v>
      </c>
      <c r="E27" s="23" t="s">
        <v>38</v>
      </c>
      <c r="F27" s="11">
        <v>9.4</v>
      </c>
      <c r="G27" s="11">
        <f t="shared" si="0"/>
        <v>1.3785012465170854</v>
      </c>
      <c r="H27" s="19">
        <f t="shared" si="1"/>
        <v>16</v>
      </c>
      <c r="I27" s="1"/>
      <c r="J27" s="2"/>
      <c r="K27" s="2"/>
    </row>
    <row r="28" spans="3:11" x14ac:dyDescent="0.2">
      <c r="C28" s="4">
        <v>17</v>
      </c>
      <c r="D28" s="4" t="s">
        <v>31</v>
      </c>
      <c r="E28" s="22" t="s">
        <v>39</v>
      </c>
      <c r="F28" s="15">
        <v>6.4</v>
      </c>
      <c r="G28" s="11">
        <f t="shared" si="0"/>
        <v>0.93855404018184541</v>
      </c>
      <c r="H28" s="19">
        <f t="shared" si="1"/>
        <v>17</v>
      </c>
      <c r="I28" s="1"/>
      <c r="J28" s="2"/>
      <c r="K28" s="2"/>
    </row>
    <row r="29" spans="3:11" x14ac:dyDescent="0.2">
      <c r="C29" s="4">
        <v>18</v>
      </c>
      <c r="D29" s="10" t="s">
        <v>11</v>
      </c>
      <c r="E29" s="23" t="s">
        <v>38</v>
      </c>
      <c r="F29" s="11">
        <v>6.3</v>
      </c>
      <c r="G29" s="11">
        <f t="shared" si="0"/>
        <v>0.92388913330400402</v>
      </c>
      <c r="H29" s="19">
        <f t="shared" si="1"/>
        <v>18</v>
      </c>
      <c r="I29" s="1"/>
      <c r="J29" s="2"/>
      <c r="K29" s="2"/>
    </row>
    <row r="30" spans="3:11" x14ac:dyDescent="0.2">
      <c r="C30" s="4">
        <v>19</v>
      </c>
      <c r="D30" s="10" t="s">
        <v>43</v>
      </c>
      <c r="E30" s="23" t="s">
        <v>39</v>
      </c>
      <c r="F30" s="11">
        <v>6</v>
      </c>
      <c r="G30" s="11">
        <f t="shared" si="0"/>
        <v>0.87989441267047996</v>
      </c>
      <c r="H30" s="19">
        <f t="shared" si="1"/>
        <v>19</v>
      </c>
      <c r="I30" s="1"/>
      <c r="J30" s="2"/>
      <c r="K30" s="2"/>
    </row>
    <row r="31" spans="3:11" x14ac:dyDescent="0.2">
      <c r="C31" s="4">
        <v>20</v>
      </c>
      <c r="D31" s="10" t="s">
        <v>9</v>
      </c>
      <c r="E31" s="23" t="s">
        <v>39</v>
      </c>
      <c r="F31" s="15">
        <v>5.4</v>
      </c>
      <c r="G31" s="11">
        <f t="shared" si="0"/>
        <v>0.79190497140343208</v>
      </c>
      <c r="H31" s="19">
        <f t="shared" si="1"/>
        <v>20</v>
      </c>
      <c r="I31" s="1"/>
      <c r="J31" s="2"/>
      <c r="K31" s="2"/>
    </row>
    <row r="32" spans="3:11" x14ac:dyDescent="0.2">
      <c r="C32" s="4">
        <v>21</v>
      </c>
      <c r="D32" s="10" t="s">
        <v>5</v>
      </c>
      <c r="E32" s="23" t="s">
        <v>38</v>
      </c>
      <c r="F32" s="11">
        <v>3.9</v>
      </c>
      <c r="G32" s="11">
        <f t="shared" si="0"/>
        <v>0.57193136823581203</v>
      </c>
      <c r="H32" s="19">
        <f t="shared" si="1"/>
        <v>21</v>
      </c>
      <c r="I32" s="1"/>
      <c r="J32" s="2"/>
      <c r="K32" s="2"/>
    </row>
    <row r="33" spans="3:11" x14ac:dyDescent="0.2">
      <c r="C33" s="4">
        <v>22</v>
      </c>
      <c r="D33" s="10" t="s">
        <v>25</v>
      </c>
      <c r="E33" s="23" t="s">
        <v>38</v>
      </c>
      <c r="F33" s="11">
        <v>3.8</v>
      </c>
      <c r="G33" s="11">
        <f t="shared" si="0"/>
        <v>0.55726646135797064</v>
      </c>
      <c r="H33" s="19">
        <f t="shared" si="1"/>
        <v>22</v>
      </c>
      <c r="I33" s="1"/>
      <c r="J33" s="2"/>
      <c r="K33" s="2"/>
    </row>
    <row r="34" spans="3:11" x14ac:dyDescent="0.2">
      <c r="C34" s="4">
        <v>23</v>
      </c>
      <c r="D34" s="4" t="s">
        <v>32</v>
      </c>
      <c r="E34" s="22" t="s">
        <v>39</v>
      </c>
      <c r="F34" s="15">
        <v>3.8</v>
      </c>
      <c r="G34" s="11">
        <f t="shared" si="0"/>
        <v>0.55726646135797064</v>
      </c>
      <c r="H34" s="19">
        <f t="shared" si="1"/>
        <v>22</v>
      </c>
      <c r="I34" s="1"/>
      <c r="J34" s="2"/>
      <c r="K34" s="2"/>
    </row>
    <row r="35" spans="3:11" x14ac:dyDescent="0.2">
      <c r="C35" s="4">
        <v>24</v>
      </c>
      <c r="D35" s="10" t="s">
        <v>26</v>
      </c>
      <c r="E35" s="23" t="s">
        <v>38</v>
      </c>
      <c r="F35" s="11">
        <v>1.6</v>
      </c>
      <c r="G35" s="11">
        <f t="shared" si="0"/>
        <v>0.23463851004546135</v>
      </c>
      <c r="H35" s="19">
        <f t="shared" si="1"/>
        <v>24</v>
      </c>
      <c r="I35" s="1"/>
      <c r="J35" s="2"/>
      <c r="K35" s="2"/>
    </row>
    <row r="36" spans="3:11" x14ac:dyDescent="0.2">
      <c r="C36" s="4">
        <v>25</v>
      </c>
      <c r="D36" s="10" t="s">
        <v>4</v>
      </c>
      <c r="E36" s="23" t="s">
        <v>38</v>
      </c>
      <c r="F36" s="11">
        <v>1.1000000000000001</v>
      </c>
      <c r="G36" s="11">
        <f t="shared" si="0"/>
        <v>0.16131397565625469</v>
      </c>
      <c r="H36" s="19">
        <f t="shared" si="1"/>
        <v>25</v>
      </c>
      <c r="I36" s="1"/>
      <c r="J36" s="2"/>
      <c r="K36" s="2"/>
    </row>
    <row r="37" spans="3:11" x14ac:dyDescent="0.2">
      <c r="C37" s="4">
        <v>26</v>
      </c>
      <c r="D37" s="10" t="s">
        <v>3</v>
      </c>
      <c r="E37" s="23" t="s">
        <v>38</v>
      </c>
      <c r="F37" s="11">
        <v>0.4</v>
      </c>
      <c r="G37" s="11">
        <f t="shared" si="0"/>
        <v>5.8659627511365338E-2</v>
      </c>
      <c r="H37" s="19">
        <f t="shared" si="1"/>
        <v>26</v>
      </c>
      <c r="I37" s="1"/>
      <c r="J37" s="2"/>
      <c r="K37" s="2"/>
    </row>
    <row r="38" spans="3:11" x14ac:dyDescent="0.2">
      <c r="I38" s="1"/>
      <c r="J38" s="2"/>
      <c r="K38" s="2"/>
    </row>
    <row r="39" spans="3:11" x14ac:dyDescent="0.2">
      <c r="I39" s="1"/>
      <c r="J39" s="2"/>
      <c r="K39" s="2"/>
    </row>
    <row r="40" spans="3:11" x14ac:dyDescent="0.2">
      <c r="I40" s="1"/>
      <c r="J40" s="2"/>
      <c r="K40" s="2"/>
    </row>
    <row r="41" spans="3:11" x14ac:dyDescent="0.2">
      <c r="D41" s="10" t="s">
        <v>34</v>
      </c>
      <c r="E41" s="23"/>
      <c r="F41" s="15">
        <v>209</v>
      </c>
      <c r="I41" s="1"/>
      <c r="J41" s="2"/>
      <c r="K41" s="2"/>
    </row>
    <row r="42" spans="3:11" x14ac:dyDescent="0.2">
      <c r="I42" s="1"/>
      <c r="J42" s="2"/>
      <c r="K42" s="2"/>
    </row>
    <row r="43" spans="3:11" x14ac:dyDescent="0.2">
      <c r="I43" s="1"/>
      <c r="J43" s="2"/>
      <c r="K43" s="2"/>
    </row>
    <row r="44" spans="3:11" x14ac:dyDescent="0.2">
      <c r="I44" s="1"/>
      <c r="J44" s="2"/>
      <c r="K44" s="2"/>
    </row>
    <row r="45" spans="3:11" x14ac:dyDescent="0.25">
      <c r="D45" s="12"/>
      <c r="E45" s="24"/>
      <c r="F45" s="13"/>
    </row>
    <row r="46" spans="3:11" x14ac:dyDescent="0.25">
      <c r="F46" s="15"/>
    </row>
    <row r="47" spans="3:11" x14ac:dyDescent="0.2">
      <c r="D47" s="1"/>
      <c r="E47" s="25"/>
      <c r="F47" s="15"/>
    </row>
    <row r="49" spans="4:6" x14ac:dyDescent="0.25">
      <c r="F49" s="15"/>
    </row>
    <row r="50" spans="4:6" x14ac:dyDescent="0.25">
      <c r="F50" s="15"/>
    </row>
    <row r="51" spans="4:6" x14ac:dyDescent="0.25">
      <c r="D51" s="10"/>
      <c r="E51" s="23"/>
      <c r="F51" s="15"/>
    </row>
    <row r="53" spans="4:6" x14ac:dyDescent="0.25">
      <c r="D53" s="10"/>
      <c r="E53" s="23"/>
      <c r="F53" s="15"/>
    </row>
    <row r="54" spans="4:6" x14ac:dyDescent="0.25">
      <c r="F54" s="15"/>
    </row>
  </sheetData>
  <mergeCells count="2">
    <mergeCell ref="F10:H10"/>
    <mergeCell ref="E3:G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54"/>
  <sheetViews>
    <sheetView workbookViewId="0">
      <pane ySplit="11" topLeftCell="A12" activePane="bottomLeft" state="frozenSplit"/>
      <selection pane="bottomLeft"/>
    </sheetView>
  </sheetViews>
  <sheetFormatPr baseColWidth="10" defaultRowHeight="12.75" x14ac:dyDescent="0.25"/>
  <cols>
    <col min="1" max="2" width="2.7109375" style="4" customWidth="1"/>
    <col min="3" max="3" width="4.7109375" style="4" customWidth="1"/>
    <col min="4" max="4" width="38.7109375" style="4" bestFit="1" customWidth="1"/>
    <col min="5" max="5" width="7.7109375" style="22" bestFit="1" customWidth="1"/>
    <col min="6" max="6" width="7.7109375" style="22" customWidth="1"/>
    <col min="7" max="7" width="7.85546875" style="5" customWidth="1"/>
    <col min="8" max="8" width="8.42578125" style="5" customWidth="1"/>
    <col min="9" max="9" width="7.7109375" style="18" bestFit="1" customWidth="1"/>
    <col min="10" max="16384" width="11.42578125" style="4"/>
  </cols>
  <sheetData>
    <row r="2" spans="3:11" s="6" customFormat="1" ht="18" x14ac:dyDescent="0.25">
      <c r="D2" s="6" t="s">
        <v>22</v>
      </c>
      <c r="E2" s="21"/>
      <c r="F2" s="21"/>
      <c r="G2" s="7"/>
      <c r="H2" s="7"/>
      <c r="I2" s="17"/>
    </row>
    <row r="3" spans="3:11" s="6" customFormat="1" ht="18" x14ac:dyDescent="0.25">
      <c r="D3" s="8" t="s">
        <v>23</v>
      </c>
      <c r="E3" s="26"/>
      <c r="F3" s="26"/>
      <c r="G3" s="26"/>
      <c r="H3" s="26"/>
      <c r="I3" s="17"/>
    </row>
    <row r="4" spans="3:11" s="6" customFormat="1" ht="18" x14ac:dyDescent="0.25">
      <c r="D4" s="8"/>
      <c r="E4" s="14"/>
      <c r="F4" s="147" t="s">
        <v>57</v>
      </c>
      <c r="G4" s="9" t="s">
        <v>44</v>
      </c>
      <c r="H4" s="7"/>
      <c r="I4" s="17"/>
    </row>
    <row r="5" spans="3:11" s="6" customFormat="1" ht="18" x14ac:dyDescent="0.25">
      <c r="D5" s="8"/>
      <c r="E5" s="14" t="s">
        <v>37</v>
      </c>
      <c r="F5" s="14" t="s">
        <v>29</v>
      </c>
      <c r="G5" s="14" t="s">
        <v>29</v>
      </c>
      <c r="H5" s="14" t="s">
        <v>46</v>
      </c>
      <c r="I5" s="14" t="s">
        <v>21</v>
      </c>
    </row>
    <row r="6" spans="3:11" s="6" customFormat="1" ht="18" x14ac:dyDescent="0.25">
      <c r="D6" s="8" t="s">
        <v>42</v>
      </c>
      <c r="E6" s="22" t="s">
        <v>38</v>
      </c>
      <c r="F6" s="8">
        <f>SUMIF($E$12:$E$37,$E6,F$12:F$37)</f>
        <v>408.4</v>
      </c>
      <c r="G6" s="8">
        <f>SUMIF($E$12:$E$37,$E6,G$12:G$37)</f>
        <v>417.3</v>
      </c>
      <c r="H6" s="11">
        <f>G6-F6</f>
        <v>8.9000000000000341</v>
      </c>
      <c r="I6" s="15">
        <f>H6/F6%</f>
        <v>2.1792360430950133</v>
      </c>
    </row>
    <row r="7" spans="3:11" s="6" customFormat="1" ht="18" x14ac:dyDescent="0.25">
      <c r="D7" s="8" t="s">
        <v>19</v>
      </c>
      <c r="E7" s="22" t="s">
        <v>39</v>
      </c>
      <c r="F7" s="8">
        <f>SUMIF($E$12:$E$37,$E7,F$12:F$37)</f>
        <v>263.2</v>
      </c>
      <c r="G7" s="8">
        <f>SUMIF($E$12:$E$37,$E7,G$12:G$37)</f>
        <v>264.60000000000002</v>
      </c>
      <c r="H7" s="11">
        <f>G7-F7</f>
        <v>1.4000000000000341</v>
      </c>
      <c r="I7" s="15">
        <f>H7/F7%</f>
        <v>0.53191489361703426</v>
      </c>
    </row>
    <row r="8" spans="3:11" s="6" customFormat="1" ht="18" x14ac:dyDescent="0.25">
      <c r="D8" s="8" t="s">
        <v>28</v>
      </c>
      <c r="E8" s="14"/>
      <c r="F8" s="8">
        <f>SUM(F12:F37)</f>
        <v>671.6</v>
      </c>
      <c r="G8" s="8">
        <f>SUM(G12:G37)</f>
        <v>681.89999999999964</v>
      </c>
      <c r="H8" s="11">
        <f>G8-F8</f>
        <v>10.299999999999613</v>
      </c>
      <c r="I8" s="15">
        <f>H8/F8%</f>
        <v>1.5336509827277567</v>
      </c>
    </row>
    <row r="9" spans="3:11" s="6" customFormat="1" ht="18" x14ac:dyDescent="0.25">
      <c r="D9" s="8"/>
      <c r="E9" s="14"/>
      <c r="F9" s="14"/>
      <c r="G9" s="7"/>
      <c r="H9" s="7"/>
      <c r="I9" s="17"/>
    </row>
    <row r="10" spans="3:11" x14ac:dyDescent="0.25">
      <c r="F10" s="147" t="s">
        <v>57</v>
      </c>
      <c r="G10" s="9" t="s">
        <v>44</v>
      </c>
      <c r="H10" s="26"/>
      <c r="I10" s="26"/>
    </row>
    <row r="11" spans="3:11" x14ac:dyDescent="0.25">
      <c r="C11" s="8" t="s">
        <v>27</v>
      </c>
      <c r="D11" s="8" t="s">
        <v>40</v>
      </c>
      <c r="E11" s="14" t="s">
        <v>37</v>
      </c>
      <c r="F11" s="14" t="s">
        <v>29</v>
      </c>
      <c r="G11" s="14" t="s">
        <v>29</v>
      </c>
      <c r="H11" s="14" t="s">
        <v>46</v>
      </c>
      <c r="I11" s="14" t="s">
        <v>21</v>
      </c>
    </row>
    <row r="12" spans="3:11" x14ac:dyDescent="0.2">
      <c r="C12" s="4">
        <v>1</v>
      </c>
      <c r="D12" s="10" t="s">
        <v>14</v>
      </c>
      <c r="E12" s="23" t="s">
        <v>38</v>
      </c>
      <c r="F12" s="20">
        <v>88.8</v>
      </c>
      <c r="G12" s="11">
        <v>97.6</v>
      </c>
      <c r="H12" s="11">
        <f>G12-F12</f>
        <v>8.7999999999999972</v>
      </c>
      <c r="I12" s="15">
        <f>H12/F12%</f>
        <v>9.9099099099099064</v>
      </c>
      <c r="J12" s="2"/>
      <c r="K12" s="2"/>
    </row>
    <row r="13" spans="3:11" x14ac:dyDescent="0.2">
      <c r="C13" s="4">
        <v>2</v>
      </c>
      <c r="D13" s="10" t="s">
        <v>18</v>
      </c>
      <c r="E13" s="23" t="s">
        <v>39</v>
      </c>
      <c r="F13" s="20">
        <v>89.4</v>
      </c>
      <c r="G13" s="15">
        <v>96.3</v>
      </c>
      <c r="H13" s="11">
        <f t="shared" ref="H13:H37" si="0">G13-F13</f>
        <v>6.8999999999999915</v>
      </c>
      <c r="I13" s="15">
        <f t="shared" ref="I13:I37" si="1">H13/F13%</f>
        <v>7.7181208053691179</v>
      </c>
      <c r="J13" s="2"/>
      <c r="K13" s="2"/>
    </row>
    <row r="14" spans="3:11" x14ac:dyDescent="0.2">
      <c r="C14" s="4">
        <v>3</v>
      </c>
      <c r="D14" s="10" t="s">
        <v>15</v>
      </c>
      <c r="E14" s="23" t="s">
        <v>38</v>
      </c>
      <c r="F14" s="20">
        <v>94.3</v>
      </c>
      <c r="G14" s="11">
        <v>70.5</v>
      </c>
      <c r="H14" s="11">
        <f t="shared" si="0"/>
        <v>-23.799999999999997</v>
      </c>
      <c r="I14" s="15">
        <f t="shared" si="1"/>
        <v>-25.238600212089075</v>
      </c>
      <c r="J14" s="2"/>
      <c r="K14" s="2"/>
    </row>
    <row r="15" spans="3:11" x14ac:dyDescent="0.2">
      <c r="C15" s="4">
        <v>4</v>
      </c>
      <c r="D15" s="10" t="s">
        <v>12</v>
      </c>
      <c r="E15" s="23" t="s">
        <v>38</v>
      </c>
      <c r="F15" s="20">
        <v>70.599999999999994</v>
      </c>
      <c r="G15" s="11">
        <v>66.400000000000006</v>
      </c>
      <c r="H15" s="11">
        <f t="shared" si="0"/>
        <v>-4.1999999999999886</v>
      </c>
      <c r="I15" s="15">
        <f t="shared" si="1"/>
        <v>-5.9490084985835541</v>
      </c>
      <c r="J15" s="2"/>
      <c r="K15" s="2"/>
    </row>
    <row r="16" spans="3:11" x14ac:dyDescent="0.2">
      <c r="C16" s="4">
        <v>5</v>
      </c>
      <c r="D16" s="10" t="s">
        <v>1</v>
      </c>
      <c r="E16" s="23" t="s">
        <v>38</v>
      </c>
      <c r="F16" s="20">
        <v>58.4</v>
      </c>
      <c r="G16" s="11">
        <v>60.1</v>
      </c>
      <c r="H16" s="11">
        <f t="shared" si="0"/>
        <v>1.7000000000000028</v>
      </c>
      <c r="I16" s="15">
        <f t="shared" si="1"/>
        <v>2.9109589041095942</v>
      </c>
      <c r="J16" s="2"/>
      <c r="K16" s="2"/>
    </row>
    <row r="17" spans="3:11" x14ac:dyDescent="0.2">
      <c r="C17" s="4">
        <v>6</v>
      </c>
      <c r="D17" s="10" t="s">
        <v>7</v>
      </c>
      <c r="E17" s="23" t="s">
        <v>39</v>
      </c>
      <c r="F17" s="20">
        <v>56.9</v>
      </c>
      <c r="G17" s="15">
        <v>53.3</v>
      </c>
      <c r="H17" s="11">
        <f t="shared" si="0"/>
        <v>-3.6000000000000014</v>
      </c>
      <c r="I17" s="15">
        <f t="shared" si="1"/>
        <v>-6.326889279437613</v>
      </c>
      <c r="J17" s="2"/>
      <c r="K17" s="2"/>
    </row>
    <row r="18" spans="3:11" x14ac:dyDescent="0.2">
      <c r="C18" s="4">
        <v>7</v>
      </c>
      <c r="D18" s="10" t="s">
        <v>16</v>
      </c>
      <c r="E18" s="23" t="s">
        <v>38</v>
      </c>
      <c r="F18" s="20">
        <v>32.700000000000003</v>
      </c>
      <c r="G18" s="11">
        <v>46.5</v>
      </c>
      <c r="H18" s="11">
        <f t="shared" si="0"/>
        <v>13.799999999999997</v>
      </c>
      <c r="I18" s="15">
        <f t="shared" si="1"/>
        <v>42.201834862385311</v>
      </c>
      <c r="J18" s="2"/>
      <c r="K18" s="2"/>
    </row>
    <row r="19" spans="3:11" x14ac:dyDescent="0.2">
      <c r="C19" s="4">
        <v>8</v>
      </c>
      <c r="D19" s="10" t="s">
        <v>13</v>
      </c>
      <c r="E19" s="23" t="s">
        <v>38</v>
      </c>
      <c r="F19" s="20">
        <v>32.6</v>
      </c>
      <c r="G19" s="11">
        <v>34.299999999999997</v>
      </c>
      <c r="H19" s="11">
        <f t="shared" si="0"/>
        <v>1.6999999999999957</v>
      </c>
      <c r="I19" s="15">
        <f t="shared" si="1"/>
        <v>5.2147239263803549</v>
      </c>
      <c r="J19" s="2"/>
      <c r="K19" s="2"/>
    </row>
    <row r="20" spans="3:11" x14ac:dyDescent="0.2">
      <c r="C20" s="4">
        <v>9</v>
      </c>
      <c r="D20" s="4" t="s">
        <v>33</v>
      </c>
      <c r="E20" s="22" t="s">
        <v>39</v>
      </c>
      <c r="F20" s="20">
        <v>20.7</v>
      </c>
      <c r="G20" s="15">
        <v>22.3</v>
      </c>
      <c r="H20" s="11">
        <f t="shared" si="0"/>
        <v>1.6000000000000014</v>
      </c>
      <c r="I20" s="15">
        <f t="shared" si="1"/>
        <v>7.7294685990338241</v>
      </c>
      <c r="J20" s="2"/>
      <c r="K20" s="2"/>
    </row>
    <row r="21" spans="3:11" x14ac:dyDescent="0.2">
      <c r="C21" s="4">
        <v>10</v>
      </c>
      <c r="D21" s="10" t="s">
        <v>8</v>
      </c>
      <c r="E21" s="23" t="s">
        <v>39</v>
      </c>
      <c r="F21" s="20">
        <v>15.3</v>
      </c>
      <c r="G21" s="15">
        <v>18.8</v>
      </c>
      <c r="H21" s="11">
        <f t="shared" si="0"/>
        <v>3.5</v>
      </c>
      <c r="I21" s="15">
        <f t="shared" si="1"/>
        <v>22.875816993464053</v>
      </c>
      <c r="J21" s="2"/>
      <c r="K21" s="2"/>
    </row>
    <row r="22" spans="3:11" x14ac:dyDescent="0.2">
      <c r="C22" s="4">
        <v>11</v>
      </c>
      <c r="D22" s="10" t="s">
        <v>17</v>
      </c>
      <c r="E22" s="23" t="s">
        <v>39</v>
      </c>
      <c r="F22" s="20">
        <v>12.4</v>
      </c>
      <c r="G22" s="15">
        <v>15.5</v>
      </c>
      <c r="H22" s="11">
        <f t="shared" si="0"/>
        <v>3.0999999999999996</v>
      </c>
      <c r="I22" s="15">
        <f t="shared" si="1"/>
        <v>24.999999999999996</v>
      </c>
      <c r="J22" s="2"/>
      <c r="K22" s="2"/>
    </row>
    <row r="23" spans="3:11" x14ac:dyDescent="0.2">
      <c r="C23" s="4">
        <v>12</v>
      </c>
      <c r="D23" s="10" t="s">
        <v>30</v>
      </c>
      <c r="E23" s="23" t="s">
        <v>38</v>
      </c>
      <c r="F23" s="20">
        <v>7.2</v>
      </c>
      <c r="G23" s="11">
        <v>15.4</v>
      </c>
      <c r="H23" s="11">
        <f t="shared" si="0"/>
        <v>8.1999999999999993</v>
      </c>
      <c r="I23" s="15">
        <f t="shared" si="1"/>
        <v>113.88888888888887</v>
      </c>
      <c r="J23" s="2"/>
      <c r="K23" s="2"/>
    </row>
    <row r="24" spans="3:11" x14ac:dyDescent="0.2">
      <c r="C24" s="4">
        <v>13</v>
      </c>
      <c r="D24" s="10" t="s">
        <v>20</v>
      </c>
      <c r="E24" s="23" t="s">
        <v>39</v>
      </c>
      <c r="F24" s="20">
        <v>13.7</v>
      </c>
      <c r="G24" s="15">
        <v>13</v>
      </c>
      <c r="H24" s="11">
        <f t="shared" si="0"/>
        <v>-0.69999999999999929</v>
      </c>
      <c r="I24" s="15">
        <f t="shared" si="1"/>
        <v>-5.1094890510948856</v>
      </c>
      <c r="J24" s="2"/>
      <c r="K24" s="2"/>
    </row>
    <row r="25" spans="3:11" x14ac:dyDescent="0.2">
      <c r="C25" s="4">
        <v>14</v>
      </c>
      <c r="D25" s="10" t="s">
        <v>6</v>
      </c>
      <c r="E25" s="23" t="s">
        <v>39</v>
      </c>
      <c r="F25" s="20">
        <v>15.1</v>
      </c>
      <c r="G25" s="15">
        <v>12.5</v>
      </c>
      <c r="H25" s="11">
        <f t="shared" si="0"/>
        <v>-2.5999999999999996</v>
      </c>
      <c r="I25" s="15">
        <f t="shared" si="1"/>
        <v>-17.218543046357613</v>
      </c>
      <c r="J25" s="2"/>
      <c r="K25" s="2"/>
    </row>
    <row r="26" spans="3:11" x14ac:dyDescent="0.2">
      <c r="C26" s="4">
        <v>15</v>
      </c>
      <c r="D26" s="10" t="s">
        <v>10</v>
      </c>
      <c r="E26" s="23" t="s">
        <v>39</v>
      </c>
      <c r="F26" s="20">
        <v>11.3</v>
      </c>
      <c r="G26" s="15">
        <v>11.3</v>
      </c>
      <c r="H26" s="11">
        <f t="shared" si="0"/>
        <v>0</v>
      </c>
      <c r="I26" s="15">
        <f t="shared" si="1"/>
        <v>0</v>
      </c>
      <c r="J26" s="2"/>
      <c r="K26" s="2"/>
    </row>
    <row r="27" spans="3:11" x14ac:dyDescent="0.2">
      <c r="C27" s="4">
        <v>16</v>
      </c>
      <c r="D27" s="10" t="s">
        <v>2</v>
      </c>
      <c r="E27" s="23" t="s">
        <v>38</v>
      </c>
      <c r="F27" s="20">
        <v>10.5</v>
      </c>
      <c r="G27" s="11">
        <v>9.4</v>
      </c>
      <c r="H27" s="11">
        <f t="shared" si="0"/>
        <v>-1.0999999999999996</v>
      </c>
      <c r="I27" s="15">
        <f t="shared" si="1"/>
        <v>-10.476190476190473</v>
      </c>
      <c r="J27" s="2"/>
      <c r="K27" s="2"/>
    </row>
    <row r="28" spans="3:11" x14ac:dyDescent="0.2">
      <c r="C28" s="4">
        <v>17</v>
      </c>
      <c r="D28" s="4" t="s">
        <v>31</v>
      </c>
      <c r="E28" s="22" t="s">
        <v>39</v>
      </c>
      <c r="F28" s="20">
        <v>6.7</v>
      </c>
      <c r="G28" s="15">
        <v>6.4</v>
      </c>
      <c r="H28" s="11">
        <f t="shared" si="0"/>
        <v>-0.29999999999999982</v>
      </c>
      <c r="I28" s="15">
        <f t="shared" si="1"/>
        <v>-4.4776119402985044</v>
      </c>
      <c r="J28" s="2"/>
      <c r="K28" s="2"/>
    </row>
    <row r="29" spans="3:11" x14ac:dyDescent="0.2">
      <c r="C29" s="4">
        <v>18</v>
      </c>
      <c r="D29" s="10" t="s">
        <v>11</v>
      </c>
      <c r="E29" s="23" t="s">
        <v>38</v>
      </c>
      <c r="F29" s="20">
        <v>3.5</v>
      </c>
      <c r="G29" s="11">
        <v>6.3</v>
      </c>
      <c r="H29" s="11">
        <f t="shared" si="0"/>
        <v>2.8</v>
      </c>
      <c r="I29" s="15">
        <f t="shared" si="1"/>
        <v>79.999999999999986</v>
      </c>
      <c r="J29" s="2"/>
      <c r="K29" s="2"/>
    </row>
    <row r="30" spans="3:11" x14ac:dyDescent="0.2">
      <c r="C30" s="4">
        <v>19</v>
      </c>
      <c r="D30" s="10" t="s">
        <v>43</v>
      </c>
      <c r="E30" s="23" t="s">
        <v>39</v>
      </c>
      <c r="F30" s="20">
        <v>7.8</v>
      </c>
      <c r="G30" s="11">
        <v>6</v>
      </c>
      <c r="H30" s="11">
        <f t="shared" si="0"/>
        <v>-1.7999999999999998</v>
      </c>
      <c r="I30" s="15">
        <f t="shared" si="1"/>
        <v>-23.076923076923073</v>
      </c>
      <c r="J30" s="2"/>
      <c r="K30" s="2"/>
    </row>
    <row r="31" spans="3:11" x14ac:dyDescent="0.2">
      <c r="C31" s="4">
        <v>20</v>
      </c>
      <c r="D31" s="10" t="s">
        <v>9</v>
      </c>
      <c r="E31" s="23" t="s">
        <v>39</v>
      </c>
      <c r="F31" s="20">
        <v>7.2</v>
      </c>
      <c r="G31" s="15">
        <v>5.4</v>
      </c>
      <c r="H31" s="11">
        <f t="shared" si="0"/>
        <v>-1.7999999999999998</v>
      </c>
      <c r="I31" s="15">
        <f t="shared" si="1"/>
        <v>-24.999999999999993</v>
      </c>
      <c r="J31" s="2"/>
      <c r="K31" s="2"/>
    </row>
    <row r="32" spans="3:11" x14ac:dyDescent="0.2">
      <c r="C32" s="4">
        <v>21</v>
      </c>
      <c r="D32" s="10" t="s">
        <v>5</v>
      </c>
      <c r="E32" s="23" t="s">
        <v>38</v>
      </c>
      <c r="F32" s="20">
        <v>2.6</v>
      </c>
      <c r="G32" s="11">
        <v>3.9</v>
      </c>
      <c r="H32" s="11">
        <f t="shared" si="0"/>
        <v>1.2999999999999998</v>
      </c>
      <c r="I32" s="15">
        <f t="shared" si="1"/>
        <v>49.999999999999986</v>
      </c>
      <c r="J32" s="2"/>
      <c r="K32" s="2"/>
    </row>
    <row r="33" spans="3:11" x14ac:dyDescent="0.2">
      <c r="C33" s="4">
        <v>22</v>
      </c>
      <c r="D33" s="10" t="s">
        <v>25</v>
      </c>
      <c r="E33" s="23" t="s">
        <v>38</v>
      </c>
      <c r="F33" s="20">
        <v>3.4</v>
      </c>
      <c r="G33" s="11">
        <v>3.8</v>
      </c>
      <c r="H33" s="11">
        <f t="shared" si="0"/>
        <v>0.39999999999999991</v>
      </c>
      <c r="I33" s="15">
        <f t="shared" si="1"/>
        <v>11.764705882352938</v>
      </c>
      <c r="J33" s="2"/>
      <c r="K33" s="2"/>
    </row>
    <row r="34" spans="3:11" x14ac:dyDescent="0.2">
      <c r="C34" s="4">
        <v>23</v>
      </c>
      <c r="D34" s="4" t="s">
        <v>32</v>
      </c>
      <c r="E34" s="22" t="s">
        <v>39</v>
      </c>
      <c r="F34" s="20">
        <v>6.7</v>
      </c>
      <c r="G34" s="15">
        <v>3.8</v>
      </c>
      <c r="H34" s="11">
        <f t="shared" si="0"/>
        <v>-2.9000000000000004</v>
      </c>
      <c r="I34" s="15">
        <f t="shared" si="1"/>
        <v>-43.28358208955224</v>
      </c>
      <c r="J34" s="2"/>
      <c r="K34" s="2"/>
    </row>
    <row r="35" spans="3:11" x14ac:dyDescent="0.2">
      <c r="C35" s="4">
        <v>24</v>
      </c>
      <c r="D35" s="10" t="s">
        <v>26</v>
      </c>
      <c r="E35" s="23" t="s">
        <v>38</v>
      </c>
      <c r="F35" s="20">
        <v>1.3</v>
      </c>
      <c r="G35" s="11">
        <v>1.6</v>
      </c>
      <c r="H35" s="11">
        <f t="shared" si="0"/>
        <v>0.30000000000000004</v>
      </c>
      <c r="I35" s="15">
        <f t="shared" si="1"/>
        <v>23.076923076923077</v>
      </c>
      <c r="J35" s="2"/>
      <c r="K35" s="2"/>
    </row>
    <row r="36" spans="3:11" x14ac:dyDescent="0.25">
      <c r="C36" s="4">
        <v>25</v>
      </c>
      <c r="D36" s="10" t="s">
        <v>4</v>
      </c>
      <c r="E36" s="23" t="s">
        <v>38</v>
      </c>
      <c r="F36" s="20">
        <v>1.1000000000000001</v>
      </c>
      <c r="G36" s="11">
        <v>1.1000000000000001</v>
      </c>
      <c r="H36" s="11">
        <f t="shared" si="0"/>
        <v>0</v>
      </c>
      <c r="I36" s="15">
        <f t="shared" si="1"/>
        <v>0</v>
      </c>
    </row>
    <row r="37" spans="3:11" x14ac:dyDescent="0.25">
      <c r="C37" s="4">
        <v>26</v>
      </c>
      <c r="D37" s="10" t="s">
        <v>3</v>
      </c>
      <c r="E37" s="23" t="s">
        <v>38</v>
      </c>
      <c r="F37" s="20">
        <v>1.4</v>
      </c>
      <c r="G37" s="11">
        <v>0.4</v>
      </c>
      <c r="H37" s="11">
        <f t="shared" si="0"/>
        <v>-0.99999999999999989</v>
      </c>
      <c r="I37" s="15">
        <f t="shared" si="1"/>
        <v>-71.428571428571431</v>
      </c>
    </row>
    <row r="41" spans="3:11" x14ac:dyDescent="0.25">
      <c r="D41" s="10" t="s">
        <v>34</v>
      </c>
      <c r="E41" s="23"/>
      <c r="F41" s="23">
        <v>225</v>
      </c>
      <c r="G41" s="15">
        <v>209</v>
      </c>
    </row>
    <row r="45" spans="3:11" x14ac:dyDescent="0.25">
      <c r="D45" s="12"/>
      <c r="E45" s="24"/>
      <c r="F45" s="24"/>
      <c r="G45" s="13"/>
      <c r="H45" s="11"/>
    </row>
    <row r="46" spans="3:11" x14ac:dyDescent="0.25">
      <c r="G46" s="15"/>
    </row>
    <row r="47" spans="3:11" x14ac:dyDescent="0.2">
      <c r="D47" s="1"/>
      <c r="E47" s="25"/>
      <c r="F47" s="25"/>
      <c r="G47" s="15"/>
    </row>
    <row r="49" spans="4:7" x14ac:dyDescent="0.25">
      <c r="G49" s="15"/>
    </row>
    <row r="50" spans="4:7" x14ac:dyDescent="0.25">
      <c r="G50" s="15"/>
    </row>
    <row r="51" spans="4:7" x14ac:dyDescent="0.25">
      <c r="D51" s="10"/>
      <c r="E51" s="23"/>
      <c r="F51" s="23"/>
      <c r="G51" s="15"/>
    </row>
    <row r="53" spans="4:7" x14ac:dyDescent="0.25">
      <c r="D53" s="10"/>
      <c r="E53" s="23"/>
      <c r="F53" s="23"/>
      <c r="G53" s="15"/>
    </row>
    <row r="54" spans="4:7" x14ac:dyDescent="0.25">
      <c r="G54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2"/>
  <sheetViews>
    <sheetView showRowColHeaders="0" workbookViewId="0">
      <pane ySplit="11" topLeftCell="A12" activePane="bottomLeft" state="frozenSplit"/>
      <selection pane="bottomLeft"/>
    </sheetView>
  </sheetViews>
  <sheetFormatPr baseColWidth="10" defaultRowHeight="15" x14ac:dyDescent="0.25"/>
  <cols>
    <col min="1" max="2" width="2.7109375" style="33" customWidth="1"/>
    <col min="3" max="3" width="4.7109375" style="37" customWidth="1"/>
    <col min="4" max="4" width="38.7109375" style="33" bestFit="1" customWidth="1"/>
    <col min="5" max="5" width="4.28515625" style="38" customWidth="1"/>
    <col min="6" max="6" width="7.85546875" style="89" customWidth="1"/>
    <col min="7" max="7" width="7.7109375" style="94" customWidth="1"/>
    <col min="8" max="8" width="8.42578125" style="53" customWidth="1"/>
    <col min="9" max="9" width="10.7109375" style="39" customWidth="1"/>
    <col min="10" max="10" width="0.5703125" style="33" customWidth="1"/>
    <col min="11" max="16384" width="11.42578125" style="33"/>
  </cols>
  <sheetData>
    <row r="1" spans="3:11" ht="6" customHeight="1" thickBot="1" x14ac:dyDescent="0.3"/>
    <row r="2" spans="3:11" ht="30.75" customHeight="1" thickTop="1" x14ac:dyDescent="0.25">
      <c r="C2" s="148" t="s">
        <v>50</v>
      </c>
      <c r="D2" s="149"/>
      <c r="E2" s="150"/>
      <c r="F2" s="151"/>
      <c r="G2" s="152"/>
      <c r="H2" s="153"/>
      <c r="I2" s="154"/>
      <c r="J2" s="72"/>
    </row>
    <row r="3" spans="3:11" s="34" customFormat="1" ht="18.75" customHeight="1" x14ac:dyDescent="0.25">
      <c r="C3" s="155" t="s">
        <v>47</v>
      </c>
      <c r="D3" s="156"/>
      <c r="E3" s="157"/>
      <c r="F3" s="158"/>
      <c r="G3" s="158"/>
      <c r="H3" s="159"/>
      <c r="I3" s="160"/>
      <c r="J3" s="73"/>
    </row>
    <row r="4" spans="3:11" ht="6.75" customHeight="1" x14ac:dyDescent="0.25">
      <c r="C4" s="50"/>
      <c r="D4" s="51"/>
      <c r="E4" s="51"/>
      <c r="F4" s="90"/>
      <c r="G4" s="90"/>
      <c r="H4" s="54"/>
      <c r="I4" s="52"/>
      <c r="J4" s="72"/>
    </row>
    <row r="5" spans="3:11" ht="17.100000000000001" customHeight="1" x14ac:dyDescent="0.25">
      <c r="C5" s="161"/>
      <c r="D5" s="156"/>
      <c r="E5" s="162" t="s">
        <v>49</v>
      </c>
      <c r="F5" s="163" t="s">
        <v>44</v>
      </c>
      <c r="G5" s="164" t="s">
        <v>45</v>
      </c>
      <c r="H5" s="165"/>
      <c r="I5" s="166"/>
      <c r="J5" s="72"/>
    </row>
    <row r="6" spans="3:11" ht="17.100000000000001" customHeight="1" x14ac:dyDescent="0.25">
      <c r="C6" s="167"/>
      <c r="D6" s="168"/>
      <c r="E6" s="169" t="s">
        <v>48</v>
      </c>
      <c r="F6" s="170" t="s">
        <v>29</v>
      </c>
      <c r="G6" s="171" t="s">
        <v>29</v>
      </c>
      <c r="H6" s="172" t="s">
        <v>51</v>
      </c>
      <c r="I6" s="173" t="s">
        <v>21</v>
      </c>
      <c r="J6" s="72"/>
    </row>
    <row r="7" spans="3:11" ht="17.100000000000001" customHeight="1" x14ac:dyDescent="0.25">
      <c r="C7" s="60"/>
      <c r="D7" s="61" t="s">
        <v>42</v>
      </c>
      <c r="E7" s="62" t="s">
        <v>38</v>
      </c>
      <c r="F7" s="115">
        <f>SUMIF($E$12:$E$37,$E7,F$12:F$37)</f>
        <v>417.3</v>
      </c>
      <c r="G7" s="95">
        <f>SUMIF($E$12:$E$37,$E7,G$12:G$37)</f>
        <v>408.4</v>
      </c>
      <c r="H7" s="63">
        <f>F7-G7</f>
        <v>8.9000000000000341</v>
      </c>
      <c r="I7" s="64">
        <f>H7/G7%</f>
        <v>2.1792360430950133</v>
      </c>
      <c r="J7" s="72"/>
    </row>
    <row r="8" spans="3:11" ht="17.100000000000001" customHeight="1" x14ac:dyDescent="0.25">
      <c r="C8" s="65"/>
      <c r="D8" s="66" t="s">
        <v>19</v>
      </c>
      <c r="E8" s="67" t="s">
        <v>39</v>
      </c>
      <c r="F8" s="116">
        <f>SUMIF($E$12:$E$37,$E8,F$12:F$37)</f>
        <v>264.60000000000002</v>
      </c>
      <c r="G8" s="117">
        <f>SUMIF($E$12:$E$37,$E8,G$12:G$37)</f>
        <v>263.2</v>
      </c>
      <c r="H8" s="68">
        <f>F8-G8</f>
        <v>1.4000000000000341</v>
      </c>
      <c r="I8" s="69">
        <f>H8/G8%</f>
        <v>0.53191489361703426</v>
      </c>
      <c r="J8" s="72"/>
    </row>
    <row r="9" spans="3:11" ht="17.100000000000001" customHeight="1" x14ac:dyDescent="0.25">
      <c r="C9" s="60"/>
      <c r="D9" s="61" t="s">
        <v>28</v>
      </c>
      <c r="E9" s="70"/>
      <c r="F9" s="115">
        <f>SUM(F12:F37)</f>
        <v>681.89999999999964</v>
      </c>
      <c r="G9" s="95">
        <f>SUM(G12:G37)</f>
        <v>671.6</v>
      </c>
      <c r="H9" s="63">
        <f>F9-G9</f>
        <v>10.299999999999613</v>
      </c>
      <c r="I9" s="64">
        <f>H9/G9%</f>
        <v>1.5336509827277567</v>
      </c>
      <c r="J9" s="72"/>
    </row>
    <row r="10" spans="3:11" ht="8.1" customHeight="1" x14ac:dyDescent="0.25">
      <c r="C10" s="50"/>
      <c r="D10" s="56"/>
      <c r="E10" s="58"/>
      <c r="F10" s="90"/>
      <c r="G10" s="90"/>
      <c r="H10" s="54"/>
      <c r="I10" s="52"/>
      <c r="J10" s="72"/>
    </row>
    <row r="11" spans="3:11" s="35" customFormat="1" ht="24" customHeight="1" x14ac:dyDescent="0.25">
      <c r="C11" s="167" t="s">
        <v>27</v>
      </c>
      <c r="D11" s="174" t="s">
        <v>40</v>
      </c>
      <c r="E11" s="175" t="s">
        <v>48</v>
      </c>
      <c r="F11" s="170" t="s">
        <v>29</v>
      </c>
      <c r="G11" s="170" t="s">
        <v>29</v>
      </c>
      <c r="H11" s="172" t="s">
        <v>51</v>
      </c>
      <c r="I11" s="173" t="s">
        <v>21</v>
      </c>
      <c r="J11" s="72"/>
    </row>
    <row r="12" spans="3:11" s="35" customFormat="1" ht="15.95" customHeight="1" x14ac:dyDescent="0.25">
      <c r="C12" s="31">
        <v>1</v>
      </c>
      <c r="D12" s="28" t="s">
        <v>14</v>
      </c>
      <c r="E12" s="71" t="s">
        <v>38</v>
      </c>
      <c r="F12" s="75">
        <v>97.6</v>
      </c>
      <c r="G12" s="118">
        <v>88.8</v>
      </c>
      <c r="H12" s="76">
        <f t="shared" ref="H12:H37" si="0">F12-G12</f>
        <v>8.7999999999999972</v>
      </c>
      <c r="I12" s="176">
        <f t="shared" ref="I12:I37" si="1">H12/G12%</f>
        <v>9.9099099099099064</v>
      </c>
      <c r="J12" s="74"/>
      <c r="K12" s="40"/>
    </row>
    <row r="13" spans="3:11" s="35" customFormat="1" ht="15.95" customHeight="1" x14ac:dyDescent="0.25">
      <c r="C13" s="32">
        <v>2</v>
      </c>
      <c r="D13" s="57" t="s">
        <v>18</v>
      </c>
      <c r="E13" s="59" t="s">
        <v>39</v>
      </c>
      <c r="F13" s="77">
        <v>96.3</v>
      </c>
      <c r="G13" s="119">
        <v>89.4</v>
      </c>
      <c r="H13" s="78">
        <f t="shared" si="0"/>
        <v>6.8999999999999915</v>
      </c>
      <c r="I13" s="177">
        <f t="shared" si="1"/>
        <v>7.7181208053691179</v>
      </c>
      <c r="J13" s="74"/>
      <c r="K13" s="40"/>
    </row>
    <row r="14" spans="3:11" ht="15.95" customHeight="1" x14ac:dyDescent="0.25">
      <c r="C14" s="31">
        <v>3</v>
      </c>
      <c r="D14" s="28" t="s">
        <v>15</v>
      </c>
      <c r="E14" s="71" t="s">
        <v>38</v>
      </c>
      <c r="F14" s="75">
        <v>70.5</v>
      </c>
      <c r="G14" s="118">
        <v>94.3</v>
      </c>
      <c r="H14" s="76">
        <f t="shared" si="0"/>
        <v>-23.799999999999997</v>
      </c>
      <c r="I14" s="176">
        <f t="shared" si="1"/>
        <v>-25.238600212089075</v>
      </c>
      <c r="J14" s="74"/>
      <c r="K14" s="41"/>
    </row>
    <row r="15" spans="3:11" ht="15.95" customHeight="1" x14ac:dyDescent="0.25">
      <c r="C15" s="32">
        <v>4</v>
      </c>
      <c r="D15" s="57" t="s">
        <v>12</v>
      </c>
      <c r="E15" s="59" t="s">
        <v>38</v>
      </c>
      <c r="F15" s="77">
        <v>66.400000000000006</v>
      </c>
      <c r="G15" s="119">
        <v>70.599999999999994</v>
      </c>
      <c r="H15" s="78">
        <f t="shared" si="0"/>
        <v>-4.1999999999999886</v>
      </c>
      <c r="I15" s="177">
        <f t="shared" si="1"/>
        <v>-5.9490084985835541</v>
      </c>
      <c r="J15" s="74"/>
      <c r="K15" s="41"/>
    </row>
    <row r="16" spans="3:11" ht="15.95" customHeight="1" x14ac:dyDescent="0.25">
      <c r="C16" s="31">
        <v>5</v>
      </c>
      <c r="D16" s="28" t="s">
        <v>1</v>
      </c>
      <c r="E16" s="71" t="s">
        <v>38</v>
      </c>
      <c r="F16" s="75">
        <v>60.1</v>
      </c>
      <c r="G16" s="118">
        <v>58.4</v>
      </c>
      <c r="H16" s="76">
        <f t="shared" si="0"/>
        <v>1.7000000000000028</v>
      </c>
      <c r="I16" s="176">
        <f t="shared" si="1"/>
        <v>2.9109589041095942</v>
      </c>
      <c r="J16" s="74"/>
      <c r="K16" s="41"/>
    </row>
    <row r="17" spans="3:11" ht="15.95" customHeight="1" x14ac:dyDescent="0.25">
      <c r="C17" s="32">
        <v>6</v>
      </c>
      <c r="D17" s="57" t="s">
        <v>7</v>
      </c>
      <c r="E17" s="59" t="s">
        <v>39</v>
      </c>
      <c r="F17" s="77">
        <v>53.3</v>
      </c>
      <c r="G17" s="119">
        <v>56.9</v>
      </c>
      <c r="H17" s="78">
        <f t="shared" si="0"/>
        <v>-3.6000000000000014</v>
      </c>
      <c r="I17" s="177">
        <f t="shared" si="1"/>
        <v>-6.326889279437613</v>
      </c>
      <c r="J17" s="74"/>
      <c r="K17" s="41"/>
    </row>
    <row r="18" spans="3:11" ht="15.95" customHeight="1" x14ac:dyDescent="0.25">
      <c r="C18" s="31">
        <v>7</v>
      </c>
      <c r="D18" s="28" t="s">
        <v>16</v>
      </c>
      <c r="E18" s="71" t="s">
        <v>38</v>
      </c>
      <c r="F18" s="75">
        <v>46.5</v>
      </c>
      <c r="G18" s="118">
        <v>32.700000000000003</v>
      </c>
      <c r="H18" s="76">
        <f t="shared" si="0"/>
        <v>13.799999999999997</v>
      </c>
      <c r="I18" s="176">
        <f t="shared" si="1"/>
        <v>42.201834862385311</v>
      </c>
      <c r="J18" s="74"/>
      <c r="K18" s="41"/>
    </row>
    <row r="19" spans="3:11" ht="15.95" customHeight="1" x14ac:dyDescent="0.25">
      <c r="C19" s="32">
        <v>8</v>
      </c>
      <c r="D19" s="57" t="s">
        <v>13</v>
      </c>
      <c r="E19" s="59" t="s">
        <v>38</v>
      </c>
      <c r="F19" s="77">
        <v>34.299999999999997</v>
      </c>
      <c r="G19" s="119">
        <v>32.6</v>
      </c>
      <c r="H19" s="78">
        <f t="shared" si="0"/>
        <v>1.6999999999999957</v>
      </c>
      <c r="I19" s="177">
        <f t="shared" si="1"/>
        <v>5.2147239263803549</v>
      </c>
      <c r="J19" s="74"/>
      <c r="K19" s="41"/>
    </row>
    <row r="20" spans="3:11" ht="15.95" customHeight="1" x14ac:dyDescent="0.25">
      <c r="C20" s="31">
        <v>9</v>
      </c>
      <c r="D20" s="28" t="s">
        <v>33</v>
      </c>
      <c r="E20" s="71" t="s">
        <v>39</v>
      </c>
      <c r="F20" s="75">
        <v>22.3</v>
      </c>
      <c r="G20" s="118">
        <v>20.7</v>
      </c>
      <c r="H20" s="76">
        <f t="shared" si="0"/>
        <v>1.6000000000000014</v>
      </c>
      <c r="I20" s="176">
        <f t="shared" si="1"/>
        <v>7.7294685990338241</v>
      </c>
      <c r="J20" s="74"/>
      <c r="K20" s="41"/>
    </row>
    <row r="21" spans="3:11" ht="15.95" customHeight="1" x14ac:dyDescent="0.25">
      <c r="C21" s="32">
        <v>10</v>
      </c>
      <c r="D21" s="57" t="s">
        <v>8</v>
      </c>
      <c r="E21" s="59" t="s">
        <v>39</v>
      </c>
      <c r="F21" s="77">
        <v>18.8</v>
      </c>
      <c r="G21" s="119">
        <v>15.3</v>
      </c>
      <c r="H21" s="78">
        <f t="shared" si="0"/>
        <v>3.5</v>
      </c>
      <c r="I21" s="177">
        <f t="shared" si="1"/>
        <v>22.875816993464053</v>
      </c>
      <c r="J21" s="74"/>
      <c r="K21" s="41"/>
    </row>
    <row r="22" spans="3:11" ht="15.95" customHeight="1" x14ac:dyDescent="0.25">
      <c r="C22" s="31">
        <v>11</v>
      </c>
      <c r="D22" s="28" t="s">
        <v>17</v>
      </c>
      <c r="E22" s="71" t="s">
        <v>39</v>
      </c>
      <c r="F22" s="75">
        <v>15.5</v>
      </c>
      <c r="G22" s="118">
        <v>12.4</v>
      </c>
      <c r="H22" s="76">
        <f t="shared" si="0"/>
        <v>3.0999999999999996</v>
      </c>
      <c r="I22" s="176">
        <f t="shared" si="1"/>
        <v>24.999999999999996</v>
      </c>
      <c r="J22" s="74"/>
      <c r="K22" s="41"/>
    </row>
    <row r="23" spans="3:11" ht="15.95" customHeight="1" x14ac:dyDescent="0.25">
      <c r="C23" s="32">
        <v>12</v>
      </c>
      <c r="D23" s="57" t="s">
        <v>30</v>
      </c>
      <c r="E23" s="59" t="s">
        <v>38</v>
      </c>
      <c r="F23" s="77">
        <v>15.4</v>
      </c>
      <c r="G23" s="119">
        <v>7.2</v>
      </c>
      <c r="H23" s="78">
        <f t="shared" si="0"/>
        <v>8.1999999999999993</v>
      </c>
      <c r="I23" s="177">
        <f t="shared" si="1"/>
        <v>113.88888888888887</v>
      </c>
      <c r="J23" s="74"/>
      <c r="K23" s="41"/>
    </row>
    <row r="24" spans="3:11" ht="15.95" customHeight="1" x14ac:dyDescent="0.25">
      <c r="C24" s="31">
        <v>13</v>
      </c>
      <c r="D24" s="28" t="s">
        <v>20</v>
      </c>
      <c r="E24" s="71" t="s">
        <v>39</v>
      </c>
      <c r="F24" s="75">
        <v>13</v>
      </c>
      <c r="G24" s="118">
        <v>13.7</v>
      </c>
      <c r="H24" s="76">
        <f t="shared" si="0"/>
        <v>-0.69999999999999929</v>
      </c>
      <c r="I24" s="176">
        <f t="shared" si="1"/>
        <v>-5.1094890510948856</v>
      </c>
      <c r="J24" s="74"/>
      <c r="K24" s="41"/>
    </row>
    <row r="25" spans="3:11" ht="15.95" customHeight="1" x14ac:dyDescent="0.25">
      <c r="C25" s="32">
        <v>14</v>
      </c>
      <c r="D25" s="57" t="s">
        <v>53</v>
      </c>
      <c r="E25" s="59" t="s">
        <v>39</v>
      </c>
      <c r="F25" s="77">
        <v>12.5</v>
      </c>
      <c r="G25" s="119">
        <v>15.1</v>
      </c>
      <c r="H25" s="78">
        <f t="shared" si="0"/>
        <v>-2.5999999999999996</v>
      </c>
      <c r="I25" s="177">
        <f t="shared" si="1"/>
        <v>-17.218543046357613</v>
      </c>
      <c r="J25" s="74"/>
      <c r="K25" s="41"/>
    </row>
    <row r="26" spans="3:11" ht="15.95" customHeight="1" x14ac:dyDescent="0.25">
      <c r="C26" s="31">
        <v>15</v>
      </c>
      <c r="D26" s="28" t="s">
        <v>10</v>
      </c>
      <c r="E26" s="71" t="s">
        <v>39</v>
      </c>
      <c r="F26" s="75">
        <v>11.3</v>
      </c>
      <c r="G26" s="118">
        <v>11.3</v>
      </c>
      <c r="H26" s="76">
        <f t="shared" si="0"/>
        <v>0</v>
      </c>
      <c r="I26" s="176">
        <f t="shared" si="1"/>
        <v>0</v>
      </c>
      <c r="J26" s="74"/>
      <c r="K26" s="41"/>
    </row>
    <row r="27" spans="3:11" ht="15.95" customHeight="1" x14ac:dyDescent="0.25">
      <c r="C27" s="32">
        <v>16</v>
      </c>
      <c r="D27" s="57" t="s">
        <v>2</v>
      </c>
      <c r="E27" s="59" t="s">
        <v>38</v>
      </c>
      <c r="F27" s="77">
        <v>9.4</v>
      </c>
      <c r="G27" s="119">
        <v>10.5</v>
      </c>
      <c r="H27" s="78">
        <f t="shared" si="0"/>
        <v>-1.0999999999999996</v>
      </c>
      <c r="I27" s="177">
        <f t="shared" si="1"/>
        <v>-10.476190476190473</v>
      </c>
      <c r="J27" s="74"/>
      <c r="K27" s="41"/>
    </row>
    <row r="28" spans="3:11" ht="15.95" customHeight="1" x14ac:dyDescent="0.25">
      <c r="C28" s="31">
        <v>17</v>
      </c>
      <c r="D28" s="28" t="s">
        <v>31</v>
      </c>
      <c r="E28" s="71" t="s">
        <v>39</v>
      </c>
      <c r="F28" s="75">
        <v>6.4</v>
      </c>
      <c r="G28" s="118">
        <v>6.7</v>
      </c>
      <c r="H28" s="76">
        <f t="shared" si="0"/>
        <v>-0.29999999999999982</v>
      </c>
      <c r="I28" s="176">
        <f t="shared" si="1"/>
        <v>-4.4776119402985044</v>
      </c>
      <c r="J28" s="74"/>
      <c r="K28" s="41"/>
    </row>
    <row r="29" spans="3:11" ht="15.95" customHeight="1" x14ac:dyDescent="0.25">
      <c r="C29" s="32">
        <v>18</v>
      </c>
      <c r="D29" s="57" t="s">
        <v>11</v>
      </c>
      <c r="E29" s="59" t="s">
        <v>38</v>
      </c>
      <c r="F29" s="77">
        <v>6.3</v>
      </c>
      <c r="G29" s="119">
        <v>3.5</v>
      </c>
      <c r="H29" s="78">
        <f t="shared" si="0"/>
        <v>2.8</v>
      </c>
      <c r="I29" s="177">
        <f t="shared" si="1"/>
        <v>79.999999999999986</v>
      </c>
      <c r="J29" s="74"/>
      <c r="K29" s="41"/>
    </row>
    <row r="30" spans="3:11" ht="15.95" customHeight="1" x14ac:dyDescent="0.25">
      <c r="C30" s="31">
        <v>19</v>
      </c>
      <c r="D30" s="28" t="s">
        <v>43</v>
      </c>
      <c r="E30" s="71" t="s">
        <v>39</v>
      </c>
      <c r="F30" s="75">
        <v>6</v>
      </c>
      <c r="G30" s="118">
        <v>7.8</v>
      </c>
      <c r="H30" s="76">
        <f t="shared" si="0"/>
        <v>-1.7999999999999998</v>
      </c>
      <c r="I30" s="176">
        <f t="shared" si="1"/>
        <v>-23.076923076923073</v>
      </c>
      <c r="J30" s="74"/>
      <c r="K30" s="41"/>
    </row>
    <row r="31" spans="3:11" ht="15.95" customHeight="1" x14ac:dyDescent="0.25">
      <c r="C31" s="32">
        <v>20</v>
      </c>
      <c r="D31" s="57" t="s">
        <v>9</v>
      </c>
      <c r="E31" s="59" t="s">
        <v>39</v>
      </c>
      <c r="F31" s="77">
        <v>5.4</v>
      </c>
      <c r="G31" s="119">
        <v>7.2</v>
      </c>
      <c r="H31" s="78">
        <f t="shared" si="0"/>
        <v>-1.7999999999999998</v>
      </c>
      <c r="I31" s="177">
        <f t="shared" si="1"/>
        <v>-24.999999999999993</v>
      </c>
      <c r="J31" s="74"/>
      <c r="K31" s="41"/>
    </row>
    <row r="32" spans="3:11" ht="15.95" customHeight="1" x14ac:dyDescent="0.25">
      <c r="C32" s="31">
        <v>21</v>
      </c>
      <c r="D32" s="28" t="s">
        <v>5</v>
      </c>
      <c r="E32" s="71" t="s">
        <v>38</v>
      </c>
      <c r="F32" s="75">
        <v>3.9</v>
      </c>
      <c r="G32" s="118">
        <v>2.6</v>
      </c>
      <c r="H32" s="76">
        <f t="shared" si="0"/>
        <v>1.2999999999999998</v>
      </c>
      <c r="I32" s="176">
        <f t="shared" si="1"/>
        <v>49.999999999999986</v>
      </c>
      <c r="J32" s="74"/>
      <c r="K32" s="41"/>
    </row>
    <row r="33" spans="3:11" ht="15.95" customHeight="1" x14ac:dyDescent="0.25">
      <c r="C33" s="32">
        <v>22</v>
      </c>
      <c r="D33" s="57" t="s">
        <v>25</v>
      </c>
      <c r="E33" s="59" t="s">
        <v>38</v>
      </c>
      <c r="F33" s="77">
        <v>3.8</v>
      </c>
      <c r="G33" s="119">
        <v>3.4</v>
      </c>
      <c r="H33" s="78">
        <f t="shared" si="0"/>
        <v>0.39999999999999991</v>
      </c>
      <c r="I33" s="177">
        <f t="shared" si="1"/>
        <v>11.764705882352938</v>
      </c>
      <c r="J33" s="74"/>
      <c r="K33" s="41"/>
    </row>
    <row r="34" spans="3:11" ht="15.95" customHeight="1" x14ac:dyDescent="0.25">
      <c r="C34" s="31">
        <v>23</v>
      </c>
      <c r="D34" s="28" t="s">
        <v>32</v>
      </c>
      <c r="E34" s="71" t="s">
        <v>39</v>
      </c>
      <c r="F34" s="75">
        <v>3.8</v>
      </c>
      <c r="G34" s="118">
        <v>6.7</v>
      </c>
      <c r="H34" s="76">
        <f t="shared" si="0"/>
        <v>-2.9000000000000004</v>
      </c>
      <c r="I34" s="176">
        <f t="shared" si="1"/>
        <v>-43.28358208955224</v>
      </c>
      <c r="J34" s="74"/>
      <c r="K34" s="41"/>
    </row>
    <row r="35" spans="3:11" ht="15.95" customHeight="1" x14ac:dyDescent="0.25">
      <c r="C35" s="32">
        <v>24</v>
      </c>
      <c r="D35" s="57" t="s">
        <v>26</v>
      </c>
      <c r="E35" s="59" t="s">
        <v>38</v>
      </c>
      <c r="F35" s="77">
        <v>1.6</v>
      </c>
      <c r="G35" s="119">
        <v>1.3</v>
      </c>
      <c r="H35" s="78">
        <f t="shared" si="0"/>
        <v>0.30000000000000004</v>
      </c>
      <c r="I35" s="177">
        <f t="shared" si="1"/>
        <v>23.076923076923077</v>
      </c>
      <c r="J35" s="74"/>
      <c r="K35" s="41"/>
    </row>
    <row r="36" spans="3:11" ht="15.95" customHeight="1" x14ac:dyDescent="0.25">
      <c r="C36" s="31">
        <v>25</v>
      </c>
      <c r="D36" s="28" t="s">
        <v>4</v>
      </c>
      <c r="E36" s="71" t="s">
        <v>38</v>
      </c>
      <c r="F36" s="75">
        <v>1.1000000000000001</v>
      </c>
      <c r="G36" s="118">
        <v>1.1000000000000001</v>
      </c>
      <c r="H36" s="76">
        <f t="shared" si="0"/>
        <v>0</v>
      </c>
      <c r="I36" s="176">
        <f t="shared" si="1"/>
        <v>0</v>
      </c>
      <c r="J36" s="72"/>
    </row>
    <row r="37" spans="3:11" ht="15.95" customHeight="1" x14ac:dyDescent="0.25">
      <c r="C37" s="32">
        <v>26</v>
      </c>
      <c r="D37" s="57" t="s">
        <v>3</v>
      </c>
      <c r="E37" s="59" t="s">
        <v>38</v>
      </c>
      <c r="F37" s="77">
        <v>0.4</v>
      </c>
      <c r="G37" s="119">
        <v>1.4</v>
      </c>
      <c r="H37" s="78">
        <f t="shared" si="0"/>
        <v>-0.99999999999999989</v>
      </c>
      <c r="I37" s="177">
        <f t="shared" si="1"/>
        <v>-71.428571428571431</v>
      </c>
      <c r="J37" s="72"/>
    </row>
    <row r="38" spans="3:11" ht="5.25" customHeight="1" x14ac:dyDescent="0.25">
      <c r="C38" s="33"/>
      <c r="E38" s="33"/>
      <c r="G38" s="89"/>
      <c r="H38" s="33"/>
      <c r="I38" s="33"/>
      <c r="J38" s="72"/>
    </row>
    <row r="39" spans="3:11" x14ac:dyDescent="0.25">
      <c r="C39" s="29"/>
      <c r="D39" s="28" t="s">
        <v>52</v>
      </c>
      <c r="E39" s="27"/>
      <c r="F39" s="93">
        <v>209</v>
      </c>
      <c r="G39" s="93">
        <v>225</v>
      </c>
      <c r="H39" s="55"/>
      <c r="I39" s="30"/>
      <c r="J39" s="72"/>
    </row>
    <row r="40" spans="3:11" x14ac:dyDescent="0.25">
      <c r="C40" s="33"/>
      <c r="E40" s="33"/>
      <c r="G40" s="89"/>
      <c r="H40" s="33"/>
      <c r="I40" s="33"/>
    </row>
    <row r="43" spans="3:11" x14ac:dyDescent="0.25">
      <c r="D43" s="42"/>
      <c r="E43" s="43"/>
      <c r="F43" s="44"/>
      <c r="G43" s="99"/>
    </row>
    <row r="44" spans="3:11" x14ac:dyDescent="0.25">
      <c r="F44" s="45"/>
    </row>
    <row r="45" spans="3:11" x14ac:dyDescent="0.25">
      <c r="D45" s="46"/>
      <c r="E45" s="47"/>
      <c r="F45" s="45"/>
      <c r="G45" s="100"/>
    </row>
    <row r="47" spans="3:11" s="36" customFormat="1" x14ac:dyDescent="0.25">
      <c r="C47" s="37"/>
      <c r="D47" s="33"/>
      <c r="E47" s="38"/>
      <c r="F47" s="45"/>
      <c r="G47" s="94"/>
      <c r="H47" s="53"/>
      <c r="I47" s="39"/>
    </row>
    <row r="48" spans="3:11" s="36" customFormat="1" x14ac:dyDescent="0.25">
      <c r="C48" s="37"/>
      <c r="D48" s="33"/>
      <c r="E48" s="38"/>
      <c r="F48" s="45"/>
      <c r="G48" s="94"/>
      <c r="H48" s="53"/>
      <c r="I48" s="39"/>
    </row>
    <row r="49" spans="3:9" s="36" customFormat="1" x14ac:dyDescent="0.25">
      <c r="C49" s="37"/>
      <c r="D49" s="48"/>
      <c r="E49" s="49"/>
      <c r="F49" s="45"/>
      <c r="G49" s="101"/>
      <c r="H49" s="53"/>
      <c r="I49" s="39"/>
    </row>
    <row r="51" spans="3:9" s="36" customFormat="1" x14ac:dyDescent="0.25">
      <c r="C51" s="37"/>
      <c r="D51" s="48"/>
      <c r="E51" s="49"/>
      <c r="F51" s="45"/>
      <c r="G51" s="101"/>
      <c r="H51" s="53"/>
      <c r="I51" s="39"/>
    </row>
    <row r="52" spans="3:9" s="36" customFormat="1" x14ac:dyDescent="0.25">
      <c r="C52" s="37"/>
      <c r="D52" s="33"/>
      <c r="E52" s="38"/>
      <c r="F52" s="45"/>
      <c r="G52" s="94"/>
      <c r="H52" s="53"/>
      <c r="I52" s="3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50"/>
  <sheetViews>
    <sheetView showRowColHeaders="0" workbookViewId="0">
      <pane ySplit="9" topLeftCell="A10" activePane="bottomLeft" state="frozenSplit"/>
      <selection pane="bottomLeft"/>
    </sheetView>
  </sheetViews>
  <sheetFormatPr baseColWidth="10" defaultRowHeight="15" x14ac:dyDescent="0.25"/>
  <cols>
    <col min="1" max="2" width="2.7109375" style="33" customWidth="1"/>
    <col min="3" max="3" width="4.7109375" style="37" customWidth="1"/>
    <col min="4" max="4" width="38.7109375" style="33" bestFit="1" customWidth="1"/>
    <col min="5" max="5" width="8.28515625" style="89" customWidth="1"/>
    <col min="6" max="6" width="6.7109375" style="89" customWidth="1"/>
    <col min="7" max="7" width="5.7109375" style="102" customWidth="1"/>
    <col min="8" max="8" width="5.7109375" style="103" customWidth="1"/>
    <col min="9" max="10" width="7.7109375" style="94" customWidth="1"/>
    <col min="11" max="11" width="0.5703125" style="33" customWidth="1"/>
    <col min="12" max="16384" width="11.42578125" style="33"/>
  </cols>
  <sheetData>
    <row r="1" spans="3:12" ht="6" customHeight="1" thickBot="1" x14ac:dyDescent="0.3"/>
    <row r="2" spans="3:12" ht="30.75" customHeight="1" thickTop="1" x14ac:dyDescent="0.25">
      <c r="C2" s="124" t="s">
        <v>50</v>
      </c>
      <c r="D2" s="125"/>
      <c r="E2" s="126"/>
      <c r="F2" s="126"/>
      <c r="G2" s="127"/>
      <c r="H2" s="128"/>
      <c r="I2" s="129"/>
      <c r="J2" s="129"/>
      <c r="K2" s="72"/>
    </row>
    <row r="3" spans="3:12" s="34" customFormat="1" ht="18.75" customHeight="1" x14ac:dyDescent="0.25">
      <c r="C3" s="130" t="s">
        <v>47</v>
      </c>
      <c r="D3" s="131"/>
      <c r="E3" s="132"/>
      <c r="F3" s="132"/>
      <c r="G3" s="133"/>
      <c r="H3" s="133"/>
      <c r="I3" s="132"/>
      <c r="J3" s="132"/>
      <c r="K3" s="73"/>
    </row>
    <row r="4" spans="3:12" ht="6.75" customHeight="1" x14ac:dyDescent="0.25">
      <c r="C4" s="50"/>
      <c r="D4" s="51"/>
      <c r="E4" s="90"/>
      <c r="F4" s="90"/>
      <c r="G4" s="104"/>
      <c r="H4" s="104"/>
      <c r="I4" s="90"/>
      <c r="J4" s="90"/>
      <c r="K4" s="72"/>
    </row>
    <row r="5" spans="3:12" s="87" customFormat="1" ht="17.100000000000001" customHeight="1" x14ac:dyDescent="0.25">
      <c r="C5" s="134"/>
      <c r="D5" s="135" t="s">
        <v>49</v>
      </c>
      <c r="E5" s="181" t="s">
        <v>55</v>
      </c>
      <c r="F5" s="182"/>
      <c r="G5" s="183"/>
      <c r="H5" s="184" t="s">
        <v>56</v>
      </c>
      <c r="I5" s="185"/>
      <c r="J5" s="186"/>
      <c r="K5" s="88"/>
    </row>
    <row r="6" spans="3:12" ht="17.100000000000001" customHeight="1" x14ac:dyDescent="0.25">
      <c r="C6" s="136"/>
      <c r="D6" s="137"/>
      <c r="E6" s="138" t="s">
        <v>29</v>
      </c>
      <c r="F6" s="139"/>
      <c r="G6" s="140"/>
      <c r="H6" s="141"/>
      <c r="I6" s="139"/>
      <c r="J6" s="139" t="s">
        <v>29</v>
      </c>
      <c r="K6" s="72"/>
    </row>
    <row r="7" spans="3:12" ht="17.100000000000001" customHeight="1" x14ac:dyDescent="0.25">
      <c r="C7" s="60"/>
      <c r="D7" s="61" t="s">
        <v>28</v>
      </c>
      <c r="E7" s="91">
        <f>SUM(E10:E35)</f>
        <v>681.89999999999964</v>
      </c>
      <c r="F7" s="92"/>
      <c r="G7" s="105"/>
      <c r="H7" s="106"/>
      <c r="I7" s="92"/>
      <c r="J7" s="95">
        <f>SUM(J10:J35)</f>
        <v>671.6</v>
      </c>
      <c r="K7" s="72"/>
    </row>
    <row r="8" spans="3:12" ht="8.1" customHeight="1" x14ac:dyDescent="0.25">
      <c r="C8" s="50"/>
      <c r="D8" s="56"/>
      <c r="E8" s="90"/>
      <c r="F8" s="90"/>
      <c r="G8" s="107"/>
      <c r="H8" s="104"/>
      <c r="I8" s="96"/>
      <c r="J8" s="90"/>
      <c r="K8" s="72"/>
    </row>
    <row r="9" spans="3:12" s="35" customFormat="1" ht="24" customHeight="1" x14ac:dyDescent="0.25">
      <c r="C9" s="136" t="s">
        <v>27</v>
      </c>
      <c r="D9" s="142" t="s">
        <v>40</v>
      </c>
      <c r="E9" s="138" t="s">
        <v>29</v>
      </c>
      <c r="F9" s="139" t="s">
        <v>54</v>
      </c>
      <c r="G9" s="187" t="s">
        <v>36</v>
      </c>
      <c r="H9" s="188"/>
      <c r="I9" s="139" t="s">
        <v>54</v>
      </c>
      <c r="J9" s="139" t="s">
        <v>29</v>
      </c>
      <c r="K9" s="72"/>
    </row>
    <row r="10" spans="3:12" s="35" customFormat="1" ht="15.95" customHeight="1" x14ac:dyDescent="0.25">
      <c r="C10" s="31">
        <v>1</v>
      </c>
      <c r="D10" s="28" t="s">
        <v>14</v>
      </c>
      <c r="E10" s="75">
        <v>97.6</v>
      </c>
      <c r="F10" s="79">
        <f t="shared" ref="F10:F35" si="0">E10/$E$7%</f>
        <v>14.31294911277314</v>
      </c>
      <c r="G10" s="83">
        <f t="shared" ref="G10:G35" si="1">RANK(F10,$F$10:$F$35,0)</f>
        <v>1</v>
      </c>
      <c r="H10" s="84">
        <f t="shared" ref="H10:H35" si="2">RANK(I10,$I$10:$I$35,0)</f>
        <v>3</v>
      </c>
      <c r="I10" s="81">
        <f t="shared" ref="I10:I35" si="3">J10/$E$7%</f>
        <v>13.022437307523104</v>
      </c>
      <c r="J10" s="97">
        <v>88.8</v>
      </c>
      <c r="K10" s="74"/>
      <c r="L10" s="40"/>
    </row>
    <row r="11" spans="3:12" s="35" customFormat="1" ht="15.95" customHeight="1" x14ac:dyDescent="0.25">
      <c r="C11" s="32">
        <v>2</v>
      </c>
      <c r="D11" s="57" t="s">
        <v>18</v>
      </c>
      <c r="E11" s="77">
        <v>96.3</v>
      </c>
      <c r="F11" s="80">
        <f t="shared" si="0"/>
        <v>14.122305323361203</v>
      </c>
      <c r="G11" s="85">
        <f t="shared" si="1"/>
        <v>2</v>
      </c>
      <c r="H11" s="86">
        <f t="shared" si="2"/>
        <v>2</v>
      </c>
      <c r="I11" s="82">
        <f t="shared" si="3"/>
        <v>13.110426748790154</v>
      </c>
      <c r="J11" s="98">
        <v>89.4</v>
      </c>
      <c r="K11" s="74"/>
      <c r="L11" s="40"/>
    </row>
    <row r="12" spans="3:12" ht="15.95" customHeight="1" x14ac:dyDescent="0.25">
      <c r="C12" s="31">
        <v>3</v>
      </c>
      <c r="D12" s="28" t="s">
        <v>15</v>
      </c>
      <c r="E12" s="75">
        <v>70.5</v>
      </c>
      <c r="F12" s="79">
        <f t="shared" si="0"/>
        <v>10.33875934887814</v>
      </c>
      <c r="G12" s="83">
        <f t="shared" si="1"/>
        <v>3</v>
      </c>
      <c r="H12" s="84">
        <f t="shared" si="2"/>
        <v>1</v>
      </c>
      <c r="I12" s="81">
        <f t="shared" si="3"/>
        <v>13.829007185804377</v>
      </c>
      <c r="J12" s="97">
        <v>94.3</v>
      </c>
      <c r="K12" s="74"/>
      <c r="L12" s="41"/>
    </row>
    <row r="13" spans="3:12" ht="15.95" customHeight="1" x14ac:dyDescent="0.25">
      <c r="C13" s="32">
        <v>4</v>
      </c>
      <c r="D13" s="57" t="s">
        <v>12</v>
      </c>
      <c r="E13" s="77">
        <v>66.400000000000006</v>
      </c>
      <c r="F13" s="80">
        <f t="shared" si="0"/>
        <v>9.7374981668866454</v>
      </c>
      <c r="G13" s="85">
        <f t="shared" si="1"/>
        <v>4</v>
      </c>
      <c r="H13" s="86">
        <f t="shared" si="2"/>
        <v>4</v>
      </c>
      <c r="I13" s="82">
        <f t="shared" si="3"/>
        <v>10.35342425575598</v>
      </c>
      <c r="J13" s="98">
        <v>70.599999999999994</v>
      </c>
      <c r="K13" s="74"/>
      <c r="L13" s="41"/>
    </row>
    <row r="14" spans="3:12" ht="15.95" customHeight="1" x14ac:dyDescent="0.25">
      <c r="C14" s="31">
        <v>5</v>
      </c>
      <c r="D14" s="28" t="s">
        <v>1</v>
      </c>
      <c r="E14" s="75">
        <v>60.1</v>
      </c>
      <c r="F14" s="79">
        <f t="shared" si="0"/>
        <v>8.813609033582642</v>
      </c>
      <c r="G14" s="83">
        <f t="shared" si="1"/>
        <v>5</v>
      </c>
      <c r="H14" s="84">
        <f t="shared" si="2"/>
        <v>5</v>
      </c>
      <c r="I14" s="81">
        <f t="shared" si="3"/>
        <v>8.5643056166593379</v>
      </c>
      <c r="J14" s="97">
        <v>58.4</v>
      </c>
      <c r="K14" s="74"/>
      <c r="L14" s="41"/>
    </row>
    <row r="15" spans="3:12" ht="15.95" customHeight="1" x14ac:dyDescent="0.25">
      <c r="C15" s="32">
        <v>6</v>
      </c>
      <c r="D15" s="57" t="s">
        <v>7</v>
      </c>
      <c r="E15" s="77">
        <v>53.3</v>
      </c>
      <c r="F15" s="80">
        <f t="shared" si="0"/>
        <v>7.8163953658894307</v>
      </c>
      <c r="G15" s="85">
        <f t="shared" si="1"/>
        <v>6</v>
      </c>
      <c r="H15" s="86">
        <f t="shared" si="2"/>
        <v>6</v>
      </c>
      <c r="I15" s="82">
        <f t="shared" si="3"/>
        <v>8.3443320134917194</v>
      </c>
      <c r="J15" s="98">
        <v>56.9</v>
      </c>
      <c r="K15" s="74"/>
      <c r="L15" s="41"/>
    </row>
    <row r="16" spans="3:12" ht="15.95" customHeight="1" x14ac:dyDescent="0.25">
      <c r="C16" s="31">
        <v>7</v>
      </c>
      <c r="D16" s="28" t="s">
        <v>16</v>
      </c>
      <c r="E16" s="75">
        <v>46.5</v>
      </c>
      <c r="F16" s="79">
        <f t="shared" si="0"/>
        <v>6.8191816981962203</v>
      </c>
      <c r="G16" s="83">
        <f t="shared" si="1"/>
        <v>7</v>
      </c>
      <c r="H16" s="84">
        <f t="shared" si="2"/>
        <v>7</v>
      </c>
      <c r="I16" s="81">
        <f t="shared" si="3"/>
        <v>4.7954245490541165</v>
      </c>
      <c r="J16" s="97">
        <v>32.700000000000003</v>
      </c>
      <c r="K16" s="74"/>
      <c r="L16" s="41"/>
    </row>
    <row r="17" spans="3:12" ht="15.95" customHeight="1" x14ac:dyDescent="0.25">
      <c r="C17" s="32">
        <v>8</v>
      </c>
      <c r="D17" s="57" t="s">
        <v>13</v>
      </c>
      <c r="E17" s="77">
        <v>34.299999999999997</v>
      </c>
      <c r="F17" s="80">
        <f t="shared" si="0"/>
        <v>5.030063059099577</v>
      </c>
      <c r="G17" s="85">
        <f t="shared" si="1"/>
        <v>8</v>
      </c>
      <c r="H17" s="86">
        <f t="shared" si="2"/>
        <v>8</v>
      </c>
      <c r="I17" s="82">
        <f t="shared" si="3"/>
        <v>4.7807596421762746</v>
      </c>
      <c r="J17" s="98">
        <v>32.6</v>
      </c>
      <c r="K17" s="74"/>
      <c r="L17" s="41"/>
    </row>
    <row r="18" spans="3:12" ht="15.95" customHeight="1" x14ac:dyDescent="0.25">
      <c r="C18" s="31">
        <v>9</v>
      </c>
      <c r="D18" s="28" t="s">
        <v>33</v>
      </c>
      <c r="E18" s="75">
        <v>22.3</v>
      </c>
      <c r="F18" s="79">
        <f t="shared" si="0"/>
        <v>3.2702742337586175</v>
      </c>
      <c r="G18" s="83">
        <f t="shared" si="1"/>
        <v>9</v>
      </c>
      <c r="H18" s="84">
        <f t="shared" si="2"/>
        <v>9</v>
      </c>
      <c r="I18" s="81">
        <f t="shared" si="3"/>
        <v>3.0356357237131557</v>
      </c>
      <c r="J18" s="97">
        <v>20.7</v>
      </c>
      <c r="K18" s="74"/>
      <c r="L18" s="41"/>
    </row>
    <row r="19" spans="3:12" ht="15.95" customHeight="1" x14ac:dyDescent="0.25">
      <c r="C19" s="32">
        <v>10</v>
      </c>
      <c r="D19" s="57" t="s">
        <v>8</v>
      </c>
      <c r="E19" s="77">
        <v>18.8</v>
      </c>
      <c r="F19" s="80">
        <f t="shared" si="0"/>
        <v>2.7570024930341708</v>
      </c>
      <c r="G19" s="85">
        <f t="shared" si="1"/>
        <v>10</v>
      </c>
      <c r="H19" s="86">
        <f t="shared" si="2"/>
        <v>10</v>
      </c>
      <c r="I19" s="82">
        <f t="shared" si="3"/>
        <v>2.2437307523097241</v>
      </c>
      <c r="J19" s="98">
        <v>15.3</v>
      </c>
      <c r="K19" s="74"/>
      <c r="L19" s="41"/>
    </row>
    <row r="20" spans="3:12" ht="15.95" customHeight="1" x14ac:dyDescent="0.25">
      <c r="C20" s="31">
        <v>11</v>
      </c>
      <c r="D20" s="28" t="s">
        <v>17</v>
      </c>
      <c r="E20" s="75">
        <v>15.5</v>
      </c>
      <c r="F20" s="79">
        <f t="shared" si="0"/>
        <v>2.2730605660654066</v>
      </c>
      <c r="G20" s="83">
        <f t="shared" si="1"/>
        <v>11</v>
      </c>
      <c r="H20" s="84">
        <f t="shared" si="2"/>
        <v>13</v>
      </c>
      <c r="I20" s="81">
        <f t="shared" si="3"/>
        <v>1.8184484528523255</v>
      </c>
      <c r="J20" s="97">
        <v>12.4</v>
      </c>
      <c r="K20" s="74"/>
      <c r="L20" s="41"/>
    </row>
    <row r="21" spans="3:12" ht="15.95" customHeight="1" x14ac:dyDescent="0.25">
      <c r="C21" s="32">
        <v>12</v>
      </c>
      <c r="D21" s="57" t="s">
        <v>30</v>
      </c>
      <c r="E21" s="77">
        <v>15.4</v>
      </c>
      <c r="F21" s="80">
        <f t="shared" si="0"/>
        <v>2.2583956591875656</v>
      </c>
      <c r="G21" s="85">
        <f t="shared" si="1"/>
        <v>12</v>
      </c>
      <c r="H21" s="86">
        <f t="shared" si="2"/>
        <v>17</v>
      </c>
      <c r="I21" s="82">
        <f t="shared" si="3"/>
        <v>1.055873295204576</v>
      </c>
      <c r="J21" s="98">
        <v>7.2</v>
      </c>
      <c r="K21" s="74"/>
      <c r="L21" s="41"/>
    </row>
    <row r="22" spans="3:12" ht="15.95" customHeight="1" x14ac:dyDescent="0.25">
      <c r="C22" s="31">
        <v>13</v>
      </c>
      <c r="D22" s="28" t="s">
        <v>20</v>
      </c>
      <c r="E22" s="75">
        <v>13</v>
      </c>
      <c r="F22" s="79">
        <f t="shared" si="0"/>
        <v>1.9064378941193734</v>
      </c>
      <c r="G22" s="83">
        <f t="shared" si="1"/>
        <v>13</v>
      </c>
      <c r="H22" s="84">
        <f t="shared" si="2"/>
        <v>12</v>
      </c>
      <c r="I22" s="81">
        <f t="shared" si="3"/>
        <v>2.0090922422642628</v>
      </c>
      <c r="J22" s="97">
        <v>13.7</v>
      </c>
      <c r="K22" s="74"/>
      <c r="L22" s="41"/>
    </row>
    <row r="23" spans="3:12" ht="15.95" customHeight="1" x14ac:dyDescent="0.25">
      <c r="C23" s="32">
        <v>14</v>
      </c>
      <c r="D23" s="57" t="s">
        <v>53</v>
      </c>
      <c r="E23" s="77">
        <v>12.5</v>
      </c>
      <c r="F23" s="80">
        <f t="shared" si="0"/>
        <v>1.8331133597301668</v>
      </c>
      <c r="G23" s="85">
        <f t="shared" si="1"/>
        <v>14</v>
      </c>
      <c r="H23" s="86">
        <f t="shared" si="2"/>
        <v>11</v>
      </c>
      <c r="I23" s="82">
        <f t="shared" si="3"/>
        <v>2.2144009385540415</v>
      </c>
      <c r="J23" s="98">
        <v>15.1</v>
      </c>
      <c r="K23" s="74"/>
      <c r="L23" s="41"/>
    </row>
    <row r="24" spans="3:12" ht="15.95" customHeight="1" x14ac:dyDescent="0.25">
      <c r="C24" s="31">
        <v>15</v>
      </c>
      <c r="D24" s="28" t="s">
        <v>10</v>
      </c>
      <c r="E24" s="75">
        <v>11.3</v>
      </c>
      <c r="F24" s="79">
        <f t="shared" si="0"/>
        <v>1.6571344771960708</v>
      </c>
      <c r="G24" s="83">
        <f t="shared" si="1"/>
        <v>15</v>
      </c>
      <c r="H24" s="84">
        <f t="shared" si="2"/>
        <v>14</v>
      </c>
      <c r="I24" s="81">
        <f t="shared" si="3"/>
        <v>1.6571344771960708</v>
      </c>
      <c r="J24" s="97">
        <v>11.3</v>
      </c>
      <c r="K24" s="74"/>
      <c r="L24" s="41"/>
    </row>
    <row r="25" spans="3:12" ht="15.95" customHeight="1" x14ac:dyDescent="0.25">
      <c r="C25" s="32">
        <v>16</v>
      </c>
      <c r="D25" s="57" t="s">
        <v>2</v>
      </c>
      <c r="E25" s="77">
        <v>9.4</v>
      </c>
      <c r="F25" s="80">
        <f t="shared" si="0"/>
        <v>1.3785012465170854</v>
      </c>
      <c r="G25" s="85">
        <f t="shared" si="1"/>
        <v>16</v>
      </c>
      <c r="H25" s="86">
        <f t="shared" si="2"/>
        <v>15</v>
      </c>
      <c r="I25" s="82">
        <f t="shared" si="3"/>
        <v>1.5398152221733401</v>
      </c>
      <c r="J25" s="98">
        <v>10.5</v>
      </c>
      <c r="K25" s="74"/>
      <c r="L25" s="41"/>
    </row>
    <row r="26" spans="3:12" ht="15.95" customHeight="1" x14ac:dyDescent="0.25">
      <c r="C26" s="31">
        <v>17</v>
      </c>
      <c r="D26" s="28" t="s">
        <v>31</v>
      </c>
      <c r="E26" s="75">
        <v>6.4</v>
      </c>
      <c r="F26" s="79">
        <f t="shared" si="0"/>
        <v>0.93855404018184541</v>
      </c>
      <c r="G26" s="83">
        <f t="shared" si="1"/>
        <v>17</v>
      </c>
      <c r="H26" s="84">
        <f t="shared" si="2"/>
        <v>19</v>
      </c>
      <c r="I26" s="81">
        <f t="shared" si="3"/>
        <v>0.98254876081536935</v>
      </c>
      <c r="J26" s="97">
        <v>6.7</v>
      </c>
      <c r="K26" s="74"/>
      <c r="L26" s="41"/>
    </row>
    <row r="27" spans="3:12" ht="15.95" customHeight="1" x14ac:dyDescent="0.25">
      <c r="C27" s="32">
        <v>18</v>
      </c>
      <c r="D27" s="57" t="s">
        <v>11</v>
      </c>
      <c r="E27" s="77">
        <v>6.3</v>
      </c>
      <c r="F27" s="80">
        <f t="shared" si="0"/>
        <v>0.92388913330400402</v>
      </c>
      <c r="G27" s="85">
        <f t="shared" si="1"/>
        <v>18</v>
      </c>
      <c r="H27" s="86">
        <f t="shared" si="2"/>
        <v>21</v>
      </c>
      <c r="I27" s="82">
        <f t="shared" si="3"/>
        <v>0.5132717407244467</v>
      </c>
      <c r="J27" s="98">
        <v>3.5</v>
      </c>
      <c r="K27" s="74"/>
      <c r="L27" s="41"/>
    </row>
    <row r="28" spans="3:12" ht="15.95" customHeight="1" x14ac:dyDescent="0.25">
      <c r="C28" s="31">
        <v>19</v>
      </c>
      <c r="D28" s="28" t="s">
        <v>43</v>
      </c>
      <c r="E28" s="75">
        <v>6</v>
      </c>
      <c r="F28" s="79">
        <f t="shared" si="0"/>
        <v>0.87989441267047996</v>
      </c>
      <c r="G28" s="83">
        <f t="shared" si="1"/>
        <v>19</v>
      </c>
      <c r="H28" s="84">
        <f t="shared" si="2"/>
        <v>16</v>
      </c>
      <c r="I28" s="81">
        <f t="shared" si="3"/>
        <v>1.1438627364716241</v>
      </c>
      <c r="J28" s="97">
        <v>7.8</v>
      </c>
      <c r="K28" s="74"/>
      <c r="L28" s="41"/>
    </row>
    <row r="29" spans="3:12" ht="15.95" customHeight="1" x14ac:dyDescent="0.25">
      <c r="C29" s="32">
        <v>20</v>
      </c>
      <c r="D29" s="57" t="s">
        <v>9</v>
      </c>
      <c r="E29" s="77">
        <v>5.4</v>
      </c>
      <c r="F29" s="80">
        <f t="shared" si="0"/>
        <v>0.79190497140343208</v>
      </c>
      <c r="G29" s="85">
        <f t="shared" si="1"/>
        <v>20</v>
      </c>
      <c r="H29" s="86">
        <f t="shared" si="2"/>
        <v>17</v>
      </c>
      <c r="I29" s="82">
        <f t="shared" si="3"/>
        <v>1.055873295204576</v>
      </c>
      <c r="J29" s="98">
        <v>7.2</v>
      </c>
      <c r="K29" s="74"/>
      <c r="L29" s="41"/>
    </row>
    <row r="30" spans="3:12" ht="15.95" customHeight="1" x14ac:dyDescent="0.25">
      <c r="C30" s="31">
        <v>21</v>
      </c>
      <c r="D30" s="28" t="s">
        <v>5</v>
      </c>
      <c r="E30" s="75">
        <v>3.9</v>
      </c>
      <c r="F30" s="79">
        <f t="shared" si="0"/>
        <v>0.57193136823581203</v>
      </c>
      <c r="G30" s="83">
        <f t="shared" si="1"/>
        <v>21</v>
      </c>
      <c r="H30" s="84">
        <f t="shared" si="2"/>
        <v>23</v>
      </c>
      <c r="I30" s="81">
        <f t="shared" si="3"/>
        <v>0.38128757882387471</v>
      </c>
      <c r="J30" s="97">
        <v>2.6</v>
      </c>
      <c r="K30" s="74"/>
      <c r="L30" s="41"/>
    </row>
    <row r="31" spans="3:12" ht="15.95" customHeight="1" x14ac:dyDescent="0.25">
      <c r="C31" s="32">
        <v>22</v>
      </c>
      <c r="D31" s="57" t="s">
        <v>25</v>
      </c>
      <c r="E31" s="77">
        <v>3.8</v>
      </c>
      <c r="F31" s="80">
        <f t="shared" si="0"/>
        <v>0.55726646135797064</v>
      </c>
      <c r="G31" s="85">
        <f t="shared" si="1"/>
        <v>22</v>
      </c>
      <c r="H31" s="86">
        <f t="shared" si="2"/>
        <v>22</v>
      </c>
      <c r="I31" s="82">
        <f t="shared" si="3"/>
        <v>0.49860683384660531</v>
      </c>
      <c r="J31" s="98">
        <v>3.4</v>
      </c>
      <c r="K31" s="74"/>
      <c r="L31" s="41"/>
    </row>
    <row r="32" spans="3:12" ht="15.95" customHeight="1" x14ac:dyDescent="0.25">
      <c r="C32" s="31">
        <v>23</v>
      </c>
      <c r="D32" s="28" t="s">
        <v>32</v>
      </c>
      <c r="E32" s="75">
        <v>3.8</v>
      </c>
      <c r="F32" s="79">
        <f t="shared" si="0"/>
        <v>0.55726646135797064</v>
      </c>
      <c r="G32" s="83">
        <f t="shared" si="1"/>
        <v>22</v>
      </c>
      <c r="H32" s="84">
        <f t="shared" si="2"/>
        <v>19</v>
      </c>
      <c r="I32" s="81">
        <f t="shared" si="3"/>
        <v>0.98254876081536935</v>
      </c>
      <c r="J32" s="97">
        <v>6.7</v>
      </c>
      <c r="K32" s="74"/>
      <c r="L32" s="41"/>
    </row>
    <row r="33" spans="3:12" ht="15.95" customHeight="1" x14ac:dyDescent="0.25">
      <c r="C33" s="32">
        <v>24</v>
      </c>
      <c r="D33" s="57" t="s">
        <v>26</v>
      </c>
      <c r="E33" s="77">
        <v>1.6</v>
      </c>
      <c r="F33" s="80">
        <f t="shared" si="0"/>
        <v>0.23463851004546135</v>
      </c>
      <c r="G33" s="85">
        <f t="shared" si="1"/>
        <v>24</v>
      </c>
      <c r="H33" s="86">
        <f t="shared" si="2"/>
        <v>25</v>
      </c>
      <c r="I33" s="82">
        <f t="shared" si="3"/>
        <v>0.19064378941193735</v>
      </c>
      <c r="J33" s="98">
        <v>1.3</v>
      </c>
      <c r="K33" s="74"/>
      <c r="L33" s="41"/>
    </row>
    <row r="34" spans="3:12" ht="15.95" customHeight="1" x14ac:dyDescent="0.25">
      <c r="C34" s="31">
        <v>25</v>
      </c>
      <c r="D34" s="28" t="s">
        <v>4</v>
      </c>
      <c r="E34" s="75">
        <v>1.1000000000000001</v>
      </c>
      <c r="F34" s="79">
        <f t="shared" si="0"/>
        <v>0.16131397565625469</v>
      </c>
      <c r="G34" s="83">
        <f t="shared" si="1"/>
        <v>25</v>
      </c>
      <c r="H34" s="84">
        <f t="shared" si="2"/>
        <v>26</v>
      </c>
      <c r="I34" s="81">
        <f t="shared" si="3"/>
        <v>0.16131397565625469</v>
      </c>
      <c r="J34" s="97">
        <v>1.1000000000000001</v>
      </c>
      <c r="K34" s="72"/>
    </row>
    <row r="35" spans="3:12" ht="15.95" customHeight="1" x14ac:dyDescent="0.25">
      <c r="C35" s="32">
        <v>26</v>
      </c>
      <c r="D35" s="57" t="s">
        <v>3</v>
      </c>
      <c r="E35" s="77">
        <v>0.4</v>
      </c>
      <c r="F35" s="80">
        <f t="shared" si="0"/>
        <v>5.8659627511365338E-2</v>
      </c>
      <c r="G35" s="85">
        <f t="shared" si="1"/>
        <v>26</v>
      </c>
      <c r="H35" s="86">
        <f t="shared" si="2"/>
        <v>24</v>
      </c>
      <c r="I35" s="82">
        <f t="shared" si="3"/>
        <v>0.20530869628977866</v>
      </c>
      <c r="J35" s="98">
        <v>1.4</v>
      </c>
      <c r="K35" s="72"/>
    </row>
    <row r="36" spans="3:12" ht="5.25" customHeight="1" x14ac:dyDescent="0.25">
      <c r="C36" s="33"/>
      <c r="G36" s="108"/>
      <c r="H36" s="102"/>
      <c r="I36" s="89"/>
      <c r="J36" s="89"/>
      <c r="K36" s="72"/>
    </row>
    <row r="37" spans="3:12" x14ac:dyDescent="0.25">
      <c r="C37" s="29"/>
      <c r="D37" s="28" t="s">
        <v>52</v>
      </c>
      <c r="E37" s="93">
        <v>209</v>
      </c>
      <c r="F37" s="93"/>
      <c r="G37" s="109"/>
      <c r="H37" s="109"/>
      <c r="I37" s="93"/>
      <c r="J37" s="93">
        <v>225</v>
      </c>
      <c r="K37" s="72"/>
    </row>
    <row r="38" spans="3:12" x14ac:dyDescent="0.25">
      <c r="C38" s="33"/>
      <c r="H38" s="102"/>
      <c r="I38" s="89"/>
      <c r="J38" s="89"/>
    </row>
    <row r="41" spans="3:12" x14ac:dyDescent="0.25">
      <c r="D41" s="42"/>
      <c r="E41" s="44"/>
      <c r="F41" s="44"/>
      <c r="G41" s="110"/>
      <c r="H41" s="111"/>
      <c r="I41" s="99"/>
      <c r="J41" s="99"/>
    </row>
    <row r="42" spans="3:12" x14ac:dyDescent="0.25">
      <c r="E42" s="45"/>
      <c r="F42" s="45"/>
      <c r="G42" s="112"/>
    </row>
    <row r="43" spans="3:12" x14ac:dyDescent="0.25">
      <c r="D43" s="46"/>
      <c r="E43" s="45"/>
      <c r="F43" s="45"/>
      <c r="G43" s="112"/>
      <c r="H43" s="113"/>
      <c r="I43" s="100"/>
      <c r="J43" s="100"/>
    </row>
    <row r="45" spans="3:12" s="36" customFormat="1" x14ac:dyDescent="0.25">
      <c r="C45" s="37"/>
      <c r="D45" s="33"/>
      <c r="E45" s="45"/>
      <c r="F45" s="45"/>
      <c r="G45" s="112"/>
      <c r="H45" s="103"/>
      <c r="I45" s="94"/>
      <c r="J45" s="94"/>
    </row>
    <row r="46" spans="3:12" s="36" customFormat="1" x14ac:dyDescent="0.25">
      <c r="C46" s="37"/>
      <c r="D46" s="33"/>
      <c r="E46" s="45"/>
      <c r="F46" s="45"/>
      <c r="G46" s="112"/>
      <c r="H46" s="103"/>
      <c r="I46" s="94"/>
      <c r="J46" s="94"/>
    </row>
    <row r="47" spans="3:12" s="36" customFormat="1" x14ac:dyDescent="0.25">
      <c r="C47" s="37"/>
      <c r="D47" s="48"/>
      <c r="E47" s="45"/>
      <c r="F47" s="45"/>
      <c r="G47" s="112"/>
      <c r="H47" s="114"/>
      <c r="I47" s="101"/>
      <c r="J47" s="101"/>
    </row>
    <row r="49" spans="3:10" s="36" customFormat="1" x14ac:dyDescent="0.25">
      <c r="C49" s="37"/>
      <c r="D49" s="48"/>
      <c r="E49" s="45"/>
      <c r="F49" s="45"/>
      <c r="G49" s="112"/>
      <c r="H49" s="114"/>
      <c r="I49" s="101"/>
      <c r="J49" s="101"/>
    </row>
    <row r="50" spans="3:10" s="36" customFormat="1" x14ac:dyDescent="0.25">
      <c r="C50" s="37"/>
      <c r="D50" s="33"/>
      <c r="E50" s="45"/>
      <c r="F50" s="45"/>
      <c r="G50" s="112"/>
      <c r="H50" s="103"/>
      <c r="I50" s="94"/>
      <c r="J50" s="94"/>
    </row>
  </sheetData>
  <mergeCells count="3">
    <mergeCell ref="E5:G5"/>
    <mergeCell ref="H5:J5"/>
    <mergeCell ref="G9:H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01 Daten</vt:lpstr>
      <vt:lpstr>02 Verteilung</vt:lpstr>
      <vt:lpstr>03 Verteilung Rang</vt:lpstr>
      <vt:lpstr>04 Gesamt Sortiert </vt:lpstr>
      <vt:lpstr>05 Gesamt und Gruppen</vt:lpstr>
      <vt:lpstr>06 Veränderungen</vt:lpstr>
      <vt:lpstr>07 Formatiert</vt:lpstr>
      <vt:lpstr>08 Rangvergleich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für den Hausgebrauch</dc:title>
  <dc:creator>Reinhold Scheck</dc:creator>
  <dc:description>Microsoft Press 2010 • ISBN: 978-3-86645-544-3</dc:description>
  <cp:lastModifiedBy>Reinhold Scheck</cp:lastModifiedBy>
  <dcterms:created xsi:type="dcterms:W3CDTF">2010-04-27T13:31:34Z</dcterms:created>
  <dcterms:modified xsi:type="dcterms:W3CDTF">2010-09-23T09:36:48Z</dcterms:modified>
</cp:coreProperties>
</file>