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DieseArbeitsmappe" defaultThemeVersion="124226"/>
  <bookViews>
    <workbookView xWindow="240" yWindow="90" windowWidth="11535" windowHeight="5985"/>
  </bookViews>
  <sheets>
    <sheet name="Berechnung" sheetId="1" r:id="rId1"/>
    <sheet name="Raten" sheetId="2" r:id="rId2"/>
  </sheets>
  <definedNames>
    <definedName name="_xlnm.Print_Area" localSheetId="0">Berechnung!$A$1:$G$48</definedName>
  </definedNames>
  <calcPr calcId="145621"/>
</workbook>
</file>

<file path=xl/calcChain.xml><?xml version="1.0" encoding="utf-8"?>
<calcChain xmlns="http://schemas.openxmlformats.org/spreadsheetml/2006/main">
  <c r="F17" i="1" l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E45" i="1"/>
  <c r="F31" i="1"/>
  <c r="E46" i="1"/>
  <c r="E47" i="1"/>
  <c r="E48" i="1"/>
  <c r="E49" i="1"/>
  <c r="E50" i="1"/>
  <c r="E51" i="1"/>
  <c r="E52" i="1"/>
  <c r="E53" i="1"/>
  <c r="E54" i="1"/>
  <c r="E55" i="1"/>
  <c r="F55" i="1"/>
  <c r="G55" i="1"/>
  <c r="C55" i="1"/>
  <c r="C45" i="1"/>
  <c r="C46" i="1"/>
  <c r="C47" i="1"/>
  <c r="C48" i="1"/>
  <c r="C49" i="1"/>
  <c r="C50" i="1"/>
  <c r="C51" i="1"/>
  <c r="C52" i="1"/>
  <c r="C53" i="1"/>
  <c r="C54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17" i="1"/>
  <c r="B55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31" i="1"/>
  <c r="H2" i="2"/>
  <c r="H6" i="2" s="1"/>
  <c r="E41" i="1"/>
  <c r="E42" i="1"/>
  <c r="E43" i="1"/>
  <c r="E44" i="1"/>
  <c r="E36" i="1"/>
  <c r="E37" i="1"/>
  <c r="E38" i="1"/>
  <c r="E39" i="1"/>
  <c r="E40" i="1"/>
  <c r="E35" i="1"/>
  <c r="E17" i="1"/>
  <c r="G17" i="1" s="1"/>
  <c r="E18" i="1"/>
  <c r="G18" i="1" s="1"/>
  <c r="E19" i="1"/>
  <c r="G19" i="1" s="1"/>
  <c r="E20" i="1"/>
  <c r="G20" i="1" s="1"/>
  <c r="E21" i="1"/>
  <c r="G21" i="1" s="1"/>
  <c r="E22" i="1"/>
  <c r="G22" i="1" s="1"/>
  <c r="E23" i="1"/>
  <c r="G23" i="1" s="1"/>
  <c r="E24" i="1"/>
  <c r="G24" i="1" s="1"/>
  <c r="E25" i="1"/>
  <c r="G25" i="1" s="1"/>
  <c r="E26" i="1"/>
  <c r="G26" i="1" s="1"/>
  <c r="E27" i="1"/>
  <c r="G27" i="1" s="1"/>
  <c r="E28" i="1"/>
  <c r="G28" i="1" s="1"/>
  <c r="E29" i="1"/>
  <c r="G29" i="1" s="1"/>
  <c r="E30" i="1"/>
  <c r="G30" i="1" s="1"/>
  <c r="E31" i="1"/>
  <c r="G31" i="1" s="1"/>
  <c r="E32" i="1"/>
  <c r="E33" i="1"/>
  <c r="E34" i="1"/>
  <c r="F7" i="1"/>
  <c r="C2" i="1"/>
  <c r="F32" i="1"/>
  <c r="F33" i="1"/>
  <c r="G33" i="1" s="1"/>
  <c r="G32" i="1"/>
  <c r="F34" i="1" l="1"/>
  <c r="F35" i="1" s="1"/>
  <c r="G35" i="1" s="1"/>
  <c r="G34" i="1" l="1"/>
  <c r="F36" i="1"/>
  <c r="G36" i="1" s="1"/>
  <c r="F37" i="1" l="1"/>
  <c r="F39" i="1" s="1"/>
  <c r="G39" i="1" s="1"/>
  <c r="F38" i="1"/>
  <c r="G38" i="1" s="1"/>
  <c r="G37" i="1" l="1"/>
  <c r="F40" i="1"/>
  <c r="G40" i="1" s="1"/>
  <c r="F41" i="1" l="1"/>
  <c r="G41" i="1" l="1"/>
  <c r="F42" i="1"/>
  <c r="F43" i="1"/>
  <c r="G43" i="1" s="1"/>
  <c r="G42" i="1" l="1"/>
  <c r="F44" i="1"/>
  <c r="G44" i="1" s="1"/>
  <c r="F45" i="1" l="1"/>
  <c r="G45" i="1" l="1"/>
  <c r="F46" i="1"/>
  <c r="G46" i="1" l="1"/>
  <c r="F47" i="1"/>
  <c r="G47" i="1" l="1"/>
  <c r="F48" i="1"/>
  <c r="G48" i="1" l="1"/>
  <c r="C8" i="1" s="1"/>
  <c r="F49" i="1"/>
  <c r="G49" i="1" l="1"/>
  <c r="F50" i="1"/>
  <c r="G50" i="1" l="1"/>
  <c r="F51" i="1"/>
  <c r="G51" i="1" l="1"/>
  <c r="F52" i="1"/>
  <c r="G52" i="1" l="1"/>
  <c r="F53" i="1"/>
  <c r="G53" i="1" l="1"/>
  <c r="F54" i="1"/>
  <c r="G54" i="1" s="1"/>
  <c r="B10" i="1" s="1"/>
  <c r="B11" i="1" s="1"/>
</calcChain>
</file>

<file path=xl/sharedStrings.xml><?xml version="1.0" encoding="utf-8"?>
<sst xmlns="http://schemas.openxmlformats.org/spreadsheetml/2006/main" count="30" uniqueCount="24">
  <si>
    <t>Betrag:</t>
  </si>
  <si>
    <t>Zinsen:</t>
  </si>
  <si>
    <t>Gesamt:</t>
  </si>
  <si>
    <t>gültig</t>
  </si>
  <si>
    <t>für Zinstage</t>
  </si>
  <si>
    <t>Diskontsatz</t>
  </si>
  <si>
    <t>deutsch</t>
  </si>
  <si>
    <t>Kalender</t>
  </si>
  <si>
    <t>Basiszinssatz</t>
  </si>
  <si>
    <t>Zinsen lt.</t>
  </si>
  <si>
    <t>Zinsen</t>
  </si>
  <si>
    <t>Prüfung der Zinstage:</t>
  </si>
  <si>
    <t>Zinsberechnung anhand des Diskontsatzes:</t>
  </si>
  <si>
    <t>Einzahlung:</t>
  </si>
  <si>
    <t>Auszahlung:</t>
  </si>
  <si>
    <t>Aufschlag:</t>
  </si>
  <si>
    <t>Auszahlungsanordnung:</t>
  </si>
  <si>
    <t>Unterschrift:</t>
  </si>
  <si>
    <t>Anzahl d. Zinstage</t>
  </si>
  <si>
    <t>Gesamtbetrag:</t>
  </si>
  <si>
    <t>Fällig:</t>
  </si>
  <si>
    <t>Noch  zu zahlen:</t>
  </si>
  <si>
    <t>Makro mit Strg + z starten!</t>
  </si>
  <si>
    <t>Satzung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</si>
</sst>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DM&quot;_-;\-* #,##0.00\ &quot;DM&quot;_-;_-* &quot;-&quot;??\ &quot;DM&quot;_-;_-@_-"/>
    <numFmt numFmtId="165" formatCode="_-* #,##0.00\ _D_M_-;\-* #,##0.00\ _D_M_-;_-* &quot;-&quot;??\ _D_M_-;_-@_-"/>
    <numFmt numFmtId="166" formatCode="d/m/yy"/>
  </numFmts>
  <fonts count="4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u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1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164" fontId="0" fillId="0" borderId="0" xfId="3" applyFont="1"/>
    <xf numFmtId="1" fontId="0" fillId="0" borderId="0" xfId="0" applyNumberFormat="1"/>
    <xf numFmtId="0" fontId="2" fillId="0" borderId="0" xfId="0" applyFont="1"/>
    <xf numFmtId="0" fontId="0" fillId="0" borderId="1" xfId="0" applyBorder="1"/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14" fontId="0" fillId="2" borderId="4" xfId="0" applyNumberFormat="1" applyFill="1" applyBorder="1" applyAlignment="1">
      <alignment horizontal="center" wrapText="1"/>
    </xf>
    <xf numFmtId="10" fontId="0" fillId="2" borderId="3" xfId="0" applyNumberFormat="1" applyFill="1" applyBorder="1" applyAlignment="1">
      <alignment horizontal="center" wrapText="1"/>
    </xf>
    <xf numFmtId="0" fontId="0" fillId="2" borderId="3" xfId="0" applyNumberFormat="1" applyFill="1" applyBorder="1" applyAlignment="1">
      <alignment horizontal="center" wrapText="1"/>
    </xf>
    <xf numFmtId="10" fontId="0" fillId="0" borderId="0" xfId="0" applyNumberFormat="1"/>
    <xf numFmtId="14" fontId="0" fillId="0" borderId="0" xfId="0" applyNumberFormat="1"/>
    <xf numFmtId="0" fontId="3" fillId="0" borderId="0" xfId="0" applyFont="1"/>
    <xf numFmtId="14" fontId="0" fillId="2" borderId="4" xfId="0" applyNumberFormat="1" applyFill="1" applyBorder="1" applyAlignment="1" applyProtection="1">
      <alignment horizontal="center" wrapText="1"/>
      <protection locked="0"/>
    </xf>
    <xf numFmtId="0" fontId="0" fillId="0" borderId="0" xfId="0" applyAlignment="1">
      <alignment horizontal="center"/>
    </xf>
    <xf numFmtId="14" fontId="0" fillId="3" borderId="0" xfId="0" applyNumberFormat="1" applyFill="1"/>
    <xf numFmtId="9" fontId="0" fillId="3" borderId="0" xfId="2" applyFont="1" applyFill="1" applyProtection="1">
      <protection locked="0"/>
    </xf>
    <xf numFmtId="166" fontId="0" fillId="3" borderId="0" xfId="0" applyNumberFormat="1" applyFill="1"/>
    <xf numFmtId="165" fontId="0" fillId="0" borderId="0" xfId="1" applyFont="1"/>
    <xf numFmtId="1" fontId="0" fillId="2" borderId="3" xfId="1" applyNumberFormat="1" applyFont="1" applyFill="1" applyBorder="1" applyAlignment="1">
      <alignment horizontal="center" wrapText="1"/>
    </xf>
    <xf numFmtId="165" fontId="2" fillId="0" borderId="0" xfId="1" applyFont="1"/>
    <xf numFmtId="165" fontId="0" fillId="0" borderId="1" xfId="1" applyFont="1" applyBorder="1"/>
    <xf numFmtId="165" fontId="0" fillId="2" borderId="2" xfId="1" applyFont="1" applyFill="1" applyBorder="1" applyAlignment="1">
      <alignment horizontal="center" wrapText="1"/>
    </xf>
    <xf numFmtId="165" fontId="0" fillId="2" borderId="3" xfId="1" applyFont="1" applyFill="1" applyBorder="1" applyAlignment="1">
      <alignment horizontal="center" wrapText="1"/>
    </xf>
    <xf numFmtId="165" fontId="3" fillId="0" borderId="0" xfId="1" applyFont="1"/>
    <xf numFmtId="165" fontId="0" fillId="0" borderId="0" xfId="1" applyFont="1" applyAlignment="1">
      <alignment horizontal="center"/>
    </xf>
    <xf numFmtId="165" fontId="0" fillId="3" borderId="0" xfId="1" applyFont="1" applyFill="1"/>
    <xf numFmtId="0" fontId="0" fillId="2" borderId="5" xfId="0" applyFill="1" applyBorder="1" applyAlignment="1">
      <alignment horizontal="center" wrapText="1"/>
    </xf>
    <xf numFmtId="0" fontId="0" fillId="2" borderId="4" xfId="0" applyFill="1" applyBorder="1" applyAlignment="1">
      <alignment wrapText="1"/>
    </xf>
    <xf numFmtId="0" fontId="0" fillId="2" borderId="6" xfId="0" applyFill="1" applyBorder="1" applyAlignment="1">
      <alignment horizontal="center" wrapText="1"/>
    </xf>
    <xf numFmtId="0" fontId="0" fillId="0" borderId="2" xfId="0" applyBorder="1"/>
  </cellXfs>
  <cellStyles count="4">
    <cellStyle name="Komma" xfId="1" builtinId="3"/>
    <cellStyle name="Prozent" xfId="2" builtinId="5"/>
    <cellStyle name="Standard" xfId="0" builtinId="0"/>
    <cellStyle name="Währung" xfId="3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H55"/>
  <sheetViews>
    <sheetView tabSelected="1" workbookViewId="0">
      <selection activeCell="B3" sqref="B3"/>
    </sheetView>
  </sheetViews>
  <sheetFormatPr baseColWidth="10" defaultRowHeight="12.75" x14ac:dyDescent="0.2"/>
  <cols>
    <col min="2" max="2" width="12.7109375" customWidth="1"/>
    <col min="3" max="3" width="15.28515625" bestFit="1" customWidth="1"/>
    <col min="4" max="4" width="13.28515625" customWidth="1"/>
    <col min="5" max="5" width="16.28515625" customWidth="1"/>
    <col min="7" max="7" width="11.42578125" style="18"/>
    <col min="8" max="8" width="15.28515625" bestFit="1" customWidth="1"/>
  </cols>
  <sheetData>
    <row r="1" spans="1:7" ht="18" x14ac:dyDescent="0.25">
      <c r="A1" s="12" t="s">
        <v>12</v>
      </c>
    </row>
    <row r="2" spans="1:7" x14ac:dyDescent="0.2">
      <c r="C2" s="3" t="str">
        <f>IF(B5&lt;Berechnung!A17,"Kein Diskontsatz für dieses Anfangsdatum!","")</f>
        <v/>
      </c>
    </row>
    <row r="3" spans="1:7" x14ac:dyDescent="0.2">
      <c r="A3" t="s">
        <v>0</v>
      </c>
      <c r="B3" s="26">
        <v>244</v>
      </c>
    </row>
    <row r="5" spans="1:7" x14ac:dyDescent="0.2">
      <c r="A5" t="s">
        <v>13</v>
      </c>
      <c r="B5" s="17">
        <v>35742</v>
      </c>
    </row>
    <row r="6" spans="1:7" x14ac:dyDescent="0.2">
      <c r="A6" t="s">
        <v>14</v>
      </c>
      <c r="B6" s="17">
        <v>36707</v>
      </c>
    </row>
    <row r="7" spans="1:7" x14ac:dyDescent="0.2">
      <c r="A7" t="s">
        <v>15</v>
      </c>
      <c r="B7" s="16">
        <v>0.02</v>
      </c>
      <c r="D7" t="s">
        <v>16</v>
      </c>
      <c r="F7" s="11">
        <f ca="1">TODAY()</f>
        <v>40962</v>
      </c>
    </row>
    <row r="8" spans="1:7" x14ac:dyDescent="0.2">
      <c r="A8" t="s">
        <v>11</v>
      </c>
      <c r="C8" s="10">
        <f>+Berechnung!G48</f>
        <v>0</v>
      </c>
    </row>
    <row r="10" spans="1:7" x14ac:dyDescent="0.2">
      <c r="A10" t="s">
        <v>1</v>
      </c>
      <c r="B10" s="18">
        <f>SUM(G:G)</f>
        <v>30.771111111111111</v>
      </c>
      <c r="D10" s="2"/>
    </row>
    <row r="11" spans="1:7" x14ac:dyDescent="0.2">
      <c r="A11" t="s">
        <v>2</v>
      </c>
      <c r="B11" s="20">
        <f>+B10+B3</f>
        <v>274.77111111111111</v>
      </c>
      <c r="D11" t="s">
        <v>17</v>
      </c>
      <c r="E11" s="4"/>
      <c r="F11" s="4"/>
      <c r="G11" s="21"/>
    </row>
    <row r="12" spans="1:7" x14ac:dyDescent="0.2">
      <c r="B12" s="1"/>
    </row>
    <row r="15" spans="1:7" x14ac:dyDescent="0.2">
      <c r="A15" s="27" t="s">
        <v>3</v>
      </c>
      <c r="B15" s="29" t="s">
        <v>4</v>
      </c>
      <c r="C15" s="30"/>
      <c r="D15" s="5" t="s">
        <v>5</v>
      </c>
      <c r="E15" s="5" t="s">
        <v>9</v>
      </c>
      <c r="F15" s="5"/>
      <c r="G15" s="22"/>
    </row>
    <row r="16" spans="1:7" ht="25.5" x14ac:dyDescent="0.2">
      <c r="A16" s="28"/>
      <c r="B16" s="6" t="s">
        <v>6</v>
      </c>
      <c r="C16" s="6" t="s">
        <v>7</v>
      </c>
      <c r="D16" s="6" t="s">
        <v>8</v>
      </c>
      <c r="E16" s="6" t="s">
        <v>23</v>
      </c>
      <c r="F16" s="6" t="s">
        <v>18</v>
      </c>
      <c r="G16" s="23" t="s">
        <v>10</v>
      </c>
    </row>
    <row r="17" spans="1:8" x14ac:dyDescent="0.2">
      <c r="A17" s="7">
        <v>34005</v>
      </c>
      <c r="B17" s="6">
        <v>44</v>
      </c>
      <c r="C17" s="19">
        <f>+A18-A17</f>
        <v>42</v>
      </c>
      <c r="D17" s="8">
        <v>0.08</v>
      </c>
      <c r="E17" s="8">
        <f>+D17+Berechnung!B$7</f>
        <v>0.1</v>
      </c>
      <c r="F17" s="9">
        <f>IF(Berechnung!B$5&gt;Berechnung!A18,0,MIN(DAYS360(Berechnung!B$5,A18),DAYS360(Berechnung!B$5,Berechnung!B$6)))</f>
        <v>0</v>
      </c>
      <c r="G17" s="23">
        <f>+Berechnung!B$3*Berechnung!E17*Berechnung!F17/360</f>
        <v>0</v>
      </c>
      <c r="H17" s="18"/>
    </row>
    <row r="18" spans="1:8" x14ac:dyDescent="0.2">
      <c r="A18" s="7">
        <v>34047</v>
      </c>
      <c r="B18" s="6">
        <v>34</v>
      </c>
      <c r="C18" s="19">
        <f t="shared" ref="C18:C54" si="0">+A19-A18</f>
        <v>35</v>
      </c>
      <c r="D18" s="8">
        <v>7.4999999999999997E-2</v>
      </c>
      <c r="E18" s="8">
        <f>+D18+Berechnung!B$7</f>
        <v>9.5000000000000001E-2</v>
      </c>
      <c r="F18" s="9">
        <f>IF(Berechnung!B$5&gt;Berechnung!A19,0,MIN(IF(DAYS360(Berechnung!A18,Berechnung!B$6)&gt;0,DAYS360(Berechnung!A18,Berechnung!B$6),0),MIN(DAYS360(Berechnung!B$5,A19)-SUM(F$17:F17),DAYS360(Berechnung!B$5,Berechnung!B$6))))</f>
        <v>0</v>
      </c>
      <c r="G18" s="23">
        <f>+Berechnung!B$3*Berechnung!E18*Berechnung!F18/360</f>
        <v>0</v>
      </c>
    </row>
    <row r="19" spans="1:8" x14ac:dyDescent="0.2">
      <c r="A19" s="7">
        <v>34082</v>
      </c>
      <c r="B19" s="6">
        <v>69</v>
      </c>
      <c r="C19" s="19">
        <f t="shared" si="0"/>
        <v>70</v>
      </c>
      <c r="D19" s="8">
        <v>7.2499999999999995E-2</v>
      </c>
      <c r="E19" s="8">
        <f>+D19+Berechnung!B$7</f>
        <v>9.2499999999999999E-2</v>
      </c>
      <c r="F19" s="9">
        <f>IF(Berechnung!B$5&gt;Berechnung!A20,0,MIN(IF(DAYS360(Berechnung!A19,Berechnung!B$6)&gt;0,DAYS360(Berechnung!A19,Berechnung!B$6),0),MIN(DAYS360(Berechnung!B$5,A20)-SUM(F$17:F18),DAYS360(Berechnung!B$5,Berechnung!B$6))))</f>
        <v>0</v>
      </c>
      <c r="G19" s="23">
        <f>+Berechnung!B$3*Berechnung!E19*Berechnung!F19/360</f>
        <v>0</v>
      </c>
    </row>
    <row r="20" spans="1:8" x14ac:dyDescent="0.2">
      <c r="A20" s="7">
        <v>34152</v>
      </c>
      <c r="B20" s="6">
        <v>28</v>
      </c>
      <c r="C20" s="19">
        <f t="shared" si="0"/>
        <v>28</v>
      </c>
      <c r="D20" s="8">
        <v>6.7500000000000004E-2</v>
      </c>
      <c r="E20" s="8">
        <f>+D20+Berechnung!B$7</f>
        <v>8.7500000000000008E-2</v>
      </c>
      <c r="F20" s="9">
        <f>IF(Berechnung!B$5&gt;Berechnung!A21,0,MIN(IF(DAYS360(Berechnung!A20,Berechnung!B$6)&gt;0,DAYS360(Berechnung!A20,Berechnung!B$6),0),MIN(DAYS360(Berechnung!B$5,A21)-SUM(F$17:F19),DAYS360(Berechnung!B$5,Berechnung!B$6))))</f>
        <v>0</v>
      </c>
      <c r="G20" s="23">
        <f>+Berechnung!B$3*Berechnung!E20*Berechnung!F20/360</f>
        <v>0</v>
      </c>
    </row>
    <row r="21" spans="1:8" x14ac:dyDescent="0.2">
      <c r="A21" s="7">
        <v>34180</v>
      </c>
      <c r="B21" s="6">
        <v>40</v>
      </c>
      <c r="C21" s="19">
        <f t="shared" si="0"/>
        <v>42</v>
      </c>
      <c r="D21" s="8">
        <v>6.7500000000000004E-2</v>
      </c>
      <c r="E21" s="8">
        <f>+D21+Berechnung!B$7</f>
        <v>8.7500000000000008E-2</v>
      </c>
      <c r="F21" s="9">
        <f>IF(Berechnung!B$5&gt;Berechnung!A22,0,MIN(IF(DAYS360(Berechnung!A21,Berechnung!B$6)&gt;0,DAYS360(Berechnung!A21,Berechnung!B$6),0),MIN(DAYS360(Berechnung!B$5,A22)-SUM(F$17:F20),DAYS360(Berechnung!B$5,Berechnung!B$6))))</f>
        <v>0</v>
      </c>
      <c r="G21" s="23">
        <f>+Berechnung!B$3*Berechnung!E21*Berechnung!F21/360</f>
        <v>0</v>
      </c>
    </row>
    <row r="22" spans="1:8" x14ac:dyDescent="0.2">
      <c r="A22" s="7">
        <v>34222</v>
      </c>
      <c r="B22" s="6">
        <v>42</v>
      </c>
      <c r="C22" s="19">
        <f t="shared" si="0"/>
        <v>42</v>
      </c>
      <c r="D22" s="8">
        <v>6.25E-2</v>
      </c>
      <c r="E22" s="8">
        <f>+D22+Berechnung!B$7</f>
        <v>8.2500000000000004E-2</v>
      </c>
      <c r="F22" s="9">
        <f>IF(Berechnung!B$5&gt;Berechnung!A23,0,MIN(IF(DAYS360(Berechnung!A22,Berechnung!B$6)&gt;0,DAYS360(Berechnung!A22,Berechnung!B$6),0),MIN(DAYS360(Berechnung!B$5,A23)-SUM(F$17:F21),DAYS360(Berechnung!B$5,Berechnung!B$6))))</f>
        <v>0</v>
      </c>
      <c r="G22" s="23">
        <f>+Berechnung!B$3*Berechnung!E22*Berechnung!F22/360</f>
        <v>0</v>
      </c>
    </row>
    <row r="23" spans="1:8" x14ac:dyDescent="0.2">
      <c r="A23" s="7">
        <v>34264</v>
      </c>
      <c r="B23" s="6">
        <v>116</v>
      </c>
      <c r="C23" s="19">
        <f t="shared" si="0"/>
        <v>119</v>
      </c>
      <c r="D23" s="8">
        <v>5.7500000000000002E-2</v>
      </c>
      <c r="E23" s="8">
        <f>+D23+Berechnung!B$7</f>
        <v>7.7499999999999999E-2</v>
      </c>
      <c r="F23" s="9">
        <f>IF(Berechnung!B$5&gt;Berechnung!A24,0,MIN(IF(DAYS360(Berechnung!A23,Berechnung!B$6)&gt;0,DAYS360(Berechnung!A23,Berechnung!B$6),0),MIN(DAYS360(Berechnung!B$5,A24)-SUM(F$17:F22),DAYS360(Berechnung!B$5,Berechnung!B$6))))</f>
        <v>0</v>
      </c>
      <c r="G23" s="23">
        <f>+Berechnung!B$3*Berechnung!E23*Berechnung!F23/360</f>
        <v>0</v>
      </c>
    </row>
    <row r="24" spans="1:8" x14ac:dyDescent="0.2">
      <c r="A24" s="7">
        <v>34383</v>
      </c>
      <c r="B24" s="6">
        <v>57</v>
      </c>
      <c r="C24" s="19">
        <f t="shared" si="0"/>
        <v>56</v>
      </c>
      <c r="D24" s="8">
        <v>5.2499999999999998E-2</v>
      </c>
      <c r="E24" s="8">
        <f>+D24+Berechnung!B$7</f>
        <v>7.2499999999999995E-2</v>
      </c>
      <c r="F24" s="9">
        <f>IF(Berechnung!B$5&gt;Berechnung!A25,0,MIN(IF(DAYS360(Berechnung!A24,Berechnung!B$6)&gt;0,DAYS360(Berechnung!A24,Berechnung!B$6),0),MIN(DAYS360(Berechnung!B$5,A25)-SUM(F$17:F23),DAYS360(Berechnung!B$5,Berechnung!B$6))))</f>
        <v>0</v>
      </c>
      <c r="G24" s="23">
        <f>+Berechnung!B$3*Berechnung!E24*Berechnung!F24/360</f>
        <v>0</v>
      </c>
    </row>
    <row r="25" spans="1:8" x14ac:dyDescent="0.2">
      <c r="A25" s="7">
        <v>34439</v>
      </c>
      <c r="B25" s="6">
        <v>28</v>
      </c>
      <c r="C25" s="19">
        <f t="shared" si="0"/>
        <v>28</v>
      </c>
      <c r="D25" s="8">
        <v>0.05</v>
      </c>
      <c r="E25" s="8">
        <f>+D25+Berechnung!B$7</f>
        <v>7.0000000000000007E-2</v>
      </c>
      <c r="F25" s="9">
        <f>IF(Berechnung!B$5&gt;Berechnung!A26,0,MIN(IF(DAYS360(Berechnung!A25,Berechnung!B$6)&gt;0,DAYS360(Berechnung!A25,Berechnung!B$6),0),MIN(DAYS360(Berechnung!B$5,A26)-SUM(F$17:F24),DAYS360(Berechnung!B$5,Berechnung!B$6))))</f>
        <v>0</v>
      </c>
      <c r="G25" s="23">
        <f>+Berechnung!B$3*Berechnung!E25*Berechnung!F25/360</f>
        <v>0</v>
      </c>
    </row>
    <row r="26" spans="1:8" x14ac:dyDescent="0.2">
      <c r="A26" s="7">
        <v>34467</v>
      </c>
      <c r="B26" s="6">
        <v>318</v>
      </c>
      <c r="C26" s="19">
        <f t="shared" si="0"/>
        <v>322</v>
      </c>
      <c r="D26" s="8">
        <v>4.4999999999999998E-2</v>
      </c>
      <c r="E26" s="8">
        <f>+D26+Berechnung!B$7</f>
        <v>6.5000000000000002E-2</v>
      </c>
      <c r="F26" s="9">
        <f>IF(Berechnung!B$5&gt;Berechnung!A27,0,MIN(IF(DAYS360(Berechnung!A26,Berechnung!B$6)&gt;0,DAYS360(Berechnung!A26,Berechnung!B$6),0),MIN(DAYS360(Berechnung!B$5,A27)-SUM(F$17:F25),DAYS360(Berechnung!B$5,Berechnung!B$6))))</f>
        <v>0</v>
      </c>
      <c r="G26" s="23">
        <f>+Berechnung!B$3*Berechnung!E26*Berechnung!F26/360</f>
        <v>0</v>
      </c>
    </row>
    <row r="27" spans="1:8" x14ac:dyDescent="0.2">
      <c r="A27" s="7">
        <v>34789</v>
      </c>
      <c r="B27" s="6">
        <v>145</v>
      </c>
      <c r="C27" s="19">
        <f t="shared" si="0"/>
        <v>147</v>
      </c>
      <c r="D27" s="8">
        <v>0.04</v>
      </c>
      <c r="E27" s="8">
        <f>+D27+Berechnung!B$7</f>
        <v>0.06</v>
      </c>
      <c r="F27" s="9">
        <f>IF(Berechnung!B$5&gt;Berechnung!A28,0,MIN(IF(DAYS360(Berechnung!A27,Berechnung!B$6)&gt;0,DAYS360(Berechnung!A27,Berechnung!B$6),0),MIN(DAYS360(Berechnung!B$5,A28)-SUM(F$17:F26),DAYS360(Berechnung!B$5,Berechnung!B$6))))</f>
        <v>0</v>
      </c>
      <c r="G27" s="23">
        <f>+Berechnung!B$3*Berechnung!E27*Berechnung!F27/360</f>
        <v>0</v>
      </c>
    </row>
    <row r="28" spans="1:8" x14ac:dyDescent="0.2">
      <c r="A28" s="7">
        <v>34936</v>
      </c>
      <c r="B28" s="6">
        <v>110</v>
      </c>
      <c r="C28" s="19">
        <f t="shared" si="0"/>
        <v>112</v>
      </c>
      <c r="D28" s="8">
        <v>3.5000000000000003E-2</v>
      </c>
      <c r="E28" s="8">
        <f>+D28+Berechnung!B$7</f>
        <v>5.5000000000000007E-2</v>
      </c>
      <c r="F28" s="9">
        <f>IF(Berechnung!B$5&gt;Berechnung!A29,0,MIN(IF(DAYS360(Berechnung!A28,Berechnung!B$6)&gt;0,DAYS360(Berechnung!A28,Berechnung!B$6),0),MIN(DAYS360(Berechnung!B$5,A29)-SUM(F$17:F27),DAYS360(Berechnung!B$5,Berechnung!B$6))))</f>
        <v>0</v>
      </c>
      <c r="G28" s="23">
        <f>+Berechnung!B$3*Berechnung!E28*Berechnung!F28/360</f>
        <v>0</v>
      </c>
    </row>
    <row r="29" spans="1:8" x14ac:dyDescent="0.2">
      <c r="A29" s="7">
        <v>35048</v>
      </c>
      <c r="B29" s="6">
        <v>124</v>
      </c>
      <c r="C29" s="19">
        <f t="shared" si="0"/>
        <v>126</v>
      </c>
      <c r="D29" s="8">
        <v>0.03</v>
      </c>
      <c r="E29" s="8">
        <f>+D29+Berechnung!B$7</f>
        <v>0.05</v>
      </c>
      <c r="F29" s="9">
        <f>IF(Berechnung!B$5&gt;Berechnung!A30,0,MIN(IF(DAYS360(Berechnung!A29,Berechnung!B$6)&gt;0,DAYS360(Berechnung!A29,Berechnung!B$6),0),MIN(DAYS360(Berechnung!B$5,A30)-SUM(F$17:F28),DAYS360(Berechnung!B$5,Berechnung!B$6))))</f>
        <v>0</v>
      </c>
      <c r="G29" s="23">
        <f>+Berechnung!B$3*Berechnung!E29*Berechnung!F29/360</f>
        <v>0</v>
      </c>
    </row>
    <row r="30" spans="1:8" x14ac:dyDescent="0.2">
      <c r="A30" s="7">
        <v>35174</v>
      </c>
      <c r="B30" s="6">
        <v>972</v>
      </c>
      <c r="C30" s="19">
        <f t="shared" si="0"/>
        <v>987</v>
      </c>
      <c r="D30" s="8">
        <v>2.5000000000000001E-2</v>
      </c>
      <c r="E30" s="8">
        <f>+D30+Berechnung!B$7</f>
        <v>4.4999999999999998E-2</v>
      </c>
      <c r="F30" s="9">
        <f>IF(Berechnung!B$5&gt;Berechnung!A31,0,MIN(IF(DAYS360(Berechnung!A30,Berechnung!B$6)&gt;0,DAYS360(Berechnung!A30,Berechnung!B$6),0),MIN(DAYS360(Berechnung!B$5,A31)-SUM(F$17:F29),DAYS360(Berechnung!B$5,Berechnung!B$6))))</f>
        <v>413</v>
      </c>
      <c r="G30" s="23">
        <f>+Berechnung!B$3*Berechnung!E30*Berechnung!F30/360</f>
        <v>12.596499999999999</v>
      </c>
    </row>
    <row r="31" spans="1:8" x14ac:dyDescent="0.2">
      <c r="A31" s="7">
        <v>36161</v>
      </c>
      <c r="B31" s="6">
        <f>DAYS360(A31,A32)</f>
        <v>97</v>
      </c>
      <c r="C31" s="19">
        <f t="shared" si="0"/>
        <v>97</v>
      </c>
      <c r="D31" s="8">
        <v>0.03</v>
      </c>
      <c r="E31" s="8">
        <f>+D31+Berechnung!B$7</f>
        <v>0.05</v>
      </c>
      <c r="F31" s="9">
        <f>IF(Berechnung!B$5&gt;Berechnung!A32,0,MIN(IF(DAYS360(Berechnung!A31,Berechnung!B$6)&gt;0,DAYS360(Berechnung!A31,Berechnung!B$6),0),MIN(DAYS360(Berechnung!B$5,A32)-SUM(F$17:F30),DAYS360(Berechnung!B$5,Berechnung!B$6))))</f>
        <v>97</v>
      </c>
      <c r="G31" s="23">
        <f>+Berechnung!B$3*Berechnung!E31*Berechnung!F31/360</f>
        <v>3.2872222222222223</v>
      </c>
    </row>
    <row r="32" spans="1:8" x14ac:dyDescent="0.2">
      <c r="A32" s="7">
        <v>36258</v>
      </c>
      <c r="B32" s="6">
        <f t="shared" ref="B32:B54" si="1">DAYS360(A32,A33)</f>
        <v>206</v>
      </c>
      <c r="C32" s="19">
        <f t="shared" si="0"/>
        <v>210</v>
      </c>
      <c r="D32" s="8">
        <v>2.5000000000000001E-2</v>
      </c>
      <c r="E32" s="8">
        <f>+D32+Berechnung!B$7</f>
        <v>4.4999999999999998E-2</v>
      </c>
      <c r="F32" s="9">
        <f>IF(Berechnung!B$5&gt;Berechnung!A33,0,MIN(IF(DAYS360(Berechnung!A32,Berechnung!B$6)&gt;0,DAYS360(Berechnung!A32,Berechnung!B$6),0),MIN(DAYS360(Berechnung!B$5,A33)-SUM(F$17:F31),DAYS360(Berechnung!B$5,Berechnung!B$6))))</f>
        <v>206</v>
      </c>
      <c r="G32" s="23">
        <f>+Berechnung!B$3*Berechnung!E32*Berechnung!F32/360</f>
        <v>6.2830000000000004</v>
      </c>
    </row>
    <row r="33" spans="1:7" x14ac:dyDescent="0.2">
      <c r="A33" s="7">
        <v>36468</v>
      </c>
      <c r="B33" s="6">
        <f t="shared" si="1"/>
        <v>89</v>
      </c>
      <c r="C33" s="19">
        <f t="shared" si="0"/>
        <v>91</v>
      </c>
      <c r="D33" s="8">
        <v>0.03</v>
      </c>
      <c r="E33" s="8">
        <f>+D33+Berechnung!B$7</f>
        <v>0.05</v>
      </c>
      <c r="F33" s="9">
        <f>IF(Berechnung!B$5&gt;Berechnung!A34,0,MIN(IF(DAYS360(Berechnung!A33,Berechnung!B$6)&gt;0,DAYS360(Berechnung!A33,Berechnung!B$6),0),MIN(DAYS360(Berechnung!B$5,A34)-SUM(F$17:F32),DAYS360(Berechnung!B$5,Berechnung!B$6))))</f>
        <v>89</v>
      </c>
      <c r="G33" s="23">
        <f>+Berechnung!B$3*Berechnung!E33*Berechnung!F33/360</f>
        <v>3.0161111111111114</v>
      </c>
    </row>
    <row r="34" spans="1:7" x14ac:dyDescent="0.2">
      <c r="A34" s="7">
        <v>36559</v>
      </c>
      <c r="B34" s="6">
        <f t="shared" si="1"/>
        <v>43</v>
      </c>
      <c r="C34" s="19">
        <f t="shared" si="0"/>
        <v>42</v>
      </c>
      <c r="D34" s="8">
        <v>3.2500000000000001E-2</v>
      </c>
      <c r="E34" s="8">
        <f>+D34+Berechnung!B$7</f>
        <v>5.2500000000000005E-2</v>
      </c>
      <c r="F34" s="9">
        <f>IF(Berechnung!B$5&gt;Berechnung!A35,0,MIN(IF(DAYS360(Berechnung!A34,Berechnung!B$6)&gt;0,DAYS360(Berechnung!A34,Berechnung!B$6),0),MIN(DAYS360(Berechnung!B$5,A35)-SUM(F$17:F33),DAYS360(Berechnung!B$5,Berechnung!B$6))))</f>
        <v>43</v>
      </c>
      <c r="G34" s="23">
        <f>+Berechnung!B$3*Berechnung!E34*Berechnung!F34/360</f>
        <v>1.5300833333333335</v>
      </c>
    </row>
    <row r="35" spans="1:7" x14ac:dyDescent="0.2">
      <c r="A35" s="7">
        <v>36601</v>
      </c>
      <c r="B35" s="6">
        <f t="shared" si="1"/>
        <v>41</v>
      </c>
      <c r="C35" s="19">
        <f t="shared" si="0"/>
        <v>42</v>
      </c>
      <c r="D35" s="8">
        <v>3.5000000000000003E-2</v>
      </c>
      <c r="E35" s="8">
        <f>+D35+Berechnung!B$7</f>
        <v>5.5000000000000007E-2</v>
      </c>
      <c r="F35" s="9">
        <f>IF(Berechnung!B$5&gt;Berechnung!A36,0,MIN(IF(DAYS360(Berechnung!A35,Berechnung!B$6)&gt;0,DAYS360(Berechnung!A35,Berechnung!B$6),0),MIN(DAYS360(Berechnung!B$5,A36)-SUM(F$17:F34),DAYS360(Berechnung!B$5,Berechnung!B$6))))</f>
        <v>41</v>
      </c>
      <c r="G35" s="23">
        <f>+Berechnung!B$3*Berechnung!E35*Berechnung!F35/360</f>
        <v>1.528388888888889</v>
      </c>
    </row>
    <row r="36" spans="1:7" x14ac:dyDescent="0.2">
      <c r="A36" s="7">
        <v>36643</v>
      </c>
      <c r="B36" s="6">
        <f t="shared" si="1"/>
        <v>41</v>
      </c>
      <c r="C36" s="19">
        <f t="shared" si="0"/>
        <v>42</v>
      </c>
      <c r="D36" s="8">
        <v>3.7499999999999999E-2</v>
      </c>
      <c r="E36" s="8">
        <f>+D36+Berechnung!B$7</f>
        <v>5.7499999999999996E-2</v>
      </c>
      <c r="F36" s="9">
        <f>IF(Berechnung!B$5&gt;Berechnung!A37,0,MIN(IF(DAYS360(Berechnung!A36,Berechnung!B$6)&gt;0,DAYS360(Berechnung!A36,Berechnung!B$6),0),MIN(DAYS360(Berechnung!B$5,A37)-SUM(F$17:F35),DAYS360(Berechnung!B$5,Berechnung!B$6))))</f>
        <v>41</v>
      </c>
      <c r="G36" s="23">
        <f>+Berechnung!B$3*Berechnung!E36*Berechnung!F36/360</f>
        <v>1.5978611111111112</v>
      </c>
    </row>
    <row r="37" spans="1:7" x14ac:dyDescent="0.2">
      <c r="A37" s="13">
        <v>36685</v>
      </c>
      <c r="B37" s="6">
        <f t="shared" si="1"/>
        <v>83</v>
      </c>
      <c r="C37" s="19">
        <f t="shared" si="0"/>
        <v>84</v>
      </c>
      <c r="D37" s="8">
        <v>4.2500000000000003E-2</v>
      </c>
      <c r="E37" s="8">
        <f>+D37+Berechnung!B$7</f>
        <v>6.25E-2</v>
      </c>
      <c r="F37" s="9">
        <f>IF(Berechnung!B$5&gt;Berechnung!A38,0,MIN(IF(DAYS360(Berechnung!A37,Berechnung!B$6)&gt;0,DAYS360(Berechnung!A37,Berechnung!B$6),0),MIN(DAYS360(Berechnung!B$5,A38)-SUM(F$17:F36),DAYS360(Berechnung!B$5,Berechnung!B$6))))</f>
        <v>22</v>
      </c>
      <c r="G37" s="23">
        <f>+Berechnung!B$3*Berechnung!E37*Berechnung!F37/360</f>
        <v>0.93194444444444446</v>
      </c>
    </row>
    <row r="38" spans="1:7" x14ac:dyDescent="0.2">
      <c r="A38" s="13">
        <v>36769</v>
      </c>
      <c r="B38" s="6">
        <f t="shared" si="1"/>
        <v>35</v>
      </c>
      <c r="C38" s="19">
        <f t="shared" si="0"/>
        <v>35</v>
      </c>
      <c r="D38" s="8">
        <v>4.4999999999999998E-2</v>
      </c>
      <c r="E38" s="8">
        <f>+D38+Berechnung!B$7</f>
        <v>6.5000000000000002E-2</v>
      </c>
      <c r="F38" s="9">
        <f>IF(Berechnung!B$5&gt;Berechnung!A39,0,MIN(IF(DAYS360(Berechnung!A38,Berechnung!B$6)&gt;0,DAYS360(Berechnung!A38,Berechnung!B$6),0),MIN(DAYS360(Berechnung!B$5,A39)-SUM(F$17:F37),DAYS360(Berechnung!B$5,Berechnung!B$6))))</f>
        <v>0</v>
      </c>
      <c r="G38" s="23">
        <f>+Berechnung!B$3*Berechnung!E38*Berechnung!F38/360</f>
        <v>0</v>
      </c>
    </row>
    <row r="39" spans="1:7" x14ac:dyDescent="0.2">
      <c r="A39" s="13">
        <v>36804</v>
      </c>
      <c r="B39" s="6">
        <f t="shared" si="1"/>
        <v>215</v>
      </c>
      <c r="C39" s="19">
        <f t="shared" si="0"/>
        <v>217</v>
      </c>
      <c r="D39" s="8">
        <v>4.7500000000000001E-2</v>
      </c>
      <c r="E39" s="8">
        <f>+D39+Berechnung!B$7</f>
        <v>6.7500000000000004E-2</v>
      </c>
      <c r="F39" s="9">
        <f>IF(Berechnung!B$5&gt;Berechnung!A40,0,MIN(IF(DAYS360(Berechnung!A39,Berechnung!B$6)&gt;0,DAYS360(Berechnung!A39,Berechnung!B$6),0),MIN(DAYS360(Berechnung!B$5,A40)-SUM(F$17:F38),DAYS360(Berechnung!B$5,Berechnung!B$6))))</f>
        <v>0</v>
      </c>
      <c r="G39" s="23">
        <f>+Berechnung!B$3*Berechnung!E39*Berechnung!F39/360</f>
        <v>0</v>
      </c>
    </row>
    <row r="40" spans="1:7" x14ac:dyDescent="0.2">
      <c r="A40" s="13">
        <v>37021</v>
      </c>
      <c r="B40" s="6">
        <f t="shared" si="1"/>
        <v>110</v>
      </c>
      <c r="C40" s="19">
        <f t="shared" si="0"/>
        <v>112</v>
      </c>
      <c r="D40" s="8">
        <v>4.4999999999999998E-2</v>
      </c>
      <c r="E40" s="8">
        <f>+D40+Berechnung!B$7</f>
        <v>6.5000000000000002E-2</v>
      </c>
      <c r="F40" s="9">
        <f>IF(Berechnung!B$5&gt;Berechnung!A41,0,MIN(IF(DAYS360(Berechnung!A40,Berechnung!B$6)&gt;0,DAYS360(Berechnung!A40,Berechnung!B$6),0),MIN(DAYS360(Berechnung!B$5,A41)-SUM(F$17:F39),DAYS360(Berechnung!B$5,Berechnung!B$6))))</f>
        <v>0</v>
      </c>
      <c r="G40" s="23">
        <f>+Berechnung!B$3*Berechnung!E40*Berechnung!F40/360</f>
        <v>0</v>
      </c>
    </row>
    <row r="41" spans="1:7" x14ac:dyDescent="0.2">
      <c r="A41" s="13">
        <v>37133</v>
      </c>
      <c r="B41" s="6">
        <f t="shared" si="1"/>
        <v>17</v>
      </c>
      <c r="C41" s="19">
        <f t="shared" si="0"/>
        <v>18</v>
      </c>
      <c r="D41" s="8">
        <v>4.2500000000000003E-2</v>
      </c>
      <c r="E41" s="8">
        <f>+D41+Berechnung!B$7</f>
        <v>6.25E-2</v>
      </c>
      <c r="F41" s="9">
        <f>IF(Berechnung!B$5&gt;Berechnung!A42,0,MIN(IF(DAYS360(Berechnung!A41,Berechnung!B$6)&gt;0,DAYS360(Berechnung!A41,Berechnung!B$6),0),MIN(DAYS360(Berechnung!B$5,A42)-SUM(F$17:F40),DAYS360(Berechnung!B$5,Berechnung!B$6))))</f>
        <v>0</v>
      </c>
      <c r="G41" s="23">
        <f>+Berechnung!B$3*Berechnung!E41*Berechnung!F41/360</f>
        <v>0</v>
      </c>
    </row>
    <row r="42" spans="1:7" x14ac:dyDescent="0.2">
      <c r="A42" s="13">
        <v>37151</v>
      </c>
      <c r="B42" s="6">
        <f t="shared" si="1"/>
        <v>51</v>
      </c>
      <c r="C42" s="19">
        <f t="shared" si="0"/>
        <v>52</v>
      </c>
      <c r="D42" s="8">
        <v>3.7499999999999999E-2</v>
      </c>
      <c r="E42" s="8">
        <f>+D42+Berechnung!B$7</f>
        <v>5.7499999999999996E-2</v>
      </c>
      <c r="F42" s="9">
        <f>IF(Berechnung!B$5&gt;Berechnung!A43,0,MIN(IF(DAYS360(Berechnung!A42,Berechnung!B$6)&gt;0,DAYS360(Berechnung!A42,Berechnung!B$6),0),MIN(DAYS360(Berechnung!B$5,A43)-SUM(F$17:F41),DAYS360(Berechnung!B$5,Berechnung!B$6))))</f>
        <v>0</v>
      </c>
      <c r="G42" s="23">
        <f>+Berechnung!B$3*Berechnung!E42*Berechnung!F42/360</f>
        <v>0</v>
      </c>
    </row>
    <row r="43" spans="1:7" x14ac:dyDescent="0.2">
      <c r="A43" s="13">
        <v>37203</v>
      </c>
      <c r="B43" s="6">
        <f t="shared" si="1"/>
        <v>387</v>
      </c>
      <c r="C43" s="19">
        <f t="shared" si="0"/>
        <v>392</v>
      </c>
      <c r="D43" s="8">
        <v>3.2500000000000001E-2</v>
      </c>
      <c r="E43" s="8">
        <f>+D43+Berechnung!B$7</f>
        <v>5.2500000000000005E-2</v>
      </c>
      <c r="F43" s="9">
        <f>IF(Berechnung!B$5&gt;Berechnung!A44,0,MIN(IF(DAYS360(Berechnung!A43,Berechnung!B$6)&gt;0,DAYS360(Berechnung!A43,Berechnung!B$6),0),MIN(DAYS360(Berechnung!B$5,A44)-SUM(F$17:F42),DAYS360(Berechnung!B$5,Berechnung!B$6))))</f>
        <v>0</v>
      </c>
      <c r="G43" s="23">
        <f>+Berechnung!B$3*Berechnung!E43*Berechnung!F43/360</f>
        <v>0</v>
      </c>
    </row>
    <row r="44" spans="1:7" x14ac:dyDescent="0.2">
      <c r="A44" s="13">
        <v>37595</v>
      </c>
      <c r="B44" s="6">
        <f t="shared" si="1"/>
        <v>91</v>
      </c>
      <c r="C44" s="19">
        <f t="shared" si="0"/>
        <v>91</v>
      </c>
      <c r="D44" s="8">
        <v>2.75E-2</v>
      </c>
      <c r="E44" s="8">
        <f>+D44+Berechnung!B$7</f>
        <v>4.7500000000000001E-2</v>
      </c>
      <c r="F44" s="9">
        <f>IF(Berechnung!B$5&gt;Berechnung!A45,0,MIN(IF(DAYS360(Berechnung!A44,Berechnung!B$6)&gt;0,DAYS360(Berechnung!A44,Berechnung!B$6),0),MIN(DAYS360(Berechnung!B$5,A45)-SUM(F$17:F43),DAYS360(Berechnung!B$5,Berechnung!B$6))))</f>
        <v>0</v>
      </c>
      <c r="G44" s="23">
        <f>+Berechnung!B$3*Berechnung!E44*Berechnung!F44/360</f>
        <v>0</v>
      </c>
    </row>
    <row r="45" spans="1:7" x14ac:dyDescent="0.2">
      <c r="A45" s="13">
        <v>37686</v>
      </c>
      <c r="B45" s="6">
        <f t="shared" si="1"/>
        <v>89</v>
      </c>
      <c r="C45" s="19">
        <f t="shared" si="0"/>
        <v>91</v>
      </c>
      <c r="D45" s="8">
        <v>2.5000000000000001E-2</v>
      </c>
      <c r="E45" s="8">
        <f>+D45+Berechnung!B$7</f>
        <v>4.4999999999999998E-2</v>
      </c>
      <c r="F45" s="9">
        <f>IF(Berechnung!B$5&gt;Berechnung!A46,0,MIN(IF(DAYS360(Berechnung!A45,Berechnung!B$6)&gt;0,DAYS360(Berechnung!A45,Berechnung!B$6),0),MIN(DAYS360(Berechnung!B$5,A46)-SUM(F$17:F44),DAYS360(Berechnung!B$5,Berechnung!B$6))))</f>
        <v>0</v>
      </c>
      <c r="G45" s="23">
        <f>+Berechnung!B$3*Berechnung!E45*Berechnung!F45/360</f>
        <v>0</v>
      </c>
    </row>
    <row r="46" spans="1:7" x14ac:dyDescent="0.2">
      <c r="A46" s="7">
        <v>37777</v>
      </c>
      <c r="B46" s="6">
        <f t="shared" si="1"/>
        <v>901</v>
      </c>
      <c r="C46" s="19">
        <f t="shared" si="0"/>
        <v>915</v>
      </c>
      <c r="D46" s="8">
        <v>0.02</v>
      </c>
      <c r="E46" s="8">
        <f>+D46+Berechnung!B$7</f>
        <v>0.04</v>
      </c>
      <c r="F46" s="9">
        <f>IF(Berechnung!B$5&gt;Berechnung!A47,0,MIN(IF(DAYS360(Berechnung!A46,Berechnung!B$6)&gt;0,DAYS360(Berechnung!A46,Berechnung!B$6),0),MIN(DAYS360(Berechnung!B$5,A47)-SUM(F$17:F45),DAYS360(Berechnung!B$5,Berechnung!B$6))))</f>
        <v>0</v>
      </c>
      <c r="G46" s="23">
        <f>+Berechnung!B$3*Berechnung!E46*Berechnung!F46/360</f>
        <v>0</v>
      </c>
    </row>
    <row r="47" spans="1:7" x14ac:dyDescent="0.2">
      <c r="A47" s="7">
        <v>38692</v>
      </c>
      <c r="B47" s="6">
        <f t="shared" si="1"/>
        <v>86</v>
      </c>
      <c r="C47" s="19">
        <f t="shared" si="0"/>
        <v>86</v>
      </c>
      <c r="D47" s="8">
        <v>2.2499999999999999E-2</v>
      </c>
      <c r="E47" s="8">
        <f>+D47+Berechnung!B$7</f>
        <v>4.2499999999999996E-2</v>
      </c>
      <c r="F47" s="9">
        <f>IF(Berechnung!B$5&gt;Berechnung!A48,0,MIN(IF(DAYS360(Berechnung!A47,Berechnung!B$6)&gt;0,DAYS360(Berechnung!A47,Berechnung!B$6),0),MIN(DAYS360(Berechnung!B$5,A48)-SUM(F$17:F46),DAYS360(Berechnung!B$5,Berechnung!B$6))))</f>
        <v>0</v>
      </c>
      <c r="G47" s="23">
        <f>+Berechnung!B$3*Berechnung!E47*Berechnung!F47/360</f>
        <v>0</v>
      </c>
    </row>
    <row r="48" spans="1:7" x14ac:dyDescent="0.2">
      <c r="A48" s="7">
        <v>38778</v>
      </c>
      <c r="B48" s="6">
        <f t="shared" si="1"/>
        <v>96</v>
      </c>
      <c r="C48" s="19">
        <f t="shared" si="0"/>
        <v>98</v>
      </c>
      <c r="D48" s="8">
        <v>2.5000000000000001E-2</v>
      </c>
      <c r="E48" s="8">
        <f>+D48+Berechnung!B$7</f>
        <v>4.4999999999999998E-2</v>
      </c>
      <c r="F48" s="9">
        <f>IF(Berechnung!B$5&gt;Berechnung!A49,0,MIN(IF(DAYS360(Berechnung!A48,Berechnung!B$6)&gt;0,DAYS360(Berechnung!A48,Berechnung!B$6),0),MIN(DAYS360(Berechnung!B$5,A49)-SUM(F$17:F47),DAYS360(Berechnung!B$5,Berechnung!B$6))))</f>
        <v>0</v>
      </c>
      <c r="G48" s="23">
        <f>+Berechnung!B$3*Berechnung!E48*Berechnung!F48/360</f>
        <v>0</v>
      </c>
    </row>
    <row r="49" spans="1:7" x14ac:dyDescent="0.2">
      <c r="A49" s="7">
        <v>38876</v>
      </c>
      <c r="B49" s="6">
        <f t="shared" si="1"/>
        <v>55</v>
      </c>
      <c r="C49" s="19">
        <f t="shared" si="0"/>
        <v>56</v>
      </c>
      <c r="D49" s="8">
        <v>2.75E-2</v>
      </c>
      <c r="E49" s="8">
        <f>+D49+Berechnung!B$7</f>
        <v>4.7500000000000001E-2</v>
      </c>
      <c r="F49" s="9">
        <f>IF(Berechnung!B$5&gt;Berechnung!A50,0,MIN(IF(DAYS360(Berechnung!A49,Berechnung!B$6)&gt;0,DAYS360(Berechnung!A49,Berechnung!B$6),0),MIN(DAYS360(Berechnung!B$5,A50)-SUM(F$17:F48),DAYS360(Berechnung!B$5,Berechnung!B$6))))</f>
        <v>0</v>
      </c>
      <c r="G49" s="23">
        <f>+Berechnung!B$3*Berechnung!E49*Berechnung!F49/360</f>
        <v>0</v>
      </c>
    </row>
    <row r="50" spans="1:7" x14ac:dyDescent="0.2">
      <c r="A50" s="7">
        <v>38932</v>
      </c>
      <c r="B50" s="6">
        <f t="shared" si="1"/>
        <v>62</v>
      </c>
      <c r="C50" s="19">
        <f t="shared" si="0"/>
        <v>63</v>
      </c>
      <c r="D50" s="8">
        <v>0.03</v>
      </c>
      <c r="E50" s="8">
        <f>+D50+Berechnung!B$7</f>
        <v>0.05</v>
      </c>
      <c r="F50" s="9">
        <f>IF(Berechnung!B$5&gt;Berechnung!A51,0,MIN(IF(DAYS360(Berechnung!A50,Berechnung!B$6)&gt;0,DAYS360(Berechnung!A50,Berechnung!B$6),0),MIN(DAYS360(Berechnung!B$5,A51)-SUM(F$17:F49),DAYS360(Berechnung!B$5,Berechnung!B$6))))</f>
        <v>0</v>
      </c>
      <c r="G50" s="23">
        <f>+Berechnung!B$3*Berechnung!E50*Berechnung!F50/360</f>
        <v>0</v>
      </c>
    </row>
    <row r="51" spans="1:7" x14ac:dyDescent="0.2">
      <c r="A51" s="7">
        <v>38995</v>
      </c>
      <c r="B51" s="6">
        <f t="shared" si="1"/>
        <v>62</v>
      </c>
      <c r="C51" s="19">
        <f t="shared" si="0"/>
        <v>63</v>
      </c>
      <c r="D51" s="8">
        <v>3.2500000000000001E-2</v>
      </c>
      <c r="E51" s="8">
        <f>+D51+Berechnung!B$7</f>
        <v>5.2500000000000005E-2</v>
      </c>
      <c r="F51" s="9">
        <f>IF(Berechnung!B$5&gt;Berechnung!A52,0,MIN(IF(DAYS360(Berechnung!A51,Berechnung!B$6)&gt;0,DAYS360(Berechnung!A51,Berechnung!B$6),0),MIN(DAYS360(Berechnung!B$5,A52)-SUM(F$17:F50),DAYS360(Berechnung!B$5,Berechnung!B$6))))</f>
        <v>0</v>
      </c>
      <c r="G51" s="23">
        <f>+Berechnung!B$3*Berechnung!E51*Berechnung!F51/360</f>
        <v>0</v>
      </c>
    </row>
    <row r="52" spans="1:7" x14ac:dyDescent="0.2">
      <c r="A52" s="7">
        <v>39058</v>
      </c>
      <c r="B52" s="6">
        <f t="shared" si="1"/>
        <v>91</v>
      </c>
      <c r="C52" s="19">
        <f t="shared" si="0"/>
        <v>91</v>
      </c>
      <c r="D52" s="8">
        <v>3.5000000000000003E-2</v>
      </c>
      <c r="E52" s="8">
        <f>+D52+Berechnung!B$7</f>
        <v>5.5000000000000007E-2</v>
      </c>
      <c r="F52" s="9">
        <f>IF(Berechnung!B$5&gt;Berechnung!A53,0,MIN(IF(DAYS360(Berechnung!A52,Berechnung!B$6)&gt;0,DAYS360(Berechnung!A52,Berechnung!B$6),0),MIN(DAYS360(Berechnung!B$5,A53)-SUM(F$17:F51),DAYS360(Berechnung!B$5,Berechnung!B$6))))</f>
        <v>0</v>
      </c>
      <c r="G52" s="23">
        <f>+Berechnung!B$3*Berechnung!E52*Berechnung!F52/360</f>
        <v>0</v>
      </c>
    </row>
    <row r="53" spans="1:7" x14ac:dyDescent="0.2">
      <c r="A53" s="7">
        <v>39149</v>
      </c>
      <c r="B53" s="6">
        <f t="shared" si="1"/>
        <v>88</v>
      </c>
      <c r="C53" s="19">
        <f t="shared" si="0"/>
        <v>90</v>
      </c>
      <c r="D53" s="8">
        <v>3.7499999999999999E-2</v>
      </c>
      <c r="E53" s="8">
        <f>+D53+Berechnung!B$7</f>
        <v>5.7499999999999996E-2</v>
      </c>
      <c r="F53" s="9">
        <f>IF(Berechnung!B$5&gt;Berechnung!A54,0,MIN(IF(DAYS360(Berechnung!A53,Berechnung!B$6)&gt;0,DAYS360(Berechnung!A53,Berechnung!B$6),0),MIN(DAYS360(Berechnung!B$5,A54)-SUM(F$17:F52),DAYS360(Berechnung!B$5,Berechnung!B$6))))</f>
        <v>0</v>
      </c>
      <c r="G53" s="23">
        <f>+Berechnung!B$3*Berechnung!E53*Berechnung!F53/360</f>
        <v>0</v>
      </c>
    </row>
    <row r="54" spans="1:7" x14ac:dyDescent="0.2">
      <c r="A54" s="7">
        <v>39239</v>
      </c>
      <c r="B54" s="6">
        <f t="shared" si="1"/>
        <v>387</v>
      </c>
      <c r="C54" s="19">
        <f t="shared" si="0"/>
        <v>393</v>
      </c>
      <c r="D54" s="8">
        <v>0.04</v>
      </c>
      <c r="E54" s="8">
        <f>+D54+Berechnung!B$7</f>
        <v>0.06</v>
      </c>
      <c r="F54" s="9">
        <f>IF(Berechnung!B$5&gt;Berechnung!A55,0,MIN(IF(DAYS360(Berechnung!A54,Berechnung!B$6)&gt;0,DAYS360(Berechnung!A54,Berechnung!B$6),0),MIN(DAYS360(Berechnung!B$5,A55)-SUM(F$17:F53),DAYS360(Berechnung!B$5,Berechnung!B$6))))</f>
        <v>0</v>
      </c>
      <c r="G54" s="23">
        <f>+Berechnung!B$3*Berechnung!E54*Berechnung!F54/360</f>
        <v>0</v>
      </c>
    </row>
    <row r="55" spans="1:7" x14ac:dyDescent="0.2">
      <c r="A55" s="7">
        <v>39632</v>
      </c>
      <c r="B55" s="6">
        <f ca="1">DAYS360(A55,TODAY(),)</f>
        <v>1310</v>
      </c>
      <c r="C55" s="19">
        <f ca="1">TODAY()-A55</f>
        <v>1330</v>
      </c>
      <c r="D55" s="8">
        <v>4.2500000000000003E-2</v>
      </c>
      <c r="E55" s="8">
        <f>+D55+Berechnung!B$7</f>
        <v>6.25E-2</v>
      </c>
      <c r="F55" s="9">
        <f>IF(Berechnung!B$5&gt;Berechnung!A56,0,MIN(IF(DAYS360(Berechnung!A55,Berechnung!B$6)&gt;0,DAYS360(Berechnung!A55,Berechnung!B$6),0),MIN(DAYS360(Berechnung!B$5,A56)-SUM(F$17:F54),DAYS360(Berechnung!B$5,Berechnung!B$6))))</f>
        <v>0</v>
      </c>
      <c r="G55" s="23">
        <f>+Berechnung!B$3*Berechnung!E55*Berechnung!F55/360</f>
        <v>0</v>
      </c>
    </row>
  </sheetData>
  <mergeCells count="2">
    <mergeCell ref="A15:A16"/>
    <mergeCell ref="B15:C15"/>
  </mergeCells>
  <phoneticPr fontId="0" type="noConversion"/>
  <pageMargins left="0.78740157499999996" right="0.78740157499999996" top="0.984251969" bottom="0.984251969" header="0.4921259845" footer="0.4921259845"/>
  <pageSetup paperSize="9" scale="95" orientation="portrait" horizontalDpi="300" verticalDpi="300" r:id="rId1"/>
  <headerFooter alignWithMargins="0">
    <oddFooter>&amp;L\\HECKLINGEN\DOKUMENTE\Widerspruchsbescheid Beiträge\zinsenberechnung.xls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262"/>
  <sheetViews>
    <sheetView workbookViewId="0">
      <selection activeCell="D4" sqref="D4:E5"/>
    </sheetView>
  </sheetViews>
  <sheetFormatPr baseColWidth="10" defaultRowHeight="12.75" x14ac:dyDescent="0.2"/>
  <cols>
    <col min="1" max="1" width="12.7109375" style="18" bestFit="1" customWidth="1"/>
    <col min="4" max="4" width="19" style="18" customWidth="1"/>
    <col min="5" max="5" width="12.7109375" style="18" bestFit="1" customWidth="1"/>
    <col min="7" max="7" width="15" bestFit="1" customWidth="1"/>
    <col min="8" max="8" width="17.140625" style="18" customWidth="1"/>
  </cols>
  <sheetData>
    <row r="1" spans="1:8" ht="18" x14ac:dyDescent="0.25">
      <c r="A1" s="24" t="s">
        <v>12</v>
      </c>
    </row>
    <row r="2" spans="1:8" x14ac:dyDescent="0.2">
      <c r="G2" t="s">
        <v>19</v>
      </c>
      <c r="H2" s="18">
        <f>SUM(E:E)</f>
        <v>0</v>
      </c>
    </row>
    <row r="3" spans="1:8" x14ac:dyDescent="0.2">
      <c r="A3" s="25" t="s">
        <v>0</v>
      </c>
      <c r="B3" s="14" t="s">
        <v>13</v>
      </c>
      <c r="C3" s="14" t="s">
        <v>14</v>
      </c>
      <c r="D3" s="25" t="s">
        <v>1</v>
      </c>
      <c r="E3" s="25" t="s">
        <v>2</v>
      </c>
    </row>
    <row r="4" spans="1:8" x14ac:dyDescent="0.2">
      <c r="A4" s="26">
        <v>244</v>
      </c>
      <c r="B4" s="17">
        <v>35742</v>
      </c>
      <c r="C4" s="17">
        <v>36707</v>
      </c>
      <c r="G4" t="s">
        <v>20</v>
      </c>
      <c r="H4" s="26">
        <v>6422</v>
      </c>
    </row>
    <row r="5" spans="1:8" x14ac:dyDescent="0.2">
      <c r="A5" s="26">
        <v>220</v>
      </c>
      <c r="B5" s="15">
        <v>35772</v>
      </c>
      <c r="C5" s="17">
        <v>36707</v>
      </c>
    </row>
    <row r="6" spans="1:8" x14ac:dyDescent="0.2">
      <c r="A6" s="26">
        <v>220</v>
      </c>
      <c r="B6" s="15">
        <v>35802</v>
      </c>
      <c r="C6" s="17">
        <v>36707</v>
      </c>
      <c r="G6" t="s">
        <v>21</v>
      </c>
      <c r="H6" s="18">
        <f>+H4-H2</f>
        <v>6422</v>
      </c>
    </row>
    <row r="7" spans="1:8" x14ac:dyDescent="0.2">
      <c r="A7" s="26">
        <v>220</v>
      </c>
      <c r="B7" s="15">
        <v>35832</v>
      </c>
      <c r="C7" s="17">
        <v>36707</v>
      </c>
    </row>
    <row r="8" spans="1:8" x14ac:dyDescent="0.2">
      <c r="A8" s="26">
        <v>220</v>
      </c>
      <c r="B8" s="15">
        <v>35862</v>
      </c>
      <c r="C8" s="17">
        <v>36707</v>
      </c>
    </row>
    <row r="9" spans="1:8" x14ac:dyDescent="0.2">
      <c r="A9" s="26">
        <v>220</v>
      </c>
      <c r="B9" s="15">
        <v>35892</v>
      </c>
      <c r="C9" s="17">
        <v>36707</v>
      </c>
    </row>
    <row r="10" spans="1:8" x14ac:dyDescent="0.2">
      <c r="A10" s="26">
        <v>220</v>
      </c>
      <c r="B10" s="15">
        <v>35922</v>
      </c>
      <c r="C10" s="17">
        <v>36707</v>
      </c>
      <c r="G10" s="3" t="s">
        <v>22</v>
      </c>
    </row>
    <row r="11" spans="1:8" x14ac:dyDescent="0.2">
      <c r="A11" s="26">
        <v>220</v>
      </c>
      <c r="B11" s="15">
        <v>35952</v>
      </c>
      <c r="C11" s="17">
        <v>36707</v>
      </c>
    </row>
    <row r="12" spans="1:8" x14ac:dyDescent="0.2">
      <c r="A12" s="26">
        <v>220</v>
      </c>
      <c r="B12" s="15">
        <v>35982</v>
      </c>
      <c r="C12" s="17">
        <v>36707</v>
      </c>
    </row>
    <row r="13" spans="1:8" x14ac:dyDescent="0.2">
      <c r="A13" s="26">
        <v>220</v>
      </c>
      <c r="B13" s="15">
        <v>36012</v>
      </c>
      <c r="C13" s="17">
        <v>36707</v>
      </c>
    </row>
    <row r="14" spans="1:8" x14ac:dyDescent="0.2">
      <c r="A14" s="26"/>
      <c r="B14" s="15"/>
      <c r="C14" s="15"/>
    </row>
    <row r="15" spans="1:8" x14ac:dyDescent="0.2">
      <c r="A15" s="26"/>
      <c r="B15" s="15"/>
      <c r="C15" s="15"/>
    </row>
    <row r="16" spans="1:8" x14ac:dyDescent="0.2">
      <c r="A16" s="26"/>
      <c r="B16" s="15"/>
      <c r="C16" s="15"/>
    </row>
    <row r="17" spans="1:3" x14ac:dyDescent="0.2">
      <c r="A17" s="26"/>
      <c r="B17" s="15"/>
      <c r="C17" s="15"/>
    </row>
    <row r="18" spans="1:3" x14ac:dyDescent="0.2">
      <c r="A18" s="26"/>
      <c r="B18" s="15"/>
      <c r="C18" s="15"/>
    </row>
    <row r="19" spans="1:3" x14ac:dyDescent="0.2">
      <c r="A19" s="26"/>
      <c r="B19" s="15"/>
      <c r="C19" s="15"/>
    </row>
    <row r="20" spans="1:3" x14ac:dyDescent="0.2">
      <c r="A20" s="26"/>
      <c r="B20" s="15"/>
      <c r="C20" s="15"/>
    </row>
    <row r="21" spans="1:3" x14ac:dyDescent="0.2">
      <c r="A21" s="26"/>
      <c r="B21" s="15"/>
      <c r="C21" s="15"/>
    </row>
    <row r="22" spans="1:3" x14ac:dyDescent="0.2">
      <c r="A22" s="26"/>
      <c r="B22" s="15"/>
      <c r="C22" s="15"/>
    </row>
    <row r="23" spans="1:3" x14ac:dyDescent="0.2">
      <c r="A23" s="26"/>
      <c r="B23" s="15"/>
      <c r="C23" s="15"/>
    </row>
    <row r="24" spans="1:3" x14ac:dyDescent="0.2">
      <c r="A24" s="26"/>
      <c r="B24" s="15"/>
      <c r="C24" s="15"/>
    </row>
    <row r="25" spans="1:3" x14ac:dyDescent="0.2">
      <c r="A25" s="26"/>
      <c r="B25" s="15"/>
      <c r="C25" s="15"/>
    </row>
    <row r="26" spans="1:3" x14ac:dyDescent="0.2">
      <c r="A26" s="26"/>
      <c r="B26" s="15"/>
      <c r="C26" s="15"/>
    </row>
    <row r="27" spans="1:3" x14ac:dyDescent="0.2">
      <c r="A27" s="26"/>
      <c r="B27" s="15"/>
      <c r="C27" s="15"/>
    </row>
    <row r="28" spans="1:3" x14ac:dyDescent="0.2">
      <c r="A28" s="26"/>
      <c r="B28" s="15"/>
      <c r="C28" s="15"/>
    </row>
    <row r="29" spans="1:3" x14ac:dyDescent="0.2">
      <c r="A29" s="26"/>
      <c r="B29" s="15"/>
      <c r="C29" s="15"/>
    </row>
    <row r="30" spans="1:3" x14ac:dyDescent="0.2">
      <c r="A30" s="26"/>
      <c r="B30" s="15"/>
      <c r="C30" s="15"/>
    </row>
    <row r="31" spans="1:3" x14ac:dyDescent="0.2">
      <c r="A31" s="26"/>
      <c r="B31" s="15"/>
      <c r="C31" s="15"/>
    </row>
    <row r="32" spans="1:3" x14ac:dyDescent="0.2">
      <c r="A32" s="26"/>
      <c r="B32" s="15"/>
      <c r="C32" s="15"/>
    </row>
    <row r="33" spans="1:3" x14ac:dyDescent="0.2">
      <c r="A33" s="26"/>
      <c r="B33" s="15"/>
      <c r="C33" s="15"/>
    </row>
    <row r="34" spans="1:3" x14ac:dyDescent="0.2">
      <c r="A34" s="26"/>
      <c r="B34" s="15"/>
      <c r="C34" s="15"/>
    </row>
    <row r="35" spans="1:3" x14ac:dyDescent="0.2">
      <c r="A35" s="26"/>
      <c r="B35" s="15"/>
      <c r="C35" s="15"/>
    </row>
    <row r="36" spans="1:3" x14ac:dyDescent="0.2">
      <c r="A36" s="26"/>
      <c r="B36" s="15"/>
      <c r="C36" s="15"/>
    </row>
    <row r="37" spans="1:3" x14ac:dyDescent="0.2">
      <c r="A37" s="26"/>
      <c r="B37" s="15"/>
      <c r="C37" s="15"/>
    </row>
    <row r="38" spans="1:3" x14ac:dyDescent="0.2">
      <c r="A38" s="26"/>
      <c r="B38" s="15"/>
      <c r="C38" s="15"/>
    </row>
    <row r="39" spans="1:3" x14ac:dyDescent="0.2">
      <c r="A39" s="26"/>
      <c r="B39" s="15"/>
      <c r="C39" s="15"/>
    </row>
    <row r="40" spans="1:3" x14ac:dyDescent="0.2">
      <c r="A40" s="26"/>
      <c r="B40" s="15"/>
      <c r="C40" s="15"/>
    </row>
    <row r="41" spans="1:3" x14ac:dyDescent="0.2">
      <c r="A41" s="26"/>
      <c r="B41" s="15"/>
      <c r="C41" s="15"/>
    </row>
    <row r="42" spans="1:3" x14ac:dyDescent="0.2">
      <c r="A42" s="26"/>
      <c r="B42" s="15"/>
      <c r="C42" s="15"/>
    </row>
    <row r="43" spans="1:3" x14ac:dyDescent="0.2">
      <c r="A43" s="26"/>
      <c r="B43" s="15"/>
      <c r="C43" s="15"/>
    </row>
    <row r="44" spans="1:3" x14ac:dyDescent="0.2">
      <c r="A44" s="26"/>
      <c r="B44" s="15"/>
      <c r="C44" s="15"/>
    </row>
    <row r="45" spans="1:3" x14ac:dyDescent="0.2">
      <c r="A45" s="26"/>
      <c r="B45" s="15"/>
      <c r="C45" s="15"/>
    </row>
    <row r="46" spans="1:3" x14ac:dyDescent="0.2">
      <c r="A46" s="26"/>
      <c r="B46" s="15"/>
      <c r="C46" s="15"/>
    </row>
    <row r="47" spans="1:3" x14ac:dyDescent="0.2">
      <c r="A47" s="26"/>
      <c r="B47" s="15"/>
      <c r="C47" s="15"/>
    </row>
    <row r="48" spans="1:3" x14ac:dyDescent="0.2">
      <c r="A48" s="26"/>
      <c r="B48" s="15"/>
      <c r="C48" s="15"/>
    </row>
    <row r="49" spans="1:3" x14ac:dyDescent="0.2">
      <c r="A49" s="26"/>
      <c r="B49" s="15"/>
      <c r="C49" s="15"/>
    </row>
    <row r="50" spans="1:3" x14ac:dyDescent="0.2">
      <c r="A50" s="26"/>
      <c r="B50" s="15"/>
      <c r="C50" s="15"/>
    </row>
    <row r="51" spans="1:3" x14ac:dyDescent="0.2">
      <c r="A51" s="26"/>
      <c r="B51" s="15"/>
      <c r="C51" s="15"/>
    </row>
    <row r="52" spans="1:3" x14ac:dyDescent="0.2">
      <c r="A52" s="26"/>
      <c r="B52" s="15"/>
      <c r="C52" s="15"/>
    </row>
    <row r="53" spans="1:3" x14ac:dyDescent="0.2">
      <c r="A53" s="26"/>
      <c r="B53" s="15"/>
      <c r="C53" s="15"/>
    </row>
    <row r="54" spans="1:3" x14ac:dyDescent="0.2">
      <c r="A54" s="26"/>
      <c r="B54" s="15"/>
      <c r="C54" s="15"/>
    </row>
    <row r="55" spans="1:3" x14ac:dyDescent="0.2">
      <c r="A55" s="26"/>
      <c r="B55" s="15"/>
      <c r="C55" s="15"/>
    </row>
    <row r="56" spans="1:3" x14ac:dyDescent="0.2">
      <c r="A56" s="26"/>
      <c r="B56" s="15"/>
      <c r="C56" s="15"/>
    </row>
    <row r="57" spans="1:3" x14ac:dyDescent="0.2">
      <c r="A57" s="26"/>
      <c r="B57" s="15"/>
      <c r="C57" s="15"/>
    </row>
    <row r="58" spans="1:3" x14ac:dyDescent="0.2">
      <c r="A58" s="26"/>
      <c r="B58" s="15"/>
      <c r="C58" s="15"/>
    </row>
    <row r="59" spans="1:3" x14ac:dyDescent="0.2">
      <c r="A59" s="26"/>
      <c r="B59" s="15"/>
      <c r="C59" s="15"/>
    </row>
    <row r="60" spans="1:3" x14ac:dyDescent="0.2">
      <c r="A60" s="26"/>
      <c r="B60" s="15"/>
      <c r="C60" s="15"/>
    </row>
    <row r="61" spans="1:3" x14ac:dyDescent="0.2">
      <c r="A61" s="26"/>
      <c r="B61" s="15"/>
      <c r="C61" s="15"/>
    </row>
    <row r="62" spans="1:3" x14ac:dyDescent="0.2">
      <c r="A62" s="26"/>
      <c r="B62" s="15"/>
      <c r="C62" s="15"/>
    </row>
    <row r="63" spans="1:3" x14ac:dyDescent="0.2">
      <c r="A63" s="26"/>
      <c r="B63" s="15"/>
      <c r="C63" s="15"/>
    </row>
    <row r="64" spans="1:3" x14ac:dyDescent="0.2">
      <c r="A64" s="26"/>
      <c r="B64" s="15"/>
      <c r="C64" s="15"/>
    </row>
    <row r="65" spans="1:3" x14ac:dyDescent="0.2">
      <c r="A65" s="26"/>
      <c r="B65" s="15"/>
      <c r="C65" s="15"/>
    </row>
    <row r="66" spans="1:3" x14ac:dyDescent="0.2">
      <c r="A66" s="26"/>
      <c r="B66" s="15"/>
      <c r="C66" s="15"/>
    </row>
    <row r="67" spans="1:3" x14ac:dyDescent="0.2">
      <c r="A67" s="26"/>
      <c r="B67" s="15"/>
      <c r="C67" s="15"/>
    </row>
    <row r="68" spans="1:3" x14ac:dyDescent="0.2">
      <c r="A68" s="26"/>
      <c r="B68" s="15"/>
      <c r="C68" s="15"/>
    </row>
    <row r="69" spans="1:3" x14ac:dyDescent="0.2">
      <c r="A69" s="26"/>
      <c r="B69" s="15"/>
      <c r="C69" s="15"/>
    </row>
    <row r="70" spans="1:3" x14ac:dyDescent="0.2">
      <c r="A70" s="26"/>
      <c r="B70" s="15"/>
      <c r="C70" s="15"/>
    </row>
    <row r="71" spans="1:3" x14ac:dyDescent="0.2">
      <c r="A71" s="26"/>
      <c r="B71" s="15"/>
      <c r="C71" s="15"/>
    </row>
    <row r="72" spans="1:3" x14ac:dyDescent="0.2">
      <c r="A72" s="26"/>
      <c r="B72" s="15"/>
      <c r="C72" s="15"/>
    </row>
    <row r="73" spans="1:3" x14ac:dyDescent="0.2">
      <c r="A73" s="26"/>
      <c r="B73" s="15"/>
      <c r="C73" s="15"/>
    </row>
    <row r="74" spans="1:3" x14ac:dyDescent="0.2">
      <c r="A74" s="26"/>
      <c r="B74" s="15"/>
      <c r="C74" s="15"/>
    </row>
    <row r="75" spans="1:3" x14ac:dyDescent="0.2">
      <c r="A75" s="26"/>
      <c r="B75" s="15"/>
      <c r="C75" s="15"/>
    </row>
    <row r="76" spans="1:3" x14ac:dyDescent="0.2">
      <c r="A76" s="26"/>
      <c r="B76" s="15"/>
      <c r="C76" s="15"/>
    </row>
    <row r="77" spans="1:3" x14ac:dyDescent="0.2">
      <c r="A77" s="26"/>
      <c r="B77" s="15"/>
      <c r="C77" s="15"/>
    </row>
    <row r="78" spans="1:3" x14ac:dyDescent="0.2">
      <c r="A78" s="26"/>
      <c r="B78" s="15"/>
      <c r="C78" s="15"/>
    </row>
    <row r="79" spans="1:3" x14ac:dyDescent="0.2">
      <c r="A79" s="26"/>
      <c r="B79" s="15"/>
      <c r="C79" s="15"/>
    </row>
    <row r="80" spans="1:3" x14ac:dyDescent="0.2">
      <c r="A80" s="26"/>
      <c r="B80" s="15"/>
      <c r="C80" s="15"/>
    </row>
    <row r="81" spans="1:3" x14ac:dyDescent="0.2">
      <c r="A81" s="26"/>
      <c r="B81" s="15"/>
      <c r="C81" s="15"/>
    </row>
    <row r="82" spans="1:3" x14ac:dyDescent="0.2">
      <c r="A82" s="26"/>
      <c r="B82" s="15"/>
      <c r="C82" s="15"/>
    </row>
    <row r="83" spans="1:3" x14ac:dyDescent="0.2">
      <c r="A83" s="26"/>
      <c r="B83" s="15"/>
      <c r="C83" s="15"/>
    </row>
    <row r="84" spans="1:3" x14ac:dyDescent="0.2">
      <c r="A84" s="26"/>
      <c r="B84" s="15"/>
      <c r="C84" s="15"/>
    </row>
    <row r="85" spans="1:3" x14ac:dyDescent="0.2">
      <c r="A85" s="26"/>
      <c r="B85" s="15"/>
      <c r="C85" s="15"/>
    </row>
    <row r="86" spans="1:3" x14ac:dyDescent="0.2">
      <c r="A86" s="26"/>
      <c r="B86" s="15"/>
      <c r="C86" s="15"/>
    </row>
    <row r="87" spans="1:3" x14ac:dyDescent="0.2">
      <c r="A87" s="26"/>
      <c r="B87" s="15"/>
      <c r="C87" s="15"/>
    </row>
    <row r="88" spans="1:3" x14ac:dyDescent="0.2">
      <c r="A88" s="26"/>
      <c r="B88" s="15"/>
      <c r="C88" s="15"/>
    </row>
    <row r="89" spans="1:3" x14ac:dyDescent="0.2">
      <c r="A89" s="26"/>
      <c r="B89" s="15"/>
      <c r="C89" s="15"/>
    </row>
    <row r="90" spans="1:3" x14ac:dyDescent="0.2">
      <c r="A90" s="26"/>
      <c r="B90" s="15"/>
      <c r="C90" s="15"/>
    </row>
    <row r="91" spans="1:3" x14ac:dyDescent="0.2">
      <c r="A91" s="26"/>
      <c r="B91" s="15"/>
      <c r="C91" s="15"/>
    </row>
    <row r="92" spans="1:3" x14ac:dyDescent="0.2">
      <c r="A92" s="26"/>
      <c r="B92" s="15"/>
      <c r="C92" s="15"/>
    </row>
    <row r="93" spans="1:3" x14ac:dyDescent="0.2">
      <c r="A93" s="26"/>
      <c r="B93" s="15"/>
      <c r="C93" s="15"/>
    </row>
    <row r="94" spans="1:3" x14ac:dyDescent="0.2">
      <c r="A94" s="26"/>
      <c r="B94" s="15"/>
      <c r="C94" s="15"/>
    </row>
    <row r="95" spans="1:3" x14ac:dyDescent="0.2">
      <c r="A95" s="26"/>
      <c r="B95" s="15"/>
      <c r="C95" s="15"/>
    </row>
    <row r="96" spans="1:3" x14ac:dyDescent="0.2">
      <c r="A96" s="26"/>
      <c r="B96" s="15"/>
      <c r="C96" s="15"/>
    </row>
    <row r="97" spans="1:3" x14ac:dyDescent="0.2">
      <c r="A97" s="26"/>
      <c r="B97" s="15"/>
      <c r="C97" s="15"/>
    </row>
    <row r="98" spans="1:3" x14ac:dyDescent="0.2">
      <c r="A98" s="26"/>
      <c r="B98" s="15"/>
      <c r="C98" s="15"/>
    </row>
    <row r="99" spans="1:3" x14ac:dyDescent="0.2">
      <c r="A99" s="26"/>
      <c r="B99" s="15"/>
      <c r="C99" s="15"/>
    </row>
    <row r="100" spans="1:3" x14ac:dyDescent="0.2">
      <c r="A100" s="26"/>
      <c r="B100" s="15"/>
      <c r="C100" s="15"/>
    </row>
    <row r="101" spans="1:3" x14ac:dyDescent="0.2">
      <c r="A101" s="26"/>
      <c r="B101" s="15"/>
      <c r="C101" s="15"/>
    </row>
    <row r="102" spans="1:3" x14ac:dyDescent="0.2">
      <c r="A102" s="26"/>
      <c r="B102" s="15"/>
      <c r="C102" s="15"/>
    </row>
    <row r="103" spans="1:3" x14ac:dyDescent="0.2">
      <c r="A103" s="26"/>
      <c r="B103" s="15"/>
      <c r="C103" s="15"/>
    </row>
    <row r="104" spans="1:3" x14ac:dyDescent="0.2">
      <c r="A104" s="26"/>
      <c r="B104" s="15"/>
      <c r="C104" s="15"/>
    </row>
    <row r="105" spans="1:3" x14ac:dyDescent="0.2">
      <c r="A105" s="26"/>
      <c r="B105" s="15"/>
      <c r="C105" s="15"/>
    </row>
    <row r="106" spans="1:3" x14ac:dyDescent="0.2">
      <c r="A106" s="26"/>
      <c r="B106" s="15"/>
      <c r="C106" s="15"/>
    </row>
    <row r="107" spans="1:3" x14ac:dyDescent="0.2">
      <c r="A107" s="26"/>
      <c r="B107" s="15"/>
      <c r="C107" s="15"/>
    </row>
    <row r="108" spans="1:3" x14ac:dyDescent="0.2">
      <c r="A108" s="26"/>
      <c r="B108" s="15"/>
      <c r="C108" s="15"/>
    </row>
    <row r="109" spans="1:3" x14ac:dyDescent="0.2">
      <c r="A109" s="26"/>
      <c r="B109" s="15"/>
      <c r="C109" s="15"/>
    </row>
    <row r="110" spans="1:3" x14ac:dyDescent="0.2">
      <c r="A110" s="26"/>
      <c r="B110" s="15"/>
      <c r="C110" s="15"/>
    </row>
    <row r="111" spans="1:3" x14ac:dyDescent="0.2">
      <c r="A111" s="26"/>
      <c r="B111" s="15"/>
      <c r="C111" s="15"/>
    </row>
    <row r="112" spans="1:3" x14ac:dyDescent="0.2">
      <c r="A112" s="26"/>
      <c r="B112" s="15"/>
      <c r="C112" s="15"/>
    </row>
    <row r="113" spans="1:3" x14ac:dyDescent="0.2">
      <c r="A113" s="26"/>
      <c r="B113" s="15"/>
      <c r="C113" s="15"/>
    </row>
    <row r="114" spans="1:3" x14ac:dyDescent="0.2">
      <c r="A114" s="26"/>
      <c r="B114" s="15"/>
      <c r="C114" s="15"/>
    </row>
    <row r="115" spans="1:3" x14ac:dyDescent="0.2">
      <c r="A115" s="26"/>
      <c r="B115" s="15"/>
      <c r="C115" s="15"/>
    </row>
    <row r="116" spans="1:3" x14ac:dyDescent="0.2">
      <c r="A116" s="26"/>
      <c r="B116" s="15"/>
      <c r="C116" s="15"/>
    </row>
    <row r="117" spans="1:3" x14ac:dyDescent="0.2">
      <c r="A117" s="26"/>
      <c r="B117" s="15"/>
      <c r="C117" s="15"/>
    </row>
    <row r="118" spans="1:3" x14ac:dyDescent="0.2">
      <c r="A118" s="26"/>
      <c r="B118" s="15"/>
      <c r="C118" s="15"/>
    </row>
    <row r="119" spans="1:3" x14ac:dyDescent="0.2">
      <c r="A119" s="26"/>
      <c r="B119" s="15"/>
      <c r="C119" s="15"/>
    </row>
    <row r="120" spans="1:3" x14ac:dyDescent="0.2">
      <c r="A120" s="26"/>
      <c r="B120" s="15"/>
      <c r="C120" s="15"/>
    </row>
    <row r="121" spans="1:3" x14ac:dyDescent="0.2">
      <c r="A121" s="26"/>
      <c r="B121" s="15"/>
      <c r="C121" s="15"/>
    </row>
    <row r="122" spans="1:3" x14ac:dyDescent="0.2">
      <c r="A122" s="26"/>
      <c r="B122" s="15"/>
      <c r="C122" s="15"/>
    </row>
    <row r="123" spans="1:3" x14ac:dyDescent="0.2">
      <c r="A123" s="26"/>
      <c r="B123" s="15"/>
      <c r="C123" s="15"/>
    </row>
    <row r="124" spans="1:3" x14ac:dyDescent="0.2">
      <c r="A124" s="26"/>
      <c r="B124" s="15"/>
      <c r="C124" s="15"/>
    </row>
    <row r="125" spans="1:3" x14ac:dyDescent="0.2">
      <c r="A125" s="26"/>
      <c r="B125" s="15"/>
      <c r="C125" s="15"/>
    </row>
    <row r="126" spans="1:3" x14ac:dyDescent="0.2">
      <c r="A126" s="26"/>
      <c r="B126" s="15"/>
      <c r="C126" s="15"/>
    </row>
    <row r="127" spans="1:3" x14ac:dyDescent="0.2">
      <c r="A127" s="26"/>
      <c r="B127" s="15"/>
      <c r="C127" s="15"/>
    </row>
    <row r="128" spans="1:3" x14ac:dyDescent="0.2">
      <c r="A128" s="26"/>
      <c r="B128" s="15"/>
      <c r="C128" s="15"/>
    </row>
    <row r="129" spans="1:3" x14ac:dyDescent="0.2">
      <c r="A129" s="26"/>
      <c r="B129" s="15"/>
      <c r="C129" s="15"/>
    </row>
    <row r="130" spans="1:3" x14ac:dyDescent="0.2">
      <c r="A130" s="26"/>
      <c r="B130" s="15"/>
      <c r="C130" s="15"/>
    </row>
    <row r="131" spans="1:3" x14ac:dyDescent="0.2">
      <c r="A131" s="26"/>
      <c r="B131" s="15"/>
      <c r="C131" s="15"/>
    </row>
    <row r="132" spans="1:3" x14ac:dyDescent="0.2">
      <c r="A132" s="26"/>
      <c r="B132" s="15"/>
      <c r="C132" s="15"/>
    </row>
    <row r="133" spans="1:3" x14ac:dyDescent="0.2">
      <c r="A133" s="26"/>
      <c r="B133" s="15"/>
      <c r="C133" s="15"/>
    </row>
    <row r="134" spans="1:3" x14ac:dyDescent="0.2">
      <c r="A134" s="26"/>
      <c r="B134" s="15"/>
      <c r="C134" s="15"/>
    </row>
    <row r="135" spans="1:3" x14ac:dyDescent="0.2">
      <c r="A135" s="26"/>
      <c r="B135" s="15"/>
      <c r="C135" s="15"/>
    </row>
    <row r="136" spans="1:3" x14ac:dyDescent="0.2">
      <c r="A136" s="26"/>
      <c r="B136" s="15"/>
      <c r="C136" s="15"/>
    </row>
    <row r="137" spans="1:3" x14ac:dyDescent="0.2">
      <c r="A137" s="26"/>
      <c r="B137" s="15"/>
      <c r="C137" s="15"/>
    </row>
    <row r="138" spans="1:3" x14ac:dyDescent="0.2">
      <c r="A138" s="26"/>
      <c r="B138" s="15"/>
      <c r="C138" s="15"/>
    </row>
    <row r="139" spans="1:3" x14ac:dyDescent="0.2">
      <c r="A139" s="26"/>
      <c r="B139" s="15"/>
      <c r="C139" s="15"/>
    </row>
    <row r="140" spans="1:3" x14ac:dyDescent="0.2">
      <c r="A140" s="26"/>
      <c r="B140" s="15"/>
      <c r="C140" s="15"/>
    </row>
    <row r="141" spans="1:3" x14ac:dyDescent="0.2">
      <c r="A141" s="26"/>
      <c r="B141" s="15"/>
      <c r="C141" s="15"/>
    </row>
    <row r="142" spans="1:3" x14ac:dyDescent="0.2">
      <c r="A142" s="26"/>
      <c r="B142" s="15"/>
      <c r="C142" s="15"/>
    </row>
    <row r="143" spans="1:3" x14ac:dyDescent="0.2">
      <c r="A143" s="26"/>
      <c r="B143" s="15"/>
      <c r="C143" s="15"/>
    </row>
    <row r="144" spans="1:3" x14ac:dyDescent="0.2">
      <c r="A144" s="26"/>
      <c r="B144" s="15"/>
      <c r="C144" s="15"/>
    </row>
    <row r="145" spans="1:3" x14ac:dyDescent="0.2">
      <c r="A145" s="26"/>
      <c r="B145" s="15"/>
      <c r="C145" s="15"/>
    </row>
    <row r="146" spans="1:3" x14ac:dyDescent="0.2">
      <c r="A146" s="26"/>
      <c r="B146" s="15"/>
      <c r="C146" s="15"/>
    </row>
    <row r="147" spans="1:3" x14ac:dyDescent="0.2">
      <c r="A147" s="26"/>
      <c r="B147" s="15"/>
      <c r="C147" s="15"/>
    </row>
    <row r="148" spans="1:3" x14ac:dyDescent="0.2">
      <c r="A148" s="26"/>
      <c r="B148" s="15"/>
      <c r="C148" s="15"/>
    </row>
    <row r="149" spans="1:3" x14ac:dyDescent="0.2">
      <c r="A149" s="26"/>
      <c r="B149" s="15"/>
      <c r="C149" s="15"/>
    </row>
    <row r="150" spans="1:3" x14ac:dyDescent="0.2">
      <c r="A150" s="26"/>
      <c r="B150" s="15"/>
      <c r="C150" s="15"/>
    </row>
    <row r="151" spans="1:3" x14ac:dyDescent="0.2">
      <c r="A151" s="26"/>
      <c r="B151" s="15"/>
      <c r="C151" s="15"/>
    </row>
    <row r="152" spans="1:3" x14ac:dyDescent="0.2">
      <c r="A152" s="26"/>
      <c r="B152" s="15"/>
      <c r="C152" s="15"/>
    </row>
    <row r="153" spans="1:3" x14ac:dyDescent="0.2">
      <c r="A153" s="26"/>
      <c r="B153" s="15"/>
      <c r="C153" s="15"/>
    </row>
    <row r="154" spans="1:3" x14ac:dyDescent="0.2">
      <c r="A154" s="26"/>
      <c r="B154" s="15"/>
      <c r="C154" s="15"/>
    </row>
    <row r="155" spans="1:3" x14ac:dyDescent="0.2">
      <c r="A155" s="26"/>
      <c r="B155" s="15"/>
      <c r="C155" s="15"/>
    </row>
    <row r="156" spans="1:3" x14ac:dyDescent="0.2">
      <c r="A156" s="26"/>
      <c r="B156" s="15"/>
      <c r="C156" s="15"/>
    </row>
    <row r="157" spans="1:3" x14ac:dyDescent="0.2">
      <c r="A157" s="26"/>
      <c r="B157" s="15"/>
      <c r="C157" s="15"/>
    </row>
    <row r="158" spans="1:3" x14ac:dyDescent="0.2">
      <c r="A158" s="26"/>
      <c r="B158" s="15"/>
      <c r="C158" s="15"/>
    </row>
    <row r="159" spans="1:3" x14ac:dyDescent="0.2">
      <c r="A159" s="26"/>
      <c r="B159" s="15"/>
      <c r="C159" s="15"/>
    </row>
    <row r="160" spans="1:3" x14ac:dyDescent="0.2">
      <c r="A160" s="26"/>
      <c r="B160" s="15"/>
      <c r="C160" s="15"/>
    </row>
    <row r="161" spans="1:3" x14ac:dyDescent="0.2">
      <c r="A161" s="26"/>
      <c r="B161" s="15"/>
      <c r="C161" s="15"/>
    </row>
    <row r="162" spans="1:3" x14ac:dyDescent="0.2">
      <c r="A162" s="26"/>
      <c r="B162" s="15"/>
      <c r="C162" s="15"/>
    </row>
    <row r="163" spans="1:3" x14ac:dyDescent="0.2">
      <c r="A163" s="26"/>
      <c r="B163" s="15"/>
      <c r="C163" s="15"/>
    </row>
    <row r="164" spans="1:3" x14ac:dyDescent="0.2">
      <c r="A164" s="26"/>
      <c r="B164" s="15"/>
      <c r="C164" s="15"/>
    </row>
    <row r="165" spans="1:3" x14ac:dyDescent="0.2">
      <c r="A165" s="26"/>
      <c r="B165" s="15"/>
      <c r="C165" s="15"/>
    </row>
    <row r="166" spans="1:3" x14ac:dyDescent="0.2">
      <c r="A166" s="26"/>
      <c r="B166" s="15"/>
      <c r="C166" s="15"/>
    </row>
    <row r="167" spans="1:3" x14ac:dyDescent="0.2">
      <c r="A167" s="26"/>
      <c r="B167" s="15"/>
      <c r="C167" s="15"/>
    </row>
    <row r="168" spans="1:3" x14ac:dyDescent="0.2">
      <c r="A168" s="26"/>
      <c r="B168" s="15"/>
      <c r="C168" s="15"/>
    </row>
    <row r="169" spans="1:3" x14ac:dyDescent="0.2">
      <c r="A169" s="26"/>
      <c r="B169" s="15"/>
      <c r="C169" s="15"/>
    </row>
    <row r="170" spans="1:3" x14ac:dyDescent="0.2">
      <c r="A170" s="26"/>
      <c r="B170" s="15"/>
      <c r="C170" s="15"/>
    </row>
    <row r="171" spans="1:3" x14ac:dyDescent="0.2">
      <c r="A171" s="26"/>
      <c r="B171" s="15"/>
      <c r="C171" s="15"/>
    </row>
    <row r="172" spans="1:3" x14ac:dyDescent="0.2">
      <c r="A172" s="26"/>
      <c r="B172" s="15"/>
      <c r="C172" s="15"/>
    </row>
    <row r="173" spans="1:3" x14ac:dyDescent="0.2">
      <c r="A173" s="26"/>
      <c r="B173" s="15"/>
      <c r="C173" s="15"/>
    </row>
    <row r="174" spans="1:3" x14ac:dyDescent="0.2">
      <c r="A174" s="26"/>
      <c r="B174" s="15"/>
      <c r="C174" s="15"/>
    </row>
    <row r="175" spans="1:3" x14ac:dyDescent="0.2">
      <c r="A175" s="26"/>
      <c r="B175" s="15"/>
      <c r="C175" s="15"/>
    </row>
    <row r="176" spans="1:3" x14ac:dyDescent="0.2">
      <c r="A176" s="26"/>
      <c r="B176" s="15"/>
      <c r="C176" s="15"/>
    </row>
    <row r="177" spans="1:3" x14ac:dyDescent="0.2">
      <c r="A177" s="26"/>
      <c r="B177" s="15"/>
      <c r="C177" s="15"/>
    </row>
    <row r="178" spans="1:3" x14ac:dyDescent="0.2">
      <c r="A178" s="26"/>
      <c r="B178" s="15"/>
      <c r="C178" s="15"/>
    </row>
    <row r="179" spans="1:3" x14ac:dyDescent="0.2">
      <c r="A179" s="26"/>
      <c r="B179" s="15"/>
      <c r="C179" s="15"/>
    </row>
    <row r="180" spans="1:3" x14ac:dyDescent="0.2">
      <c r="A180" s="26"/>
      <c r="B180" s="15"/>
      <c r="C180" s="15"/>
    </row>
    <row r="181" spans="1:3" x14ac:dyDescent="0.2">
      <c r="A181" s="26"/>
      <c r="B181" s="15"/>
      <c r="C181" s="15"/>
    </row>
    <row r="182" spans="1:3" x14ac:dyDescent="0.2">
      <c r="A182" s="26"/>
      <c r="B182" s="15"/>
      <c r="C182" s="15"/>
    </row>
    <row r="183" spans="1:3" x14ac:dyDescent="0.2">
      <c r="A183" s="26"/>
      <c r="B183" s="15"/>
      <c r="C183" s="15"/>
    </row>
    <row r="184" spans="1:3" x14ac:dyDescent="0.2">
      <c r="A184" s="26"/>
      <c r="B184" s="15"/>
      <c r="C184" s="15"/>
    </row>
    <row r="185" spans="1:3" x14ac:dyDescent="0.2">
      <c r="A185" s="26"/>
      <c r="B185" s="15"/>
      <c r="C185" s="15"/>
    </row>
    <row r="186" spans="1:3" x14ac:dyDescent="0.2">
      <c r="A186" s="26"/>
      <c r="B186" s="15"/>
      <c r="C186" s="15"/>
    </row>
    <row r="187" spans="1:3" x14ac:dyDescent="0.2">
      <c r="A187" s="26"/>
      <c r="B187" s="15"/>
      <c r="C187" s="15"/>
    </row>
    <row r="188" spans="1:3" x14ac:dyDescent="0.2">
      <c r="A188" s="26"/>
      <c r="B188" s="15"/>
      <c r="C188" s="15"/>
    </row>
    <row r="189" spans="1:3" x14ac:dyDescent="0.2">
      <c r="A189" s="26"/>
      <c r="B189" s="15"/>
      <c r="C189" s="15"/>
    </row>
    <row r="190" spans="1:3" x14ac:dyDescent="0.2">
      <c r="A190" s="26"/>
      <c r="B190" s="15"/>
      <c r="C190" s="15"/>
    </row>
    <row r="191" spans="1:3" x14ac:dyDescent="0.2">
      <c r="A191" s="26"/>
      <c r="B191" s="15"/>
      <c r="C191" s="15"/>
    </row>
    <row r="192" spans="1:3" x14ac:dyDescent="0.2">
      <c r="A192" s="26"/>
      <c r="B192" s="15"/>
      <c r="C192" s="15"/>
    </row>
    <row r="193" spans="1:3" x14ac:dyDescent="0.2">
      <c r="A193" s="26"/>
      <c r="B193" s="15"/>
      <c r="C193" s="15"/>
    </row>
    <row r="194" spans="1:3" x14ac:dyDescent="0.2">
      <c r="A194" s="26"/>
      <c r="B194" s="15"/>
      <c r="C194" s="15"/>
    </row>
    <row r="195" spans="1:3" x14ac:dyDescent="0.2">
      <c r="A195" s="26"/>
      <c r="B195" s="15"/>
      <c r="C195" s="15"/>
    </row>
    <row r="196" spans="1:3" x14ac:dyDescent="0.2">
      <c r="A196" s="26"/>
      <c r="B196" s="15"/>
      <c r="C196" s="15"/>
    </row>
    <row r="197" spans="1:3" x14ac:dyDescent="0.2">
      <c r="A197" s="26"/>
      <c r="B197" s="15"/>
      <c r="C197" s="15"/>
    </row>
    <row r="198" spans="1:3" x14ac:dyDescent="0.2">
      <c r="A198" s="26"/>
      <c r="B198" s="15"/>
      <c r="C198" s="15"/>
    </row>
    <row r="199" spans="1:3" x14ac:dyDescent="0.2">
      <c r="A199" s="26"/>
      <c r="B199" s="15"/>
      <c r="C199" s="15"/>
    </row>
    <row r="200" spans="1:3" x14ac:dyDescent="0.2">
      <c r="A200" s="26"/>
      <c r="B200" s="15"/>
      <c r="C200" s="15"/>
    </row>
    <row r="201" spans="1:3" x14ac:dyDescent="0.2">
      <c r="A201" s="26"/>
      <c r="B201" s="15"/>
      <c r="C201" s="15"/>
    </row>
    <row r="202" spans="1:3" x14ac:dyDescent="0.2">
      <c r="A202" s="26"/>
      <c r="B202" s="15"/>
      <c r="C202" s="15"/>
    </row>
    <row r="203" spans="1:3" x14ac:dyDescent="0.2">
      <c r="A203" s="26"/>
      <c r="B203" s="15"/>
      <c r="C203" s="15"/>
    </row>
    <row r="204" spans="1:3" x14ac:dyDescent="0.2">
      <c r="A204" s="26"/>
      <c r="B204" s="15"/>
      <c r="C204" s="15"/>
    </row>
    <row r="205" spans="1:3" x14ac:dyDescent="0.2">
      <c r="A205" s="26"/>
      <c r="B205" s="15"/>
      <c r="C205" s="15"/>
    </row>
    <row r="206" spans="1:3" x14ac:dyDescent="0.2">
      <c r="A206" s="26"/>
      <c r="B206" s="15"/>
      <c r="C206" s="15"/>
    </row>
    <row r="207" spans="1:3" x14ac:dyDescent="0.2">
      <c r="A207" s="26"/>
      <c r="B207" s="15"/>
      <c r="C207" s="15"/>
    </row>
    <row r="208" spans="1:3" x14ac:dyDescent="0.2">
      <c r="A208" s="26"/>
      <c r="B208" s="15"/>
      <c r="C208" s="15"/>
    </row>
    <row r="209" spans="1:3" x14ac:dyDescent="0.2">
      <c r="A209" s="26"/>
      <c r="B209" s="15"/>
      <c r="C209" s="15"/>
    </row>
    <row r="210" spans="1:3" x14ac:dyDescent="0.2">
      <c r="A210" s="26"/>
      <c r="B210" s="15"/>
      <c r="C210" s="15"/>
    </row>
    <row r="211" spans="1:3" x14ac:dyDescent="0.2">
      <c r="A211" s="26"/>
      <c r="B211" s="15"/>
      <c r="C211" s="15"/>
    </row>
    <row r="212" spans="1:3" x14ac:dyDescent="0.2">
      <c r="A212" s="26"/>
      <c r="B212" s="15"/>
      <c r="C212" s="15"/>
    </row>
    <row r="213" spans="1:3" x14ac:dyDescent="0.2">
      <c r="A213" s="26"/>
      <c r="B213" s="15"/>
      <c r="C213" s="15"/>
    </row>
    <row r="214" spans="1:3" x14ac:dyDescent="0.2">
      <c r="A214" s="26"/>
      <c r="B214" s="15"/>
      <c r="C214" s="15"/>
    </row>
    <row r="215" spans="1:3" x14ac:dyDescent="0.2">
      <c r="A215" s="26"/>
      <c r="B215" s="15"/>
      <c r="C215" s="15"/>
    </row>
    <row r="216" spans="1:3" x14ac:dyDescent="0.2">
      <c r="A216" s="26"/>
      <c r="B216" s="15"/>
      <c r="C216" s="15"/>
    </row>
    <row r="217" spans="1:3" x14ac:dyDescent="0.2">
      <c r="A217" s="26"/>
      <c r="B217" s="15"/>
      <c r="C217" s="15"/>
    </row>
    <row r="218" spans="1:3" x14ac:dyDescent="0.2">
      <c r="A218" s="26"/>
      <c r="B218" s="15"/>
      <c r="C218" s="15"/>
    </row>
    <row r="219" spans="1:3" x14ac:dyDescent="0.2">
      <c r="A219" s="26"/>
      <c r="B219" s="15"/>
      <c r="C219" s="15"/>
    </row>
    <row r="220" spans="1:3" x14ac:dyDescent="0.2">
      <c r="A220" s="26"/>
      <c r="B220" s="15"/>
      <c r="C220" s="15"/>
    </row>
    <row r="221" spans="1:3" x14ac:dyDescent="0.2">
      <c r="A221" s="26"/>
      <c r="B221" s="15"/>
      <c r="C221" s="15"/>
    </row>
    <row r="222" spans="1:3" x14ac:dyDescent="0.2">
      <c r="A222" s="26"/>
      <c r="B222" s="15"/>
      <c r="C222" s="15"/>
    </row>
    <row r="223" spans="1:3" x14ac:dyDescent="0.2">
      <c r="A223" s="26"/>
      <c r="B223" s="15"/>
      <c r="C223" s="15"/>
    </row>
    <row r="224" spans="1:3" x14ac:dyDescent="0.2">
      <c r="A224" s="26"/>
      <c r="B224" s="15"/>
      <c r="C224" s="15"/>
    </row>
    <row r="225" spans="1:3" x14ac:dyDescent="0.2">
      <c r="A225" s="26"/>
      <c r="B225" s="15"/>
      <c r="C225" s="15"/>
    </row>
    <row r="226" spans="1:3" x14ac:dyDescent="0.2">
      <c r="A226" s="26"/>
      <c r="B226" s="15"/>
      <c r="C226" s="15"/>
    </row>
    <row r="227" spans="1:3" x14ac:dyDescent="0.2">
      <c r="A227" s="26"/>
      <c r="B227" s="15"/>
      <c r="C227" s="15"/>
    </row>
    <row r="228" spans="1:3" x14ac:dyDescent="0.2">
      <c r="A228" s="26"/>
      <c r="B228" s="15"/>
      <c r="C228" s="15"/>
    </row>
    <row r="229" spans="1:3" x14ac:dyDescent="0.2">
      <c r="A229" s="26"/>
      <c r="B229" s="15"/>
      <c r="C229" s="15"/>
    </row>
    <row r="230" spans="1:3" x14ac:dyDescent="0.2">
      <c r="A230" s="26"/>
      <c r="B230" s="15"/>
      <c r="C230" s="15"/>
    </row>
    <row r="231" spans="1:3" x14ac:dyDescent="0.2">
      <c r="A231" s="26"/>
      <c r="B231" s="15"/>
      <c r="C231" s="15"/>
    </row>
    <row r="232" spans="1:3" x14ac:dyDescent="0.2">
      <c r="A232" s="26"/>
      <c r="B232" s="15"/>
      <c r="C232" s="15"/>
    </row>
    <row r="233" spans="1:3" x14ac:dyDescent="0.2">
      <c r="A233" s="26"/>
      <c r="B233" s="15"/>
      <c r="C233" s="15"/>
    </row>
    <row r="234" spans="1:3" x14ac:dyDescent="0.2">
      <c r="A234" s="26"/>
      <c r="B234" s="15"/>
      <c r="C234" s="15"/>
    </row>
    <row r="235" spans="1:3" x14ac:dyDescent="0.2">
      <c r="A235" s="26"/>
      <c r="B235" s="15"/>
      <c r="C235" s="15"/>
    </row>
    <row r="236" spans="1:3" x14ac:dyDescent="0.2">
      <c r="A236" s="26"/>
      <c r="B236" s="15"/>
      <c r="C236" s="15"/>
    </row>
    <row r="237" spans="1:3" x14ac:dyDescent="0.2">
      <c r="A237" s="26"/>
      <c r="B237" s="15"/>
      <c r="C237" s="15"/>
    </row>
    <row r="238" spans="1:3" x14ac:dyDescent="0.2">
      <c r="A238" s="26"/>
      <c r="B238" s="15"/>
      <c r="C238" s="15"/>
    </row>
    <row r="239" spans="1:3" x14ac:dyDescent="0.2">
      <c r="A239" s="26"/>
      <c r="B239" s="15"/>
      <c r="C239" s="15"/>
    </row>
    <row r="240" spans="1:3" x14ac:dyDescent="0.2">
      <c r="A240" s="26"/>
      <c r="B240" s="15"/>
      <c r="C240" s="15"/>
    </row>
    <row r="241" spans="1:3" x14ac:dyDescent="0.2">
      <c r="A241" s="26"/>
      <c r="B241" s="15"/>
      <c r="C241" s="15"/>
    </row>
    <row r="242" spans="1:3" x14ac:dyDescent="0.2">
      <c r="A242" s="26"/>
      <c r="B242" s="15"/>
      <c r="C242" s="15"/>
    </row>
    <row r="243" spans="1:3" x14ac:dyDescent="0.2">
      <c r="A243" s="26"/>
      <c r="B243" s="15"/>
      <c r="C243" s="15"/>
    </row>
    <row r="244" spans="1:3" x14ac:dyDescent="0.2">
      <c r="A244" s="26"/>
      <c r="B244" s="15"/>
      <c r="C244" s="15"/>
    </row>
    <row r="245" spans="1:3" x14ac:dyDescent="0.2">
      <c r="A245" s="26"/>
      <c r="B245" s="15"/>
      <c r="C245" s="15"/>
    </row>
    <row r="246" spans="1:3" x14ac:dyDescent="0.2">
      <c r="A246" s="26"/>
      <c r="B246" s="15"/>
      <c r="C246" s="15"/>
    </row>
    <row r="247" spans="1:3" x14ac:dyDescent="0.2">
      <c r="A247" s="26"/>
      <c r="B247" s="15"/>
      <c r="C247" s="15"/>
    </row>
    <row r="248" spans="1:3" x14ac:dyDescent="0.2">
      <c r="A248" s="26"/>
      <c r="B248" s="15"/>
      <c r="C248" s="15"/>
    </row>
    <row r="249" spans="1:3" x14ac:dyDescent="0.2">
      <c r="A249" s="26"/>
      <c r="B249" s="15"/>
      <c r="C249" s="15"/>
    </row>
    <row r="250" spans="1:3" x14ac:dyDescent="0.2">
      <c r="A250" s="26"/>
      <c r="B250" s="15"/>
      <c r="C250" s="15"/>
    </row>
    <row r="251" spans="1:3" x14ac:dyDescent="0.2">
      <c r="A251" s="26"/>
      <c r="B251" s="15"/>
      <c r="C251" s="15"/>
    </row>
    <row r="252" spans="1:3" x14ac:dyDescent="0.2">
      <c r="A252" s="26"/>
      <c r="B252" s="15"/>
      <c r="C252" s="15"/>
    </row>
    <row r="253" spans="1:3" x14ac:dyDescent="0.2">
      <c r="A253" s="26"/>
      <c r="B253" s="15"/>
      <c r="C253" s="15"/>
    </row>
    <row r="254" spans="1:3" x14ac:dyDescent="0.2">
      <c r="A254" s="26"/>
      <c r="B254" s="15"/>
      <c r="C254" s="15"/>
    </row>
    <row r="255" spans="1:3" x14ac:dyDescent="0.2">
      <c r="A255" s="26"/>
      <c r="B255" s="15"/>
      <c r="C255" s="15"/>
    </row>
    <row r="256" spans="1:3" x14ac:dyDescent="0.2">
      <c r="A256" s="26"/>
      <c r="B256" s="15"/>
      <c r="C256" s="15"/>
    </row>
    <row r="257" spans="1:3" x14ac:dyDescent="0.2">
      <c r="A257" s="26"/>
      <c r="B257" s="15"/>
      <c r="C257" s="15"/>
    </row>
    <row r="258" spans="1:3" x14ac:dyDescent="0.2">
      <c r="A258" s="26"/>
      <c r="B258" s="15"/>
      <c r="C258" s="15"/>
    </row>
    <row r="259" spans="1:3" x14ac:dyDescent="0.2">
      <c r="A259" s="26"/>
      <c r="B259" s="15"/>
      <c r="C259" s="15"/>
    </row>
    <row r="260" spans="1:3" x14ac:dyDescent="0.2">
      <c r="A260" s="26"/>
      <c r="B260" s="15"/>
      <c r="C260" s="15"/>
    </row>
    <row r="261" spans="1:3" x14ac:dyDescent="0.2">
      <c r="A261" s="26"/>
      <c r="B261" s="15"/>
      <c r="C261" s="15"/>
    </row>
    <row r="262" spans="1:3" x14ac:dyDescent="0.2">
      <c r="A262" s="26"/>
      <c r="B262" s="15"/>
      <c r="C262" s="15"/>
    </row>
  </sheetData>
  <phoneticPr fontId="0" type="noConversion"/>
  <pageMargins left="0.78740157499999996" right="0.78740157499999996" top="0.984251969" bottom="0.984251969" header="0.4921259845" footer="0.4921259845"/>
  <pageSetup paperSize="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Berechnung</vt:lpstr>
      <vt:lpstr>Raten</vt:lpstr>
      <vt:lpstr>Berechnung!Druckbereich</vt:lpstr>
    </vt:vector>
  </TitlesOfParts>
  <Company>Starwars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Roller</dc:creator>
  <cp:lastModifiedBy>Admin</cp:lastModifiedBy>
  <cp:lastPrinted>2001-06-06T23:43:55Z</cp:lastPrinted>
  <dcterms:created xsi:type="dcterms:W3CDTF">2000-02-28T14:59:38Z</dcterms:created>
  <dcterms:modified xsi:type="dcterms:W3CDTF">2012-02-23T15:36:59Z</dcterms:modified>
</cp:coreProperties>
</file>