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/>
  </bookViews>
  <sheets>
    <sheet name="Auswertung" sheetId="2" r:id="rId1"/>
    <sheet name="List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45621"/>
</workbook>
</file>

<file path=xl/calcChain.xml><?xml version="1.0" encoding="utf-8"?>
<calcChain xmlns="http://schemas.openxmlformats.org/spreadsheetml/2006/main">
  <c r="E5" i="2" l="1"/>
  <c r="D5" i="2"/>
  <c r="C5" i="2"/>
  <c r="E1" i="2"/>
  <c r="B8" i="1" l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14" i="1"/>
  <c r="A16" i="1"/>
  <c r="A15" i="1"/>
  <c r="A13" i="1"/>
  <c r="A12" i="1"/>
  <c r="A11" i="1"/>
  <c r="A10" i="1"/>
  <c r="A9" i="1"/>
  <c r="A8" i="1"/>
  <c r="B7" i="1" l="1"/>
  <c r="B2" i="1" s="1"/>
  <c r="C7" i="1"/>
  <c r="A1" i="2" s="1"/>
  <c r="D7" i="1"/>
  <c r="E7" i="1"/>
  <c r="B6" i="2" s="1"/>
  <c r="F7" i="1"/>
  <c r="G7" i="1"/>
  <c r="H7" i="1"/>
  <c r="B7" i="2" s="1"/>
  <c r="I7" i="1"/>
  <c r="J7" i="1"/>
  <c r="K7" i="1"/>
  <c r="B8" i="2" s="1"/>
  <c r="L7" i="1"/>
  <c r="M7" i="1"/>
  <c r="N7" i="1"/>
  <c r="B9" i="2" s="1"/>
  <c r="O7" i="1"/>
  <c r="P7" i="1"/>
  <c r="Q7" i="1"/>
  <c r="B10" i="2" s="1"/>
  <c r="R7" i="1"/>
  <c r="S7" i="1"/>
  <c r="T7" i="1"/>
  <c r="B11" i="2" s="1"/>
  <c r="U7" i="1"/>
  <c r="V7" i="1"/>
  <c r="W7" i="1"/>
  <c r="B12" i="2" s="1"/>
  <c r="X7" i="1"/>
  <c r="Y7" i="1"/>
  <c r="Z7" i="1"/>
  <c r="B13" i="2" s="1"/>
  <c r="AA7" i="1"/>
  <c r="AB7" i="1"/>
  <c r="AC7" i="1"/>
  <c r="B14" i="2" s="1"/>
  <c r="AD7" i="1"/>
  <c r="AE7" i="1"/>
  <c r="AF7" i="1"/>
  <c r="B15" i="2" s="1"/>
  <c r="AG7" i="1"/>
  <c r="AH7" i="1"/>
  <c r="AI7" i="1"/>
  <c r="B16" i="2" s="1"/>
  <c r="AJ7" i="1"/>
  <c r="AK7" i="1"/>
  <c r="A7" i="1"/>
  <c r="A2" i="1" s="1"/>
  <c r="G3" i="1" l="1"/>
  <c r="D7" i="2" s="1"/>
  <c r="G2" i="1"/>
  <c r="C7" i="2" s="1"/>
  <c r="G4" i="1"/>
  <c r="E7" i="2" s="1"/>
  <c r="I3" i="1"/>
  <c r="D9" i="2" s="1"/>
  <c r="I2" i="1"/>
  <c r="C9" i="2" s="1"/>
  <c r="I4" i="1"/>
  <c r="E9" i="2" s="1"/>
  <c r="A3" i="1"/>
  <c r="E2" i="2"/>
  <c r="N4" i="1"/>
  <c r="E14" i="2" s="1"/>
  <c r="N3" i="1"/>
  <c r="D14" i="2" s="1"/>
  <c r="N2" i="1"/>
  <c r="C14" i="2" s="1"/>
  <c r="P3" i="1"/>
  <c r="D16" i="2" s="1"/>
  <c r="P2" i="1"/>
  <c r="C16" i="2" s="1"/>
  <c r="P4" i="1"/>
  <c r="E16" i="2" s="1"/>
  <c r="H3" i="1"/>
  <c r="D8" i="2" s="1"/>
  <c r="H2" i="1"/>
  <c r="C8" i="2" s="1"/>
  <c r="H4" i="1"/>
  <c r="E8" i="2" s="1"/>
  <c r="O2" i="1"/>
  <c r="C15" i="2" s="1"/>
  <c r="O3" i="1"/>
  <c r="D15" i="2" s="1"/>
  <c r="O4" i="1"/>
  <c r="E15" i="2" s="1"/>
  <c r="L2" i="1"/>
  <c r="C12" i="2" s="1"/>
  <c r="L4" i="1"/>
  <c r="E12" i="2" s="1"/>
  <c r="L3" i="1"/>
  <c r="D12" i="2" s="1"/>
  <c r="F4" i="1"/>
  <c r="F3" i="1"/>
  <c r="F2" i="1"/>
  <c r="K4" i="1"/>
  <c r="E11" i="2" s="1"/>
  <c r="K2" i="1"/>
  <c r="C11" i="2" s="1"/>
  <c r="K3" i="1"/>
  <c r="D11" i="2" s="1"/>
  <c r="M2" i="1"/>
  <c r="C13" i="2" s="1"/>
  <c r="M4" i="1"/>
  <c r="E13" i="2" s="1"/>
  <c r="M3" i="1"/>
  <c r="D13" i="2" s="1"/>
  <c r="J2" i="1"/>
  <c r="C10" i="2" s="1"/>
  <c r="J4" i="1"/>
  <c r="E10" i="2" s="1"/>
  <c r="J3" i="1"/>
  <c r="D10" i="2" s="1"/>
  <c r="B3" i="1"/>
  <c r="E3" i="2"/>
  <c r="E4" i="1" l="1"/>
  <c r="E6" i="2"/>
  <c r="E17" i="2" s="1"/>
  <c r="E2" i="1"/>
  <c r="C6" i="2"/>
  <c r="C17" i="2" s="1"/>
  <c r="E3" i="1"/>
  <c r="D6" i="2"/>
  <c r="D17" i="2" s="1"/>
</calcChain>
</file>

<file path=xl/sharedStrings.xml><?xml version="1.0" encoding="utf-8"?>
<sst xmlns="http://schemas.openxmlformats.org/spreadsheetml/2006/main" count="69" uniqueCount="46">
  <si>
    <t>Datum</t>
  </si>
  <si>
    <t>Bearbeiter</t>
  </si>
  <si>
    <t>Thema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</si>
  <si>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</si>
  <si>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</si>
  <si>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</si>
  <si>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</si>
  <si>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</si>
  <si>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</si>
  <si>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</si>
  <si>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</si>
  <si>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</si>
  <si>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</si>
  <si>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</si>
  <si>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</si>
  <si>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</si>
  <si>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</si>
  <si>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A5_Wert</t>
  </si>
  <si>
    <t>A5_Memo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</si>
  <si>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</si>
  <si>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</si>
  <si>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</si>
  <si>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</si>
  <si>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</si>
  <si>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</si>
  <si>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</si>
  <si>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</si>
  <si>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</si>
  <si>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</si>
  <si>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</si>
  <si>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</si>
  <si>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</si>
  <si>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</si>
  <si>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</si>
  <si>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</si>
  <si>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</si>
  <si>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</si>
  <si>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Ausgefüllt</t>
  </si>
  <si>
    <t>Anonym</t>
  </si>
  <si>
    <t>Gesamt</t>
  </si>
  <si>
    <t>trifft zu</t>
  </si>
  <si>
    <t>trifft teilweise zu</t>
  </si>
  <si>
    <t>trifft nicht zu</t>
  </si>
  <si>
    <t>Status:</t>
  </si>
  <si>
    <t>Abgegeben:</t>
  </si>
  <si>
    <t>davon anonym: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</si>
</sst>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0"/>
      <name val="Arial"/>
      <family val="2"/>
    </font>
    <font>
      <b/>
      <sz val="20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1" fillId="2" borderId="0" xfId="0" applyFont="1" applyFill="1"/>
    <xf numFmtId="0" fontId="1" fillId="3" borderId="0" xfId="0" applyFont="1" applyFill="1"/>
    <xf numFmtId="14" fontId="0" fillId="0" borderId="0" xfId="0" applyNumberFormat="1"/>
    <xf numFmtId="0" fontId="0" fillId="0" borderId="0" xfId="0" applyNumberFormat="1"/>
    <xf numFmtId="0" fontId="3" fillId="4" borderId="0" xfId="0" applyFont="1" applyFill="1"/>
    <xf numFmtId="0" fontId="4" fillId="0" borderId="0" xfId="0" applyFont="1"/>
    <xf numFmtId="0" fontId="6" fillId="4" borderId="0" xfId="0" applyFont="1" applyFill="1" applyAlignment="1">
      <alignment horizontal="right"/>
    </xf>
    <xf numFmtId="14" fontId="6" fillId="4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vertical="center"/>
    </xf>
    <xf numFmtId="0" fontId="8" fillId="0" borderId="2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10" fillId="0" borderId="4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0" fontId="0" fillId="2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2" fillId="4" borderId="0" xfId="0" applyFont="1" applyFill="1"/>
    <xf numFmtId="0" fontId="1" fillId="2" borderId="0" xfId="0" applyFont="1" applyFill="1" applyAlignment="1">
      <alignment horizontal="center"/>
    </xf>
    <xf numFmtId="164" fontId="11" fillId="4" borderId="0" xfId="1" applyNumberFormat="1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</cellXfs>
  <cellStyles count="2">
    <cellStyle name="Prozent" xfId="1" builtinId="5"/>
    <cellStyle name="Standard" xfId="0" builtinId="0"/>
  </cellStyles>
  <dxfs count="3"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Auswertung!$C$5</c:f>
              <c:strCache>
                <c:ptCount val="1"/>
                <c:pt idx="0">
                  <c:v>trifft zu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50000">
                  <a:srgbClr val="92D050"/>
                </a:gs>
                <a:gs pos="100000">
                  <a:srgbClr val="00B050"/>
                </a:gs>
              </a:gsLst>
              <a:lin ang="0" scaled="1"/>
            </a:gradFill>
          </c:spPr>
          <c:invertIfNegative val="0"/>
          <c:cat>
            <c:strRef>
              <c:f>Auswertung!$A$6:$A$16</c:f>
              <c:strCache>
                <c:ptCount val="11"/>
                <c:pt idx="0">
                  <c:v>Aussage1</c:v>
                </c:pt>
                <c:pt idx="1">
                  <c:v>Aussage2</c:v>
                </c:pt>
                <c:pt idx="2">
                  <c:v>Aussage3</c:v>
                </c:pt>
                <c:pt idx="3">
                  <c:v>Aussage4</c:v>
                </c:pt>
                <c:pt idx="4">
                  <c:v>Aussage5</c:v>
                </c:pt>
                <c:pt idx="5">
                  <c:v>Aussage6</c:v>
                </c:pt>
                <c:pt idx="6">
                  <c:v>Aussage7</c:v>
                </c:pt>
                <c:pt idx="7">
                  <c:v>Aussage8</c:v>
                </c:pt>
                <c:pt idx="8">
                  <c:v>Aussage9</c:v>
                </c:pt>
                <c:pt idx="9">
                  <c:v>Aussage10</c:v>
                </c:pt>
                <c:pt idx="10">
                  <c:v>Aussage11</c:v>
                </c:pt>
              </c:strCache>
            </c:strRef>
          </c:cat>
          <c:val>
            <c:numRef>
              <c:f>Auswertung!$C$6:$C$16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strRef>
              <c:f>Auswertung!$D$5</c:f>
              <c:strCache>
                <c:ptCount val="1"/>
                <c:pt idx="0">
                  <c:v>trifft teilweise zu</c:v>
                </c:pt>
              </c:strCache>
            </c:strRef>
          </c:tx>
          <c:spPr>
            <a:gradFill flip="none" rotWithShape="1">
              <a:gsLst>
                <a:gs pos="0">
                  <a:srgbClr val="FFFF00"/>
                </a:gs>
                <a:gs pos="50000">
                  <a:srgbClr val="FFFF99"/>
                </a:gs>
                <a:gs pos="100000">
                  <a:srgbClr val="FFFF00"/>
                </a:gs>
              </a:gsLst>
              <a:lin ang="0" scaled="1"/>
              <a:tileRect/>
            </a:gradFill>
          </c:spPr>
          <c:invertIfNegative val="0"/>
          <c:cat>
            <c:strRef>
              <c:f>Auswertung!$A$6:$A$16</c:f>
              <c:strCache>
                <c:ptCount val="11"/>
                <c:pt idx="0">
                  <c:v>Aussage1</c:v>
                </c:pt>
                <c:pt idx="1">
                  <c:v>Aussage2</c:v>
                </c:pt>
                <c:pt idx="2">
                  <c:v>Aussage3</c:v>
                </c:pt>
                <c:pt idx="3">
                  <c:v>Aussage4</c:v>
                </c:pt>
                <c:pt idx="4">
                  <c:v>Aussage5</c:v>
                </c:pt>
                <c:pt idx="5">
                  <c:v>Aussage6</c:v>
                </c:pt>
                <c:pt idx="6">
                  <c:v>Aussage7</c:v>
                </c:pt>
                <c:pt idx="7">
                  <c:v>Aussage8</c:v>
                </c:pt>
                <c:pt idx="8">
                  <c:v>Aussage9</c:v>
                </c:pt>
                <c:pt idx="9">
                  <c:v>Aussage10</c:v>
                </c:pt>
                <c:pt idx="10">
                  <c:v>Aussage11</c:v>
                </c:pt>
              </c:strCache>
            </c:strRef>
          </c:cat>
          <c:val>
            <c:numRef>
              <c:f>Auswertung!$D$6:$D$16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2"/>
          <c:order val="2"/>
          <c:tx>
            <c:strRef>
              <c:f>Auswertung!$E$5</c:f>
              <c:strCache>
                <c:ptCount val="1"/>
                <c:pt idx="0">
                  <c:v>trifft nicht zu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50000">
                  <a:srgbClr val="FF6600"/>
                </a:gs>
                <a:gs pos="100000">
                  <a:srgbClr val="FF0000"/>
                </a:gs>
              </a:gsLst>
              <a:lin ang="0" scaled="1"/>
            </a:gradFill>
          </c:spPr>
          <c:invertIfNegative val="0"/>
          <c:cat>
            <c:strRef>
              <c:f>Auswertung!$A$6:$A$16</c:f>
              <c:strCache>
                <c:ptCount val="11"/>
                <c:pt idx="0">
                  <c:v>Aussage1</c:v>
                </c:pt>
                <c:pt idx="1">
                  <c:v>Aussage2</c:v>
                </c:pt>
                <c:pt idx="2">
                  <c:v>Aussage3</c:v>
                </c:pt>
                <c:pt idx="3">
                  <c:v>Aussage4</c:v>
                </c:pt>
                <c:pt idx="4">
                  <c:v>Aussage5</c:v>
                </c:pt>
                <c:pt idx="5">
                  <c:v>Aussage6</c:v>
                </c:pt>
                <c:pt idx="6">
                  <c:v>Aussage7</c:v>
                </c:pt>
                <c:pt idx="7">
                  <c:v>Aussage8</c:v>
                </c:pt>
                <c:pt idx="8">
                  <c:v>Aussage9</c:v>
                </c:pt>
                <c:pt idx="9">
                  <c:v>Aussage10</c:v>
                </c:pt>
                <c:pt idx="10">
                  <c:v>Aussage11</c:v>
                </c:pt>
              </c:strCache>
            </c:strRef>
          </c:cat>
          <c:val>
            <c:numRef>
              <c:f>Auswertung!$E$6:$E$16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2524928"/>
        <c:axId val="92526464"/>
      </c:barChart>
      <c:catAx>
        <c:axId val="925249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2526464"/>
        <c:crosses val="autoZero"/>
        <c:auto val="1"/>
        <c:lblAlgn val="ctr"/>
        <c:lblOffset val="100"/>
        <c:noMultiLvlLbl val="0"/>
      </c:catAx>
      <c:valAx>
        <c:axId val="9252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24928"/>
        <c:crosses val="autoZero"/>
        <c:crossBetween val="between"/>
        <c:majorUnit val="1"/>
        <c:minorUnit val="1"/>
      </c:valAx>
      <c:spPr>
        <a:noFill/>
        <a:ln>
          <a:noFill/>
        </a:ln>
      </c:spPr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bg1">
            <a:lumMod val="95000"/>
          </a:schemeClr>
        </a:gs>
        <a:gs pos="100000">
          <a:schemeClr val="bg1">
            <a:lumMod val="65000"/>
          </a:schemeClr>
        </a:gs>
      </a:gsLst>
      <a:lin ang="5400000" scaled="1"/>
      <a:tileRect/>
    </a:gra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435316498244265E-2"/>
          <c:y val="3.3355994435121841E-2"/>
          <c:w val="0.92949630614974221"/>
          <c:h val="0.9296450238802116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100000">
                    <a:srgbClr val="92D050"/>
                  </a:gs>
                </a:gsLst>
                <a:path path="circle">
                  <a:fillToRect l="100000" b="100000"/>
                </a:path>
                <a:tileRect t="-100000" r="-100000"/>
              </a:gradFill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FF00"/>
                  </a:gs>
                  <a:gs pos="100000">
                    <a:srgbClr val="FFFF99"/>
                  </a:gs>
                </a:gsLst>
                <a:path path="circle">
                  <a:fillToRect t="100000" r="100000"/>
                </a:path>
                <a:tileRect l="-100000" b="-100000"/>
              </a:gra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FF0000"/>
                  </a:gs>
                  <a:gs pos="100000">
                    <a:srgbClr val="FF6600"/>
                  </a:gs>
                </a:gsLst>
                <a:path path="circle">
                  <a:fillToRect r="100000" b="100000"/>
                </a:path>
                <a:tileRect l="-100000" t="-100000"/>
              </a:gradFill>
            </c:spPr>
          </c:dPt>
          <c:dLbls>
            <c:dLbl>
              <c:idx val="0"/>
              <c:layout>
                <c:manualLayout>
                  <c:x val="-8.5295114677422817E-2"/>
                  <c:y val="-0.168373707384937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228875682092872"/>
                  <c:y val="0.198789782424737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5100445550573208E-3"/>
                  <c:y val="-1.626522094574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Auswertung!$C$5:$E$5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Auswertung!$C$17:$E$17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</c:spPr>
    </c:plotArea>
    <c:plotVisOnly val="1"/>
    <c:dispBlanksAs val="gap"/>
    <c:showDLblsOverMax val="0"/>
  </c:chart>
  <c:spPr>
    <a:gradFill flip="none" rotWithShape="1">
      <a:gsLst>
        <a:gs pos="0">
          <a:schemeClr val="bg1">
            <a:lumMod val="95000"/>
          </a:schemeClr>
        </a:gs>
        <a:gs pos="100000">
          <a:schemeClr val="bg1">
            <a:lumMod val="65000"/>
          </a:schemeClr>
        </a:gs>
      </a:gsLst>
      <a:lin ang="5400000" scaled="1"/>
      <a:tileRect/>
    </a:gra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200024</xdr:rowOff>
    </xdr:from>
    <xdr:to>
      <xdr:col>2</xdr:col>
      <xdr:colOff>0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5705474</xdr:colOff>
      <xdr:row>17</xdr:row>
      <xdr:rowOff>0</xdr:rowOff>
    </xdr:from>
    <xdr:to>
      <xdr:col>4</xdr:col>
      <xdr:colOff>1162049</xdr:colOff>
      <xdr:row>18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kte\Umfragen\Ergebnisse\Umfrage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Umfrage"/>
      <sheetName val="Auswertung"/>
      <sheetName val="INI"/>
    </sheetNames>
    <sheetDataSet>
      <sheetData sheetId="0"/>
      <sheetData sheetId="1"/>
      <sheetData sheetId="2">
        <row r="3">
          <cell r="A3">
            <v>41184</v>
          </cell>
          <cell r="B3" t="str">
            <v>Bachmeier</v>
          </cell>
          <cell r="C3" t="str">
            <v>Unternehmensumfrage 2012</v>
          </cell>
          <cell r="D3" t="str">
            <v>08/2012</v>
          </cell>
          <cell r="E3" t="str">
            <v>Die organisatorische Unterstützung in meinem Arbeitsbereich macht es mir leicht, mich auf die Erledigung meiner Aufgaben zu konzentrieren.</v>
          </cell>
          <cell r="F3">
            <v>1</v>
          </cell>
          <cell r="G3">
            <v>0</v>
          </cell>
          <cell r="H3" t="str">
            <v>Ich habe jederzeit die wichtigsten Informationen, die ich für meine tägliche Arbeit brauche.</v>
          </cell>
          <cell r="I3">
            <v>2</v>
          </cell>
          <cell r="J3">
            <v>0</v>
          </cell>
          <cell r="K3" t="str">
            <v>In unserem Unternehmen ist es selbstverständlich, dass wir unsere Erfahrungen und unser Wissen untereinander austauschen.</v>
          </cell>
          <cell r="L3">
            <v>3</v>
          </cell>
          <cell r="M3">
            <v>0</v>
          </cell>
          <cell r="N3" t="str">
            <v>Verantwortlichkeiten und Kompetenzen im Unternehmen sind für jeden transparent.</v>
          </cell>
          <cell r="O3">
            <v>2</v>
          </cell>
          <cell r="P3">
            <v>0</v>
          </cell>
          <cell r="Q3" t="str">
            <v>Fehler werden konstruktiv analysiert und genutzt, um daraus zu lernen.</v>
          </cell>
          <cell r="R3">
            <v>1</v>
          </cell>
          <cell r="S3">
            <v>0</v>
          </cell>
          <cell r="T3" t="str">
            <v>Von der Qualität der Dienstleistungen/Produkte unseres Unternehmens bin ich überzeugt.</v>
          </cell>
          <cell r="U3">
            <v>2</v>
          </cell>
          <cell r="V3">
            <v>0</v>
          </cell>
          <cell r="W3" t="str">
            <v>Mein/e direkte/r Vorgesetzte/r gibt mir regelmäßig Feedback zu meinen Leistungen.</v>
          </cell>
          <cell r="X3">
            <v>1</v>
          </cell>
          <cell r="Y3">
            <v>0</v>
          </cell>
          <cell r="Z3" t="str">
            <v>Mein/e direkte/r Vorgesetzte/r verhält sich mir gegenüber wertschätzend.</v>
          </cell>
          <cell r="AA3">
            <v>3</v>
          </cell>
          <cell r="AB3">
            <v>0</v>
          </cell>
          <cell r="AC3" t="str">
            <v>Mein/e direkte/r Vorgesetzte/r unterstützt mich in meiner beruflichen Entwicklung.</v>
          </cell>
          <cell r="AD3">
            <v>2</v>
          </cell>
          <cell r="AE3">
            <v>0</v>
          </cell>
          <cell r="AF3" t="str">
            <v>Ich wünsche mir mehr inner- oder außerbetriebliche Weiterbildungsangebote.</v>
          </cell>
          <cell r="AG3">
            <v>1</v>
          </cell>
          <cell r="AH3">
            <v>0</v>
          </cell>
          <cell r="AI3" t="str">
            <v>Alles in allem bin ich zufrieden mit der Stelle in meinem Unternehmen.</v>
          </cell>
          <cell r="AJ3">
            <v>1</v>
          </cell>
          <cell r="AK3">
            <v>0</v>
          </cell>
        </row>
      </sheetData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Umfrage"/>
      <sheetName val="Auswertung"/>
      <sheetName val="INI"/>
    </sheetNames>
    <sheetDataSet>
      <sheetData sheetId="0"/>
      <sheetData sheetId="1"/>
      <sheetData sheetId="2">
        <row r="3">
          <cell r="A3">
            <v>41183</v>
          </cell>
          <cell r="B3" t="str">
            <v>Fröhlich</v>
          </cell>
          <cell r="C3" t="str">
            <v>Unternehmensumfrage 2012</v>
          </cell>
          <cell r="D3" t="str">
            <v>08/2012</v>
          </cell>
          <cell r="E3" t="str">
            <v>Die organisatorische Unterstützung in meinem Arbeitsbereich macht es mir leicht, mich auf die Erledigung meiner Aufgaben zu konzentrieren.</v>
          </cell>
          <cell r="F3">
            <v>1</v>
          </cell>
          <cell r="G3">
            <v>0</v>
          </cell>
          <cell r="H3" t="str">
            <v>Ich habe jederzeit die wichtigsten Informationen, die ich für meine tägliche Arbeit brauche.</v>
          </cell>
          <cell r="I3">
            <v>1</v>
          </cell>
          <cell r="J3">
            <v>0</v>
          </cell>
          <cell r="K3" t="str">
            <v>In unserem Unternehmen ist es selbstverständlich, dass wir unsere Erfahrungen und unser Wissen untereinander austauschen.</v>
          </cell>
          <cell r="L3">
            <v>2</v>
          </cell>
          <cell r="M3">
            <v>0</v>
          </cell>
          <cell r="N3" t="str">
            <v>Verantwortlichkeiten und Kompetenzen im Unternehmen sind für jeden transparent.</v>
          </cell>
          <cell r="O3">
            <v>1</v>
          </cell>
          <cell r="P3">
            <v>0</v>
          </cell>
          <cell r="Q3" t="str">
            <v>Fehler werden konstruktiv analysiert und genutzt, um daraus zu lernen.</v>
          </cell>
          <cell r="R3">
            <v>2</v>
          </cell>
          <cell r="S3">
            <v>0</v>
          </cell>
          <cell r="T3" t="str">
            <v>Von der Qualität der Dienstleistungen/Produkte unseres Unternehmens bin ich überzeugt.</v>
          </cell>
          <cell r="U3">
            <v>1</v>
          </cell>
          <cell r="V3">
            <v>0</v>
          </cell>
          <cell r="W3" t="str">
            <v>Mein/e direkte/r Vorgesetzte/r gibt mir regelmäßig Feedback zu meinen Leistungen.</v>
          </cell>
          <cell r="X3">
            <v>2</v>
          </cell>
          <cell r="Y3">
            <v>0</v>
          </cell>
          <cell r="Z3" t="str">
            <v>Mein/e direkte/r Vorgesetzte/r verhält sich mir gegenüber wertschätzend.</v>
          </cell>
          <cell r="AA3">
            <v>1</v>
          </cell>
          <cell r="AB3">
            <v>0</v>
          </cell>
          <cell r="AC3" t="str">
            <v>Mein/e direkte/r Vorgesetzte/r unterstützt mich in meiner beruflichen Entwicklung.</v>
          </cell>
          <cell r="AD3">
            <v>2</v>
          </cell>
          <cell r="AE3">
            <v>0</v>
          </cell>
          <cell r="AF3" t="str">
            <v>Ich wünsche mir mehr inner- oder außerbetriebliche Weiterbildungsangebote.</v>
          </cell>
          <cell r="AG3">
            <v>1</v>
          </cell>
          <cell r="AH3">
            <v>0</v>
          </cell>
          <cell r="AI3" t="str">
            <v>Alles in allem bin ich zufrieden mit der Stelle in meinem Unternehmen.</v>
          </cell>
          <cell r="AJ3">
            <v>1</v>
          </cell>
          <cell r="AK3" t="str">
            <v>Bester Arbeitsplatz, den ich je hatte!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Umfrage"/>
      <sheetName val="Auswertung"/>
      <sheetName val="INI"/>
    </sheetNames>
    <sheetDataSet>
      <sheetData sheetId="0"/>
      <sheetData sheetId="1"/>
      <sheetData sheetId="2">
        <row r="3">
          <cell r="A3">
            <v>41183</v>
          </cell>
          <cell r="B3" t="str">
            <v>keine Angabe</v>
          </cell>
          <cell r="C3" t="str">
            <v>Unternehmensumfrage 2012</v>
          </cell>
          <cell r="D3" t="str">
            <v>08/2012</v>
          </cell>
          <cell r="E3" t="str">
            <v>Die organisatorische Unterstützung in meinem Arbeitsbereich macht es mir leicht, mich auf die Erledigung meiner Aufgaben zu konzentrieren.</v>
          </cell>
          <cell r="F3">
            <v>2</v>
          </cell>
          <cell r="G3">
            <v>0</v>
          </cell>
          <cell r="H3" t="str">
            <v>Ich habe jederzeit die wichtigsten Informationen, die ich für meine tägliche Arbeit brauche.</v>
          </cell>
          <cell r="I3">
            <v>2</v>
          </cell>
          <cell r="J3">
            <v>0</v>
          </cell>
          <cell r="K3" t="str">
            <v>In unserem Unternehmen ist es selbstverständlich, dass wir unsere Erfahrungen und unser Wissen untereinander austauschen.</v>
          </cell>
          <cell r="L3">
            <v>2</v>
          </cell>
          <cell r="M3">
            <v>0</v>
          </cell>
          <cell r="N3" t="str">
            <v>Verantwortlichkeiten und Kompetenzen im Unternehmen sind für jeden transparent.</v>
          </cell>
          <cell r="O3">
            <v>3</v>
          </cell>
          <cell r="P3">
            <v>0</v>
          </cell>
          <cell r="Q3" t="str">
            <v>Fehler werden konstruktiv analysiert und genutzt, um daraus zu lernen.</v>
          </cell>
          <cell r="R3">
            <v>2</v>
          </cell>
          <cell r="S3">
            <v>0</v>
          </cell>
          <cell r="T3" t="str">
            <v>Von der Qualität der Dienstleistungen/Produkte unseres Unternehmens bin ich überzeugt.</v>
          </cell>
          <cell r="U3">
            <v>1</v>
          </cell>
          <cell r="V3">
            <v>0</v>
          </cell>
          <cell r="W3" t="str">
            <v>Mein/e direkte/r Vorgesetzte/r gibt mir regelmäßig Feedback zu meinen Leistungen.</v>
          </cell>
          <cell r="X3">
            <v>2</v>
          </cell>
          <cell r="Y3">
            <v>0</v>
          </cell>
          <cell r="Z3" t="str">
            <v>Mein/e direkte/r Vorgesetzte/r verhält sich mir gegenüber wertschätzend.</v>
          </cell>
          <cell r="AA3">
            <v>2</v>
          </cell>
          <cell r="AB3">
            <v>0</v>
          </cell>
          <cell r="AC3" t="str">
            <v>Mein/e direkte/r Vorgesetzte/r unterstützt mich in meiner beruflichen Entwicklung.</v>
          </cell>
          <cell r="AD3">
            <v>2</v>
          </cell>
          <cell r="AE3">
            <v>0</v>
          </cell>
          <cell r="AF3" t="str">
            <v>Ich wünsche mir mehr inner- oder außerbetriebliche Weiterbildungsangebote.</v>
          </cell>
          <cell r="AG3">
            <v>1</v>
          </cell>
          <cell r="AH3">
            <v>0</v>
          </cell>
          <cell r="AI3" t="str">
            <v>Alles in allem bin ich zufrieden mit der Stelle in meinem Unternehmen.</v>
          </cell>
          <cell r="AJ3">
            <v>2</v>
          </cell>
          <cell r="AK3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Umfrage"/>
      <sheetName val="Auswertung"/>
      <sheetName val="INI"/>
    </sheetNames>
    <sheetDataSet>
      <sheetData sheetId="0"/>
      <sheetData sheetId="1"/>
      <sheetData sheetId="2">
        <row r="3">
          <cell r="A3">
            <v>41183</v>
          </cell>
          <cell r="B3" t="str">
            <v>Franke</v>
          </cell>
          <cell r="C3" t="str">
            <v>Unternehmensumfrage 2012</v>
          </cell>
          <cell r="D3" t="str">
            <v>08/2012</v>
          </cell>
          <cell r="E3" t="str">
            <v>Die organisatorische Unterstützung in meinem Arbeitsbereich macht es mir leicht, mich auf die Erledigung meiner Aufgaben zu konzentrieren.</v>
          </cell>
          <cell r="F3">
            <v>2</v>
          </cell>
          <cell r="G3">
            <v>0</v>
          </cell>
          <cell r="H3" t="str">
            <v>Ich habe jederzeit die wichtigsten Informationen, die ich für meine tägliche Arbeit brauche.</v>
          </cell>
          <cell r="I3">
            <v>1</v>
          </cell>
          <cell r="J3">
            <v>0</v>
          </cell>
          <cell r="K3" t="str">
            <v>In unserem Unternehmen ist es selbstverständlich, dass wir unsere Erfahrungen und unser Wissen untereinander austauschen.</v>
          </cell>
          <cell r="L3">
            <v>2</v>
          </cell>
          <cell r="M3">
            <v>0</v>
          </cell>
          <cell r="N3" t="str">
            <v>Verantwortlichkeiten und Kompetenzen im Unternehmen sind für jeden transparent.</v>
          </cell>
          <cell r="O3">
            <v>2</v>
          </cell>
          <cell r="P3">
            <v>0</v>
          </cell>
          <cell r="Q3" t="str">
            <v>Fehler werden konstruktiv analysiert und genutzt, um daraus zu lernen.</v>
          </cell>
          <cell r="R3">
            <v>1</v>
          </cell>
          <cell r="S3">
            <v>0</v>
          </cell>
          <cell r="T3" t="str">
            <v>Von der Qualität der Dienstleistungen/Produkte unseres Unternehmens bin ich überzeugt.</v>
          </cell>
          <cell r="U3">
            <v>3</v>
          </cell>
          <cell r="V3">
            <v>0</v>
          </cell>
          <cell r="W3" t="str">
            <v>Mein/e direkte/r Vorgesetzte/r gibt mir regelmäßig Feedback zu meinen Leistungen.</v>
          </cell>
          <cell r="X3">
            <v>1</v>
          </cell>
          <cell r="Y3">
            <v>0</v>
          </cell>
          <cell r="Z3" t="str">
            <v>Mein/e direkte/r Vorgesetzte/r verhält sich mir gegenüber wertschätzend.</v>
          </cell>
          <cell r="AA3">
            <v>1</v>
          </cell>
          <cell r="AB3" t="str">
            <v>Mein Vorgesetzter ist klasse</v>
          </cell>
          <cell r="AC3" t="str">
            <v>Mein/e direkte/r Vorgesetzte/r unterstützt mich in meiner beruflichen Entwicklung.</v>
          </cell>
          <cell r="AD3">
            <v>3</v>
          </cell>
          <cell r="AE3">
            <v>0</v>
          </cell>
          <cell r="AF3" t="str">
            <v>Ich wünsche mir mehr inner- oder außerbetriebliche Weiterbildungsangebote.</v>
          </cell>
          <cell r="AG3">
            <v>1</v>
          </cell>
          <cell r="AH3">
            <v>0</v>
          </cell>
          <cell r="AI3" t="str">
            <v>Alles in allem bin ich zufrieden mit der Stelle in meinem Unternehmen.</v>
          </cell>
          <cell r="AJ3">
            <v>2</v>
          </cell>
          <cell r="AK3">
            <v>0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zoomScale="85" zoomScaleNormal="85" workbookViewId="0">
      <selection activeCell="C5" sqref="C5"/>
    </sheetView>
  </sheetViews>
  <sheetFormatPr baseColWidth="10" defaultRowHeight="15" x14ac:dyDescent="0.25"/>
  <cols>
    <col min="1" max="1" width="11.42578125" customWidth="1"/>
    <col min="2" max="2" width="85.7109375" customWidth="1"/>
    <col min="3" max="5" width="17.42578125" customWidth="1"/>
  </cols>
  <sheetData>
    <row r="1" spans="1:5" x14ac:dyDescent="0.25">
      <c r="A1" s="27" t="str">
        <f>"Umfrageergebnis - "&amp;Liste!$C$7</f>
        <v>Umfrageergebnis - Unternehmensumfrage 2012</v>
      </c>
      <c r="B1" s="27"/>
      <c r="C1" s="5"/>
      <c r="D1" s="7" t="s">
        <v>43</v>
      </c>
      <c r="E1" s="8">
        <f ca="1">TODAY()</f>
        <v>41053</v>
      </c>
    </row>
    <row r="2" spans="1:5" x14ac:dyDescent="0.25">
      <c r="A2" s="27"/>
      <c r="B2" s="27"/>
      <c r="C2" s="5"/>
      <c r="D2" s="7" t="s">
        <v>44</v>
      </c>
      <c r="E2" s="7" t="str">
        <f>Liste!$A$2&amp;"/"&amp;COUNTA(Liste!$A$7:$A$16)&amp;" ("&amp;TEXT(Liste!$A$2/COUNTA(Liste!$A$7:$A$16),"0,0%")&amp;")"</f>
        <v>4/10 (40,0%)</v>
      </c>
    </row>
    <row r="3" spans="1:5" x14ac:dyDescent="0.25">
      <c r="A3" s="27"/>
      <c r="B3" s="27"/>
      <c r="C3" s="5"/>
      <c r="D3" s="7" t="s">
        <v>45</v>
      </c>
      <c r="E3" s="7" t="str">
        <f>Liste!$B$2&amp;"/"&amp;Liste!$A$2&amp;" ("&amp;TEXT(Liste!$B$3,"0,0%")&amp;")"</f>
        <v>1/4 (25,0%)</v>
      </c>
    </row>
    <row r="4" spans="1:5" x14ac:dyDescent="0.25">
      <c r="B4" s="6"/>
      <c r="C4" s="6"/>
      <c r="D4" s="6"/>
    </row>
    <row r="5" spans="1:5" ht="15.75" x14ac:dyDescent="0.25">
      <c r="A5" s="9"/>
      <c r="B5" s="10"/>
      <c r="C5" s="11" t="str">
        <f>Liste!D2</f>
        <v>trifft zu</v>
      </c>
      <c r="D5" s="12" t="str">
        <f>Liste!D3</f>
        <v>trifft teilweise zu</v>
      </c>
      <c r="E5" s="13" t="str">
        <f>Liste!D4</f>
        <v>trifft nicht zu</v>
      </c>
    </row>
    <row r="6" spans="1:5" ht="31.5" customHeight="1" x14ac:dyDescent="0.25">
      <c r="A6" s="14" t="s">
        <v>4</v>
      </c>
      <c r="B6" s="15" t="str">
        <f>HLOOKUP($A6,Liste!$A$6:$AK$7,2,FALSE)</f>
        <v>Die organisatorische Unterstützung in meinem Arbeitsbereich macht es mir leicht, mich auf die Erledigung meiner Aufgaben zu konzentrieren.</v>
      </c>
      <c r="C6" s="16">
        <f>HLOOKUP($A6,Liste!$F$1:$P$4,2,FALSE)</f>
        <v>2</v>
      </c>
      <c r="D6" s="16">
        <f>HLOOKUP($A6,Liste!$F$1:$P$4,3,FALSE)</f>
        <v>2</v>
      </c>
      <c r="E6" s="16">
        <f>HLOOKUP($A6,Liste!$F$1:$P$4,4,FALSE)</f>
        <v>0</v>
      </c>
    </row>
    <row r="7" spans="1:5" ht="31.5" customHeight="1" x14ac:dyDescent="0.25">
      <c r="A7" s="14" t="s">
        <v>7</v>
      </c>
      <c r="B7" s="15" t="str">
        <f>HLOOKUP($A7,Liste!$A$6:$AK$7,2,FALSE)</f>
        <v>Ich habe jederzeit die wichtigsten Informationen, die ich für meine tägliche Arbeit brauche.</v>
      </c>
      <c r="C7" s="16">
        <f>HLOOKUP($A7,Liste!$F$1:$P$4,2,FALSE)</f>
        <v>2</v>
      </c>
      <c r="D7" s="16">
        <f>HLOOKUP($A7,Liste!$F$1:$P$4,3,FALSE)</f>
        <v>2</v>
      </c>
      <c r="E7" s="16">
        <f>HLOOKUP($A7,Liste!$F$1:$P$4,4,FALSE)</f>
        <v>0</v>
      </c>
    </row>
    <row r="8" spans="1:5" ht="31.5" customHeight="1" x14ac:dyDescent="0.25">
      <c r="A8" s="14" t="s">
        <v>10</v>
      </c>
      <c r="B8" s="15" t="str">
        <f>HLOOKUP($A8,Liste!$A$6:$AK$7,2,FALSE)</f>
        <v>In unserem Unternehmen ist es selbstverständlich, dass wir unsere Erfahrungen und unser Wissen untereinander austauschen.</v>
      </c>
      <c r="C8" s="16">
        <f>HLOOKUP($A8,Liste!$F$1:$P$4,2,FALSE)</f>
        <v>0</v>
      </c>
      <c r="D8" s="16">
        <f>HLOOKUP($A8,Liste!$F$1:$P$4,3,FALSE)</f>
        <v>3</v>
      </c>
      <c r="E8" s="16">
        <f>HLOOKUP($A8,Liste!$F$1:$P$4,4,FALSE)</f>
        <v>1</v>
      </c>
    </row>
    <row r="9" spans="1:5" ht="31.5" customHeight="1" x14ac:dyDescent="0.25">
      <c r="A9" s="14" t="s">
        <v>13</v>
      </c>
      <c r="B9" s="15" t="str">
        <f>HLOOKUP($A9,Liste!$A$6:$AK$7,2,FALSE)</f>
        <v>Verantwortlichkeiten und Kompetenzen im Unternehmen sind für jeden transparent.</v>
      </c>
      <c r="C9" s="16">
        <f>HLOOKUP($A9,Liste!$F$1:$P$4,2,FALSE)</f>
        <v>1</v>
      </c>
      <c r="D9" s="16">
        <f>HLOOKUP($A9,Liste!$F$1:$P$4,3,FALSE)</f>
        <v>2</v>
      </c>
      <c r="E9" s="16">
        <f>HLOOKUP($A9,Liste!$F$1:$P$4,4,FALSE)</f>
        <v>1</v>
      </c>
    </row>
    <row r="10" spans="1:5" ht="31.5" customHeight="1" x14ac:dyDescent="0.25">
      <c r="A10" s="14" t="s">
        <v>16</v>
      </c>
      <c r="B10" s="15" t="str">
        <f>HLOOKUP($A10,Liste!$A$6:$AK$7,2,FALSE)</f>
        <v>Fehler werden konstruktiv analysiert und genutzt, um daraus zu lernen.</v>
      </c>
      <c r="C10" s="16">
        <f>HLOOKUP($A10,Liste!$F$1:$P$4,2,FALSE)</f>
        <v>2</v>
      </c>
      <c r="D10" s="16">
        <f>HLOOKUP($A10,Liste!$F$1:$P$4,3,FALSE)</f>
        <v>2</v>
      </c>
      <c r="E10" s="16">
        <f>HLOOKUP($A10,Liste!$F$1:$P$4,4,FALSE)</f>
        <v>0</v>
      </c>
    </row>
    <row r="11" spans="1:5" ht="31.5" customHeight="1" x14ac:dyDescent="0.25">
      <c r="A11" s="14" t="s">
        <v>19</v>
      </c>
      <c r="B11" s="15" t="str">
        <f>HLOOKUP($A11,Liste!$A$6:$AK$7,2,FALSE)</f>
        <v>Von der Qualität der Dienstleistungen/Produkte unseres Unternehmens bin ich überzeugt.</v>
      </c>
      <c r="C11" s="16">
        <f>HLOOKUP($A11,Liste!$F$1:$P$4,2,FALSE)</f>
        <v>2</v>
      </c>
      <c r="D11" s="16">
        <f>HLOOKUP($A11,Liste!$F$1:$P$4,3,FALSE)</f>
        <v>1</v>
      </c>
      <c r="E11" s="16">
        <f>HLOOKUP($A11,Liste!$F$1:$P$4,4,FALSE)</f>
        <v>1</v>
      </c>
    </row>
    <row r="12" spans="1:5" ht="31.5" customHeight="1" x14ac:dyDescent="0.25">
      <c r="A12" s="14" t="s">
        <v>22</v>
      </c>
      <c r="B12" s="15" t="str">
        <f>HLOOKUP($A12,Liste!$A$6:$AK$7,2,FALSE)</f>
        <v>Mein/e direkte/r Vorgesetzte/r gibt mir regelmäßig Feedback zu meinen Leistungen.</v>
      </c>
      <c r="C12" s="16">
        <f>HLOOKUP($A12,Liste!$F$1:$P$4,2,FALSE)</f>
        <v>2</v>
      </c>
      <c r="D12" s="16">
        <f>HLOOKUP($A12,Liste!$F$1:$P$4,3,FALSE)</f>
        <v>2</v>
      </c>
      <c r="E12" s="16">
        <f>HLOOKUP($A12,Liste!$F$1:$P$4,4,FALSE)</f>
        <v>0</v>
      </c>
    </row>
    <row r="13" spans="1:5" ht="31.5" customHeight="1" x14ac:dyDescent="0.25">
      <c r="A13" s="14" t="s">
        <v>25</v>
      </c>
      <c r="B13" s="15" t="str">
        <f>HLOOKUP($A13,Liste!$A$6:$AK$7,2,FALSE)</f>
        <v>Mein/e direkte/r Vorgesetzte/r verhält sich mir gegenüber wertschätzend.</v>
      </c>
      <c r="C13" s="16">
        <f>HLOOKUP($A13,Liste!$F$1:$P$4,2,FALSE)</f>
        <v>2</v>
      </c>
      <c r="D13" s="16">
        <f>HLOOKUP($A13,Liste!$F$1:$P$4,3,FALSE)</f>
        <v>1</v>
      </c>
      <c r="E13" s="16">
        <f>HLOOKUP($A13,Liste!$F$1:$P$4,4,FALSE)</f>
        <v>1</v>
      </c>
    </row>
    <row r="14" spans="1:5" ht="31.5" customHeight="1" x14ac:dyDescent="0.25">
      <c r="A14" s="14" t="s">
        <v>28</v>
      </c>
      <c r="B14" s="15" t="str">
        <f>HLOOKUP($A14,Liste!$A$6:$AK$7,2,FALSE)</f>
        <v>Mein/e direkte/r Vorgesetzte/r unterstützt mich in meiner beruflichen Entwicklung.</v>
      </c>
      <c r="C14" s="16">
        <f>HLOOKUP($A14,Liste!$F$1:$P$4,2,FALSE)</f>
        <v>0</v>
      </c>
      <c r="D14" s="16">
        <f>HLOOKUP($A14,Liste!$F$1:$P$4,3,FALSE)</f>
        <v>3</v>
      </c>
      <c r="E14" s="16">
        <f>HLOOKUP($A14,Liste!$F$1:$P$4,4,FALSE)</f>
        <v>1</v>
      </c>
    </row>
    <row r="15" spans="1:5" ht="31.5" customHeight="1" x14ac:dyDescent="0.25">
      <c r="A15" s="14" t="s">
        <v>31</v>
      </c>
      <c r="B15" s="15" t="str">
        <f>HLOOKUP($A15,Liste!$A$6:$AK$7,2,FALSE)</f>
        <v>Ich wünsche mir mehr inner- oder außerbetriebliche Weiterbildungsangebote.</v>
      </c>
      <c r="C15" s="16">
        <f>HLOOKUP($A15,Liste!$F$1:$P$4,2,FALSE)</f>
        <v>4</v>
      </c>
      <c r="D15" s="16">
        <f>HLOOKUP($A15,Liste!$F$1:$P$4,3,FALSE)</f>
        <v>0</v>
      </c>
      <c r="E15" s="16">
        <f>HLOOKUP($A15,Liste!$F$1:$P$4,4,FALSE)</f>
        <v>0</v>
      </c>
    </row>
    <row r="16" spans="1:5" ht="31.5" customHeight="1" x14ac:dyDescent="0.25">
      <c r="A16" s="14" t="s">
        <v>34</v>
      </c>
      <c r="B16" s="15" t="str">
        <f>HLOOKUP($A16,Liste!$A$6:$AK$7,2,FALSE)</f>
        <v>Alles in allem bin ich zufrieden mit der Stelle in meinem Unternehmen.</v>
      </c>
      <c r="C16" s="16">
        <f>HLOOKUP($A16,Liste!$F$1:$P$4,2,FALSE)</f>
        <v>2</v>
      </c>
      <c r="D16" s="16">
        <f>HLOOKUP($A16,Liste!$F$1:$P$4,3,FALSE)</f>
        <v>2</v>
      </c>
      <c r="E16" s="16">
        <f>HLOOKUP($A16,Liste!$F$1:$P$4,4,FALSE)</f>
        <v>0</v>
      </c>
    </row>
    <row r="17" spans="1:5" ht="15.75" x14ac:dyDescent="0.25">
      <c r="A17" s="17" t="s">
        <v>39</v>
      </c>
      <c r="B17" s="18"/>
      <c r="C17" s="19">
        <f>SUM(C6:C16)</f>
        <v>19</v>
      </c>
      <c r="D17" s="19">
        <f>SUM(D6:D16)</f>
        <v>20</v>
      </c>
      <c r="E17" s="19">
        <f>SUM(E6:E16)</f>
        <v>5</v>
      </c>
    </row>
    <row r="18" spans="1:5" ht="274.5" customHeight="1" x14ac:dyDescent="0.25"/>
  </sheetData>
  <mergeCells count="1">
    <mergeCell ref="A1:B3"/>
  </mergeCells>
  <conditionalFormatting sqref="A1 B4 C4:C16 D1:E16 A5:A16">
    <cfRule type="expression" dxfId="2" priority="1" stopIfTrue="1">
      <formula>#REF!="x"</formula>
    </cfRule>
    <cfRule type="expression" dxfId="1" priority="2" stopIfTrue="1">
      <formula>#REF!="x"</formula>
    </cfRule>
    <cfRule type="expression" dxfId="0" priority="3" stopIfTrue="1">
      <formula>#REF!="x"</formula>
    </cfRule>
  </conditionalFormatting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"/>
  <sheetViews>
    <sheetView workbookViewId="0">
      <selection activeCell="D9" sqref="D9"/>
    </sheetView>
  </sheetViews>
  <sheetFormatPr baseColWidth="10" defaultRowHeight="15" x14ac:dyDescent="0.25"/>
  <cols>
    <col min="3" max="3" width="11.42578125" customWidth="1"/>
    <col min="4" max="4" width="16.140625" bestFit="1" customWidth="1"/>
  </cols>
  <sheetData>
    <row r="1" spans="1:37" s="21" customFormat="1" x14ac:dyDescent="0.25">
      <c r="A1" s="23" t="s">
        <v>37</v>
      </c>
      <c r="B1" s="23" t="s">
        <v>38</v>
      </c>
      <c r="C1" s="24"/>
      <c r="D1" s="20"/>
      <c r="E1" s="25" t="s">
        <v>39</v>
      </c>
      <c r="F1" s="25" t="s">
        <v>4</v>
      </c>
      <c r="G1" s="25" t="s">
        <v>7</v>
      </c>
      <c r="H1" s="25" t="s">
        <v>10</v>
      </c>
      <c r="I1" s="25" t="s">
        <v>13</v>
      </c>
      <c r="J1" s="25" t="s">
        <v>16</v>
      </c>
      <c r="K1" s="25" t="s">
        <v>19</v>
      </c>
      <c r="L1" s="25" t="s">
        <v>22</v>
      </c>
      <c r="M1" s="25" t="s">
        <v>25</v>
      </c>
      <c r="N1" s="25" t="s">
        <v>28</v>
      </c>
      <c r="O1" s="25" t="s">
        <v>31</v>
      </c>
      <c r="P1" s="25" t="s">
        <v>34</v>
      </c>
    </row>
    <row r="2" spans="1:37" s="21" customFormat="1" x14ac:dyDescent="0.25">
      <c r="A2" s="23">
        <f>COUNT($A$7:$A$16)</f>
        <v>4</v>
      </c>
      <c r="B2" s="23">
        <f>COUNTIF(B7:B16,"keine Angabe")</f>
        <v>1</v>
      </c>
      <c r="C2" s="24"/>
      <c r="D2" s="1" t="s">
        <v>40</v>
      </c>
      <c r="E2" s="22">
        <f>SUM(F2:P2)</f>
        <v>19</v>
      </c>
      <c r="F2" s="22">
        <f>COUNTIF(F$7:F$16,1)</f>
        <v>2</v>
      </c>
      <c r="G2" s="22">
        <f>COUNTIF(I$7:I$16,1)</f>
        <v>2</v>
      </c>
      <c r="H2" s="22">
        <f>COUNTIF(L$7:L$16,1)</f>
        <v>0</v>
      </c>
      <c r="I2" s="22">
        <f>COUNTIF(O$7:O$16,1)</f>
        <v>1</v>
      </c>
      <c r="J2" s="22">
        <f>COUNTIF(R$7:R$16,1)</f>
        <v>2</v>
      </c>
      <c r="K2" s="22">
        <f>COUNTIF(U$7:U$16,1)</f>
        <v>2</v>
      </c>
      <c r="L2" s="22">
        <f>COUNTIF(X$7:X$16,1)</f>
        <v>2</v>
      </c>
      <c r="M2" s="22">
        <f>COUNTIF(AA$7:AA$16,1)</f>
        <v>2</v>
      </c>
      <c r="N2" s="22">
        <f>COUNTIF(AD$7:AD$16,1)</f>
        <v>0</v>
      </c>
      <c r="O2" s="22">
        <f>COUNTIF(AG$7:AG$16,1)</f>
        <v>4</v>
      </c>
      <c r="P2" s="22">
        <f>COUNTIF(AJ$7:AJ$16,1)</f>
        <v>2</v>
      </c>
    </row>
    <row r="3" spans="1:37" s="21" customFormat="1" x14ac:dyDescent="0.25">
      <c r="A3" s="26">
        <f>A2/COUNTA($A$7:$A$16)</f>
        <v>0.4</v>
      </c>
      <c r="B3" s="26">
        <f>B2/A2</f>
        <v>0.25</v>
      </c>
      <c r="C3" s="24"/>
      <c r="D3" s="1" t="s">
        <v>41</v>
      </c>
      <c r="E3" s="22">
        <f>SUM(F3:P3)</f>
        <v>20</v>
      </c>
      <c r="F3" s="22">
        <f>COUNTIF(F$7:F$16,2)</f>
        <v>2</v>
      </c>
      <c r="G3" s="22">
        <f>COUNTIF(I$7:I$16,2)</f>
        <v>2</v>
      </c>
      <c r="H3" s="22">
        <f>COUNTIF(L$7:L$16,2)</f>
        <v>3</v>
      </c>
      <c r="I3" s="22">
        <f>COUNTIF(O$7:O$16,2)</f>
        <v>2</v>
      </c>
      <c r="J3" s="22">
        <f>COUNTIF(R$7:R$16,2)</f>
        <v>2</v>
      </c>
      <c r="K3" s="22">
        <f>COUNTIF(U$7:U$16,2)</f>
        <v>1</v>
      </c>
      <c r="L3" s="22">
        <f>COUNTIF(X$7:X$16,2)</f>
        <v>2</v>
      </c>
      <c r="M3" s="22">
        <f>COUNTIF(AA$7:AA$16,2)</f>
        <v>1</v>
      </c>
      <c r="N3" s="22">
        <f>COUNTIF(AD$7:AD$16,2)</f>
        <v>3</v>
      </c>
      <c r="O3" s="22">
        <f>COUNTIF(AG$7:AG$16,2)</f>
        <v>0</v>
      </c>
      <c r="P3" s="22">
        <f>COUNTIF(AJ$7:AJ$16,2)</f>
        <v>2</v>
      </c>
    </row>
    <row r="4" spans="1:37" s="21" customFormat="1" x14ac:dyDescent="0.25">
      <c r="A4" s="24"/>
      <c r="B4" s="24"/>
      <c r="C4" s="24"/>
      <c r="D4" s="1" t="s">
        <v>42</v>
      </c>
      <c r="E4" s="22">
        <f>SUM(F4:P4)</f>
        <v>5</v>
      </c>
      <c r="F4" s="22">
        <f>COUNTIF(F$7:F$16,3)</f>
        <v>0</v>
      </c>
      <c r="G4" s="22">
        <f>COUNTIF(I$7:I$16,3)</f>
        <v>0</v>
      </c>
      <c r="H4" s="22">
        <f>COUNTIF(L$7:L$16,3)</f>
        <v>1</v>
      </c>
      <c r="I4" s="22">
        <f>COUNTIF(O$7:O$16,3)</f>
        <v>1</v>
      </c>
      <c r="J4" s="22">
        <f>COUNTIF(R$7:R$16,3)</f>
        <v>0</v>
      </c>
      <c r="K4" s="22">
        <f>COUNTIF(U$7:U$16,3)</f>
        <v>1</v>
      </c>
      <c r="L4" s="22">
        <f>COUNTIF(X$7:X$16,3)</f>
        <v>0</v>
      </c>
      <c r="M4" s="22">
        <f>COUNTIF(AA$7:AA$16,3)</f>
        <v>1</v>
      </c>
      <c r="N4" s="22">
        <f>COUNTIF(AD$7:AD$16,3)</f>
        <v>1</v>
      </c>
      <c r="O4" s="22">
        <f>COUNTIF(AG$7:AG$16,3)</f>
        <v>0</v>
      </c>
      <c r="P4" s="22">
        <f>COUNTIF(AJ$7:AJ$16,3)</f>
        <v>0</v>
      </c>
    </row>
    <row r="6" spans="1:37" x14ac:dyDescent="0.25">
      <c r="A6" s="1" t="s">
        <v>0</v>
      </c>
      <c r="B6" s="1" t="s">
        <v>1</v>
      </c>
      <c r="C6" s="1" t="s">
        <v>2</v>
      </c>
      <c r="D6" s="2" t="s">
        <v>3</v>
      </c>
      <c r="E6" s="2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15</v>
      </c>
      <c r="Q6" s="1" t="s">
        <v>16</v>
      </c>
      <c r="R6" s="1" t="s">
        <v>17</v>
      </c>
      <c r="S6" s="1" t="s">
        <v>18</v>
      </c>
      <c r="T6" s="1" t="s">
        <v>19</v>
      </c>
      <c r="U6" s="1" t="s">
        <v>20</v>
      </c>
      <c r="V6" s="1" t="s">
        <v>21</v>
      </c>
      <c r="W6" s="1" t="s">
        <v>22</v>
      </c>
      <c r="X6" s="1" t="s">
        <v>23</v>
      </c>
      <c r="Y6" s="1" t="s">
        <v>24</v>
      </c>
      <c r="Z6" s="1" t="s">
        <v>25</v>
      </c>
      <c r="AA6" s="1" t="s">
        <v>26</v>
      </c>
      <c r="AB6" s="1" t="s">
        <v>27</v>
      </c>
      <c r="AC6" s="1" t="s">
        <v>28</v>
      </c>
      <c r="AD6" s="1" t="s">
        <v>29</v>
      </c>
      <c r="AE6" s="1" t="s">
        <v>30</v>
      </c>
      <c r="AF6" s="1" t="s">
        <v>31</v>
      </c>
      <c r="AG6" s="1" t="s">
        <v>32</v>
      </c>
      <c r="AH6" s="1" t="s">
        <v>33</v>
      </c>
      <c r="AI6" s="1" t="s">
        <v>34</v>
      </c>
      <c r="AJ6" s="1" t="s">
        <v>35</v>
      </c>
      <c r="AK6" s="1" t="s">
        <v>36</v>
      </c>
    </row>
    <row r="7" spans="1:37" x14ac:dyDescent="0.25">
      <c r="A7" s="3">
        <f>[1]Auswertung!A$3</f>
        <v>41184</v>
      </c>
      <c r="B7" s="3" t="str">
        <f>[1]Auswertung!B$3</f>
        <v>Bachmeier</v>
      </c>
      <c r="C7" s="3" t="str">
        <f>[1]Auswertung!C$3</f>
        <v>Unternehmensumfrage 2012</v>
      </c>
      <c r="D7" s="3" t="str">
        <f>[1]Auswertung!D$3</f>
        <v>08/2012</v>
      </c>
      <c r="E7" s="3" t="str">
        <f>[1]Auswertung!E$3</f>
        <v>Die organisatorische Unterstützung in meinem Arbeitsbereich macht es mir leicht, mich auf die Erledigung meiner Aufgaben zu konzentrieren.</v>
      </c>
      <c r="F7" s="4">
        <f>[1]Auswertung!F$3</f>
        <v>1</v>
      </c>
      <c r="G7" s="4">
        <f>[1]Auswertung!G$3</f>
        <v>0</v>
      </c>
      <c r="H7" s="4" t="str">
        <f>[1]Auswertung!H$3</f>
        <v>Ich habe jederzeit die wichtigsten Informationen, die ich für meine tägliche Arbeit brauche.</v>
      </c>
      <c r="I7" s="4">
        <f>[1]Auswertung!I$3</f>
        <v>2</v>
      </c>
      <c r="J7" s="4">
        <f>[1]Auswertung!J$3</f>
        <v>0</v>
      </c>
      <c r="K7" s="4" t="str">
        <f>[1]Auswertung!K$3</f>
        <v>In unserem Unternehmen ist es selbstverständlich, dass wir unsere Erfahrungen und unser Wissen untereinander austauschen.</v>
      </c>
      <c r="L7" s="4">
        <f>[1]Auswertung!L$3</f>
        <v>3</v>
      </c>
      <c r="M7" s="4">
        <f>[1]Auswertung!M$3</f>
        <v>0</v>
      </c>
      <c r="N7" s="4" t="str">
        <f>[1]Auswertung!N$3</f>
        <v>Verantwortlichkeiten und Kompetenzen im Unternehmen sind für jeden transparent.</v>
      </c>
      <c r="O7" s="4">
        <f>[1]Auswertung!O$3</f>
        <v>2</v>
      </c>
      <c r="P7" s="4">
        <f>[1]Auswertung!P$3</f>
        <v>0</v>
      </c>
      <c r="Q7" s="4" t="str">
        <f>[1]Auswertung!Q$3</f>
        <v>Fehler werden konstruktiv analysiert und genutzt, um daraus zu lernen.</v>
      </c>
      <c r="R7" s="4">
        <f>[1]Auswertung!R$3</f>
        <v>1</v>
      </c>
      <c r="S7" s="4">
        <f>[1]Auswertung!S$3</f>
        <v>0</v>
      </c>
      <c r="T7" s="4" t="str">
        <f>[1]Auswertung!T$3</f>
        <v>Von der Qualität der Dienstleistungen/Produkte unseres Unternehmens bin ich überzeugt.</v>
      </c>
      <c r="U7" s="4">
        <f>[1]Auswertung!U$3</f>
        <v>2</v>
      </c>
      <c r="V7" s="4">
        <f>[1]Auswertung!V$3</f>
        <v>0</v>
      </c>
      <c r="W7" s="4" t="str">
        <f>[1]Auswertung!W$3</f>
        <v>Mein/e direkte/r Vorgesetzte/r gibt mir regelmäßig Feedback zu meinen Leistungen.</v>
      </c>
      <c r="X7" s="4">
        <f>[1]Auswertung!X$3</f>
        <v>1</v>
      </c>
      <c r="Y7" s="4">
        <f>[1]Auswertung!Y$3</f>
        <v>0</v>
      </c>
      <c r="Z7" s="4" t="str">
        <f>[1]Auswertung!Z$3</f>
        <v>Mein/e direkte/r Vorgesetzte/r verhält sich mir gegenüber wertschätzend.</v>
      </c>
      <c r="AA7" s="4">
        <f>[1]Auswertung!AA$3</f>
        <v>3</v>
      </c>
      <c r="AB7" s="4">
        <f>[1]Auswertung!AB$3</f>
        <v>0</v>
      </c>
      <c r="AC7" s="4" t="str">
        <f>[1]Auswertung!AC$3</f>
        <v>Mein/e direkte/r Vorgesetzte/r unterstützt mich in meiner beruflichen Entwicklung.</v>
      </c>
      <c r="AD7" s="4">
        <f>[1]Auswertung!AD$3</f>
        <v>2</v>
      </c>
      <c r="AE7" s="4">
        <f>[1]Auswertung!AE$3</f>
        <v>0</v>
      </c>
      <c r="AF7" s="4" t="str">
        <f>[1]Auswertung!AF$3</f>
        <v>Ich wünsche mir mehr inner- oder außerbetriebliche Weiterbildungsangebote.</v>
      </c>
      <c r="AG7" s="4">
        <f>[1]Auswertung!AG$3</f>
        <v>1</v>
      </c>
      <c r="AH7" s="4">
        <f>[1]Auswertung!AH$3</f>
        <v>0</v>
      </c>
      <c r="AI7" s="4" t="str">
        <f>[1]Auswertung!AI$3</f>
        <v>Alles in allem bin ich zufrieden mit der Stelle in meinem Unternehmen.</v>
      </c>
      <c r="AJ7" s="4">
        <f>[1]Auswertung!AJ$3</f>
        <v>1</v>
      </c>
      <c r="AK7" s="4">
        <f>[1]Auswertung!AK$3</f>
        <v>0</v>
      </c>
    </row>
    <row r="8" spans="1:37" x14ac:dyDescent="0.25">
      <c r="A8" s="3">
        <f>[2]Auswertung!A$3</f>
        <v>41183</v>
      </c>
      <c r="B8" s="3" t="str">
        <f>[2]Auswertung!B$3</f>
        <v>Fröhlich</v>
      </c>
      <c r="C8" s="3" t="str">
        <f>[2]Auswertung!C$3</f>
        <v>Unternehmensumfrage 2012</v>
      </c>
      <c r="D8" s="3" t="str">
        <f>[2]Auswertung!D$3</f>
        <v>08/2012</v>
      </c>
      <c r="E8" s="3" t="str">
        <f>[2]Auswertung!E$3</f>
        <v>Die organisatorische Unterstützung in meinem Arbeitsbereich macht es mir leicht, mich auf die Erledigung meiner Aufgaben zu konzentrieren.</v>
      </c>
      <c r="F8" s="4">
        <f>[2]Auswertung!F$3</f>
        <v>1</v>
      </c>
      <c r="G8" s="4">
        <f>[2]Auswertung!G$3</f>
        <v>0</v>
      </c>
      <c r="H8" s="4" t="str">
        <f>[2]Auswertung!H$3</f>
        <v>Ich habe jederzeit die wichtigsten Informationen, die ich für meine tägliche Arbeit brauche.</v>
      </c>
      <c r="I8" s="4">
        <f>[2]Auswertung!I$3</f>
        <v>1</v>
      </c>
      <c r="J8" s="4">
        <f>[2]Auswertung!J$3</f>
        <v>0</v>
      </c>
      <c r="K8" s="4" t="str">
        <f>[2]Auswertung!K$3</f>
        <v>In unserem Unternehmen ist es selbstverständlich, dass wir unsere Erfahrungen und unser Wissen untereinander austauschen.</v>
      </c>
      <c r="L8" s="4">
        <f>[2]Auswertung!L$3</f>
        <v>2</v>
      </c>
      <c r="M8" s="4">
        <f>[2]Auswertung!M$3</f>
        <v>0</v>
      </c>
      <c r="N8" s="4" t="str">
        <f>[2]Auswertung!N$3</f>
        <v>Verantwortlichkeiten und Kompetenzen im Unternehmen sind für jeden transparent.</v>
      </c>
      <c r="O8" s="4">
        <f>[2]Auswertung!O$3</f>
        <v>1</v>
      </c>
      <c r="P8" s="4">
        <f>[2]Auswertung!P$3</f>
        <v>0</v>
      </c>
      <c r="Q8" s="4" t="str">
        <f>[2]Auswertung!Q$3</f>
        <v>Fehler werden konstruktiv analysiert und genutzt, um daraus zu lernen.</v>
      </c>
      <c r="R8" s="4">
        <f>[2]Auswertung!R$3</f>
        <v>2</v>
      </c>
      <c r="S8" s="4">
        <f>[2]Auswertung!S$3</f>
        <v>0</v>
      </c>
      <c r="T8" s="4" t="str">
        <f>[2]Auswertung!T$3</f>
        <v>Von der Qualität der Dienstleistungen/Produkte unseres Unternehmens bin ich überzeugt.</v>
      </c>
      <c r="U8" s="4">
        <f>[2]Auswertung!U$3</f>
        <v>1</v>
      </c>
      <c r="V8" s="4">
        <f>[2]Auswertung!V$3</f>
        <v>0</v>
      </c>
      <c r="W8" s="4" t="str">
        <f>[2]Auswertung!W$3</f>
        <v>Mein/e direkte/r Vorgesetzte/r gibt mir regelmäßig Feedback zu meinen Leistungen.</v>
      </c>
      <c r="X8" s="4">
        <f>[2]Auswertung!X$3</f>
        <v>2</v>
      </c>
      <c r="Y8" s="4">
        <f>[2]Auswertung!Y$3</f>
        <v>0</v>
      </c>
      <c r="Z8" s="4" t="str">
        <f>[2]Auswertung!Z$3</f>
        <v>Mein/e direkte/r Vorgesetzte/r verhält sich mir gegenüber wertschätzend.</v>
      </c>
      <c r="AA8" s="4">
        <f>[2]Auswertung!AA$3</f>
        <v>1</v>
      </c>
      <c r="AB8" s="4">
        <f>[2]Auswertung!AB$3</f>
        <v>0</v>
      </c>
      <c r="AC8" s="4" t="str">
        <f>[2]Auswertung!AC$3</f>
        <v>Mein/e direkte/r Vorgesetzte/r unterstützt mich in meiner beruflichen Entwicklung.</v>
      </c>
      <c r="AD8" s="4">
        <f>[2]Auswertung!AD$3</f>
        <v>2</v>
      </c>
      <c r="AE8" s="4">
        <f>[2]Auswertung!AE$3</f>
        <v>0</v>
      </c>
      <c r="AF8" s="4" t="str">
        <f>[2]Auswertung!AF$3</f>
        <v>Ich wünsche mir mehr inner- oder außerbetriebliche Weiterbildungsangebote.</v>
      </c>
      <c r="AG8" s="4">
        <f>[2]Auswertung!AG$3</f>
        <v>1</v>
      </c>
      <c r="AH8" s="4">
        <f>[2]Auswertung!AH$3</f>
        <v>0</v>
      </c>
      <c r="AI8" s="4" t="str">
        <f>[2]Auswertung!AI$3</f>
        <v>Alles in allem bin ich zufrieden mit der Stelle in meinem Unternehmen.</v>
      </c>
      <c r="AJ8" s="4">
        <f>[2]Auswertung!AJ$3</f>
        <v>1</v>
      </c>
      <c r="AK8" s="4" t="str">
        <f>[2]Auswertung!AK$3</f>
        <v>Bester Arbeitsplatz, den ich je hatte!</v>
      </c>
    </row>
    <row r="9" spans="1:37" x14ac:dyDescent="0.25">
      <c r="A9" s="3">
        <f>[3]Auswertung!A$3</f>
        <v>41183</v>
      </c>
      <c r="B9" s="3" t="str">
        <f>[3]Auswertung!B$3</f>
        <v>keine Angabe</v>
      </c>
      <c r="C9" s="3" t="str">
        <f>[3]Auswertung!C$3</f>
        <v>Unternehmensumfrage 2012</v>
      </c>
      <c r="D9" s="3" t="str">
        <f>[3]Auswertung!D$3</f>
        <v>08/2012</v>
      </c>
      <c r="E9" s="3" t="str">
        <f>[3]Auswertung!E$3</f>
        <v>Die organisatorische Unterstützung in meinem Arbeitsbereich macht es mir leicht, mich auf die Erledigung meiner Aufgaben zu konzentrieren.</v>
      </c>
      <c r="F9" s="4">
        <f>[3]Auswertung!F$3</f>
        <v>2</v>
      </c>
      <c r="G9" s="4">
        <f>[3]Auswertung!G$3</f>
        <v>0</v>
      </c>
      <c r="H9" s="4" t="str">
        <f>[3]Auswertung!H$3</f>
        <v>Ich habe jederzeit die wichtigsten Informationen, die ich für meine tägliche Arbeit brauche.</v>
      </c>
      <c r="I9" s="4">
        <f>[3]Auswertung!I$3</f>
        <v>2</v>
      </c>
      <c r="J9" s="4">
        <f>[3]Auswertung!J$3</f>
        <v>0</v>
      </c>
      <c r="K9" s="4" t="str">
        <f>[3]Auswertung!K$3</f>
        <v>In unserem Unternehmen ist es selbstverständlich, dass wir unsere Erfahrungen und unser Wissen untereinander austauschen.</v>
      </c>
      <c r="L9" s="4">
        <f>[3]Auswertung!L$3</f>
        <v>2</v>
      </c>
      <c r="M9" s="4">
        <f>[3]Auswertung!M$3</f>
        <v>0</v>
      </c>
      <c r="N9" s="4" t="str">
        <f>[3]Auswertung!N$3</f>
        <v>Verantwortlichkeiten und Kompetenzen im Unternehmen sind für jeden transparent.</v>
      </c>
      <c r="O9" s="4">
        <f>[3]Auswertung!O$3</f>
        <v>3</v>
      </c>
      <c r="P9" s="4">
        <f>[3]Auswertung!P$3</f>
        <v>0</v>
      </c>
      <c r="Q9" s="4" t="str">
        <f>[3]Auswertung!Q$3</f>
        <v>Fehler werden konstruktiv analysiert und genutzt, um daraus zu lernen.</v>
      </c>
      <c r="R9" s="4">
        <f>[3]Auswertung!R$3</f>
        <v>2</v>
      </c>
      <c r="S9" s="4">
        <f>[3]Auswertung!S$3</f>
        <v>0</v>
      </c>
      <c r="T9" s="4" t="str">
        <f>[3]Auswertung!T$3</f>
        <v>Von der Qualität der Dienstleistungen/Produkte unseres Unternehmens bin ich überzeugt.</v>
      </c>
      <c r="U9" s="4">
        <f>[3]Auswertung!U$3</f>
        <v>1</v>
      </c>
      <c r="V9" s="4">
        <f>[3]Auswertung!V$3</f>
        <v>0</v>
      </c>
      <c r="W9" s="4" t="str">
        <f>[3]Auswertung!W$3</f>
        <v>Mein/e direkte/r Vorgesetzte/r gibt mir regelmäßig Feedback zu meinen Leistungen.</v>
      </c>
      <c r="X9" s="4">
        <f>[3]Auswertung!X$3</f>
        <v>2</v>
      </c>
      <c r="Y9" s="4">
        <f>[3]Auswertung!Y$3</f>
        <v>0</v>
      </c>
      <c r="Z9" s="4" t="str">
        <f>[3]Auswertung!Z$3</f>
        <v>Mein/e direkte/r Vorgesetzte/r verhält sich mir gegenüber wertschätzend.</v>
      </c>
      <c r="AA9" s="4">
        <f>[3]Auswertung!AA$3</f>
        <v>2</v>
      </c>
      <c r="AB9" s="4">
        <f>[3]Auswertung!AB$3</f>
        <v>0</v>
      </c>
      <c r="AC9" s="4" t="str">
        <f>[3]Auswertung!AC$3</f>
        <v>Mein/e direkte/r Vorgesetzte/r unterstützt mich in meiner beruflichen Entwicklung.</v>
      </c>
      <c r="AD9" s="4">
        <f>[3]Auswertung!AD$3</f>
        <v>2</v>
      </c>
      <c r="AE9" s="4">
        <f>[3]Auswertung!AE$3</f>
        <v>0</v>
      </c>
      <c r="AF9" s="4" t="str">
        <f>[3]Auswertung!AF$3</f>
        <v>Ich wünsche mir mehr inner- oder außerbetriebliche Weiterbildungsangebote.</v>
      </c>
      <c r="AG9" s="4">
        <f>[3]Auswertung!AG$3</f>
        <v>1</v>
      </c>
      <c r="AH9" s="4">
        <f>[3]Auswertung!AH$3</f>
        <v>0</v>
      </c>
      <c r="AI9" s="4" t="str">
        <f>[3]Auswertung!AI$3</f>
        <v>Alles in allem bin ich zufrieden mit der Stelle in meinem Unternehmen.</v>
      </c>
      <c r="AJ9" s="4">
        <f>[3]Auswertung!AJ$3</f>
        <v>2</v>
      </c>
      <c r="AK9" s="4">
        <f>[3]Auswertung!AK$3</f>
        <v>0</v>
      </c>
    </row>
    <row r="10" spans="1:37" x14ac:dyDescent="0.25">
      <c r="A10" s="3">
        <f>[4]Auswertung!A$3</f>
        <v>41183</v>
      </c>
      <c r="B10" s="3" t="str">
        <f>[4]Auswertung!B$3</f>
        <v>Franke</v>
      </c>
      <c r="C10" s="3" t="str">
        <f>[4]Auswertung!C$3</f>
        <v>Unternehmensumfrage 2012</v>
      </c>
      <c r="D10" s="3" t="str">
        <f>[4]Auswertung!D$3</f>
        <v>08/2012</v>
      </c>
      <c r="E10" s="3" t="str">
        <f>[4]Auswertung!E$3</f>
        <v>Die organisatorische Unterstützung in meinem Arbeitsbereich macht es mir leicht, mich auf die Erledigung meiner Aufgaben zu konzentrieren.</v>
      </c>
      <c r="F10" s="4">
        <f>[4]Auswertung!F$3</f>
        <v>2</v>
      </c>
      <c r="G10" s="4">
        <f>[4]Auswertung!G$3</f>
        <v>0</v>
      </c>
      <c r="H10" s="4" t="str">
        <f>[4]Auswertung!H$3</f>
        <v>Ich habe jederzeit die wichtigsten Informationen, die ich für meine tägliche Arbeit brauche.</v>
      </c>
      <c r="I10" s="4">
        <f>[4]Auswertung!I$3</f>
        <v>1</v>
      </c>
      <c r="J10" s="4">
        <f>[4]Auswertung!J$3</f>
        <v>0</v>
      </c>
      <c r="K10" s="4" t="str">
        <f>[4]Auswertung!K$3</f>
        <v>In unserem Unternehmen ist es selbstverständlich, dass wir unsere Erfahrungen und unser Wissen untereinander austauschen.</v>
      </c>
      <c r="L10" s="4">
        <f>[4]Auswertung!L$3</f>
        <v>2</v>
      </c>
      <c r="M10" s="4">
        <f>[4]Auswertung!M$3</f>
        <v>0</v>
      </c>
      <c r="N10" s="4" t="str">
        <f>[4]Auswertung!N$3</f>
        <v>Verantwortlichkeiten und Kompetenzen im Unternehmen sind für jeden transparent.</v>
      </c>
      <c r="O10" s="4">
        <f>[4]Auswertung!O$3</f>
        <v>2</v>
      </c>
      <c r="P10" s="4">
        <f>[4]Auswertung!P$3</f>
        <v>0</v>
      </c>
      <c r="Q10" s="4" t="str">
        <f>[4]Auswertung!Q$3</f>
        <v>Fehler werden konstruktiv analysiert und genutzt, um daraus zu lernen.</v>
      </c>
      <c r="R10" s="4">
        <f>[4]Auswertung!R$3</f>
        <v>1</v>
      </c>
      <c r="S10" s="4">
        <f>[4]Auswertung!S$3</f>
        <v>0</v>
      </c>
      <c r="T10" s="4" t="str">
        <f>[4]Auswertung!T$3</f>
        <v>Von der Qualität der Dienstleistungen/Produkte unseres Unternehmens bin ich überzeugt.</v>
      </c>
      <c r="U10" s="4">
        <f>[4]Auswertung!U$3</f>
        <v>3</v>
      </c>
      <c r="V10" s="4">
        <f>[4]Auswertung!V$3</f>
        <v>0</v>
      </c>
      <c r="W10" s="4" t="str">
        <f>[4]Auswertung!W$3</f>
        <v>Mein/e direkte/r Vorgesetzte/r gibt mir regelmäßig Feedback zu meinen Leistungen.</v>
      </c>
      <c r="X10" s="4">
        <f>[4]Auswertung!X$3</f>
        <v>1</v>
      </c>
      <c r="Y10" s="4">
        <f>[4]Auswertung!Y$3</f>
        <v>0</v>
      </c>
      <c r="Z10" s="4" t="str">
        <f>[4]Auswertung!Z$3</f>
        <v>Mein/e direkte/r Vorgesetzte/r verhält sich mir gegenüber wertschätzend.</v>
      </c>
      <c r="AA10" s="4">
        <f>[4]Auswertung!AA$3</f>
        <v>1</v>
      </c>
      <c r="AB10" s="4" t="str">
        <f>[4]Auswertung!AB$3</f>
        <v>Mein Vorgesetzter ist klasse</v>
      </c>
      <c r="AC10" s="4" t="str">
        <f>[4]Auswertung!AC$3</f>
        <v>Mein/e direkte/r Vorgesetzte/r unterstützt mich in meiner beruflichen Entwicklung.</v>
      </c>
      <c r="AD10" s="4">
        <f>[4]Auswertung!AD$3</f>
        <v>3</v>
      </c>
      <c r="AE10" s="4">
        <f>[4]Auswertung!AE$3</f>
        <v>0</v>
      </c>
      <c r="AF10" s="4" t="str">
        <f>[4]Auswertung!AF$3</f>
        <v>Ich wünsche mir mehr inner- oder außerbetriebliche Weiterbildungsangebote.</v>
      </c>
      <c r="AG10" s="4">
        <f>[4]Auswertung!AG$3</f>
        <v>1</v>
      </c>
      <c r="AH10" s="4">
        <f>[4]Auswertung!AH$3</f>
        <v>0</v>
      </c>
      <c r="AI10" s="4" t="str">
        <f>[4]Auswertung!AI$3</f>
        <v>Alles in allem bin ich zufrieden mit der Stelle in meinem Unternehmen.</v>
      </c>
      <c r="AJ10" s="4">
        <f>[4]Auswertung!AJ$3</f>
        <v>2</v>
      </c>
      <c r="AK10" s="4">
        <f>[4]Auswertung!AK$3</f>
        <v>0</v>
      </c>
    </row>
    <row r="11" spans="1:37" x14ac:dyDescent="0.25">
      <c r="A11" s="3" t="e">
        <f>[5]Auswertung!A$3</f>
        <v>#REF!</v>
      </c>
      <c r="B11" t="e">
        <f>[5]Auswertung!B$3</f>
        <v>#REF!</v>
      </c>
      <c r="C11" t="e">
        <f>[5]Auswertung!C$3</f>
        <v>#REF!</v>
      </c>
      <c r="D11" t="e">
        <f>[5]Auswertung!D$3</f>
        <v>#REF!</v>
      </c>
      <c r="E11" t="e">
        <f>[5]Auswertung!E$3</f>
        <v>#REF!</v>
      </c>
      <c r="F11" t="e">
        <f>[5]Auswertung!F$3</f>
        <v>#REF!</v>
      </c>
      <c r="G11" t="e">
        <f>[5]Auswertung!G$3</f>
        <v>#REF!</v>
      </c>
      <c r="H11" t="e">
        <f>[5]Auswertung!H$3</f>
        <v>#REF!</v>
      </c>
      <c r="I11" t="e">
        <f>[5]Auswertung!I$3</f>
        <v>#REF!</v>
      </c>
      <c r="J11" t="e">
        <f>[5]Auswertung!J$3</f>
        <v>#REF!</v>
      </c>
      <c r="K11" t="e">
        <f>[5]Auswertung!K$3</f>
        <v>#REF!</v>
      </c>
      <c r="L11" t="e">
        <f>[5]Auswertung!L$3</f>
        <v>#REF!</v>
      </c>
      <c r="M11" t="e">
        <f>[5]Auswertung!M$3</f>
        <v>#REF!</v>
      </c>
      <c r="N11" t="e">
        <f>[5]Auswertung!N$3</f>
        <v>#REF!</v>
      </c>
      <c r="O11" t="e">
        <f>[5]Auswertung!O$3</f>
        <v>#REF!</v>
      </c>
      <c r="P11" t="e">
        <f>[5]Auswertung!P$3</f>
        <v>#REF!</v>
      </c>
      <c r="Q11" t="e">
        <f>[5]Auswertung!Q$3</f>
        <v>#REF!</v>
      </c>
      <c r="R11" t="e">
        <f>[5]Auswertung!R$3</f>
        <v>#REF!</v>
      </c>
      <c r="S11" t="e">
        <f>[5]Auswertung!S$3</f>
        <v>#REF!</v>
      </c>
      <c r="T11" t="e">
        <f>[5]Auswertung!T$3</f>
        <v>#REF!</v>
      </c>
      <c r="U11" t="e">
        <f>[5]Auswertung!U$3</f>
        <v>#REF!</v>
      </c>
      <c r="V11" t="e">
        <f>[5]Auswertung!V$3</f>
        <v>#REF!</v>
      </c>
      <c r="W11" t="e">
        <f>[5]Auswertung!W$3</f>
        <v>#REF!</v>
      </c>
      <c r="X11" t="e">
        <f>[5]Auswertung!X$3</f>
        <v>#REF!</v>
      </c>
      <c r="Y11" t="e">
        <f>[5]Auswertung!Y$3</f>
        <v>#REF!</v>
      </c>
      <c r="Z11" t="e">
        <f>[5]Auswertung!Z$3</f>
        <v>#REF!</v>
      </c>
      <c r="AA11" t="e">
        <f>[5]Auswertung!AA$3</f>
        <v>#REF!</v>
      </c>
      <c r="AB11" t="e">
        <f>[5]Auswertung!AB$3</f>
        <v>#REF!</v>
      </c>
      <c r="AC11" t="e">
        <f>[5]Auswertung!AC$3</f>
        <v>#REF!</v>
      </c>
      <c r="AD11" t="e">
        <f>[5]Auswertung!AD$3</f>
        <v>#REF!</v>
      </c>
      <c r="AE11" t="e">
        <f>[5]Auswertung!AE$3</f>
        <v>#REF!</v>
      </c>
      <c r="AF11" t="e">
        <f>[5]Auswertung!AF$3</f>
        <v>#REF!</v>
      </c>
      <c r="AG11" t="e">
        <f>[5]Auswertung!AG$3</f>
        <v>#REF!</v>
      </c>
      <c r="AH11" t="e">
        <f>[5]Auswertung!AH$3</f>
        <v>#REF!</v>
      </c>
      <c r="AI11" t="e">
        <f>[5]Auswertung!AI$3</f>
        <v>#REF!</v>
      </c>
      <c r="AJ11" t="e">
        <f>[5]Auswertung!AJ$3</f>
        <v>#REF!</v>
      </c>
      <c r="AK11" t="e">
        <f>[5]Auswertung!AK$3</f>
        <v>#REF!</v>
      </c>
    </row>
    <row r="12" spans="1:37" x14ac:dyDescent="0.25">
      <c r="A12" s="3" t="e">
        <f>[6]Auswertung!A$3</f>
        <v>#REF!</v>
      </c>
      <c r="B12" t="e">
        <f>[6]Auswertung!B$3</f>
        <v>#REF!</v>
      </c>
      <c r="C12" t="e">
        <f>[6]Auswertung!C$3</f>
        <v>#REF!</v>
      </c>
      <c r="D12" t="e">
        <f>[6]Auswertung!D$3</f>
        <v>#REF!</v>
      </c>
      <c r="E12" t="e">
        <f>[6]Auswertung!E$3</f>
        <v>#REF!</v>
      </c>
      <c r="F12" t="e">
        <f>[6]Auswertung!F$3</f>
        <v>#REF!</v>
      </c>
      <c r="G12" t="e">
        <f>[6]Auswertung!G$3</f>
        <v>#REF!</v>
      </c>
      <c r="H12" t="e">
        <f>[6]Auswertung!H$3</f>
        <v>#REF!</v>
      </c>
      <c r="I12" t="e">
        <f>[6]Auswertung!I$3</f>
        <v>#REF!</v>
      </c>
      <c r="J12" t="e">
        <f>[6]Auswertung!J$3</f>
        <v>#REF!</v>
      </c>
      <c r="K12" t="e">
        <f>[6]Auswertung!K$3</f>
        <v>#REF!</v>
      </c>
      <c r="L12" t="e">
        <f>[6]Auswertung!L$3</f>
        <v>#REF!</v>
      </c>
      <c r="M12" t="e">
        <f>[6]Auswertung!M$3</f>
        <v>#REF!</v>
      </c>
      <c r="N12" t="e">
        <f>[6]Auswertung!N$3</f>
        <v>#REF!</v>
      </c>
      <c r="O12" t="e">
        <f>[6]Auswertung!O$3</f>
        <v>#REF!</v>
      </c>
      <c r="P12" t="e">
        <f>[6]Auswertung!P$3</f>
        <v>#REF!</v>
      </c>
      <c r="Q12" t="e">
        <f>[6]Auswertung!Q$3</f>
        <v>#REF!</v>
      </c>
      <c r="R12" t="e">
        <f>[6]Auswertung!R$3</f>
        <v>#REF!</v>
      </c>
      <c r="S12" t="e">
        <f>[6]Auswertung!S$3</f>
        <v>#REF!</v>
      </c>
      <c r="T12" t="e">
        <f>[6]Auswertung!T$3</f>
        <v>#REF!</v>
      </c>
      <c r="U12" t="e">
        <f>[6]Auswertung!U$3</f>
        <v>#REF!</v>
      </c>
      <c r="V12" t="e">
        <f>[6]Auswertung!V$3</f>
        <v>#REF!</v>
      </c>
      <c r="W12" t="e">
        <f>[6]Auswertung!W$3</f>
        <v>#REF!</v>
      </c>
      <c r="X12" t="e">
        <f>[6]Auswertung!X$3</f>
        <v>#REF!</v>
      </c>
      <c r="Y12" t="e">
        <f>[6]Auswertung!Y$3</f>
        <v>#REF!</v>
      </c>
      <c r="Z12" t="e">
        <f>[6]Auswertung!Z$3</f>
        <v>#REF!</v>
      </c>
      <c r="AA12" t="e">
        <f>[6]Auswertung!AA$3</f>
        <v>#REF!</v>
      </c>
      <c r="AB12" t="e">
        <f>[6]Auswertung!AB$3</f>
        <v>#REF!</v>
      </c>
      <c r="AC12" t="e">
        <f>[6]Auswertung!AC$3</f>
        <v>#REF!</v>
      </c>
      <c r="AD12" t="e">
        <f>[6]Auswertung!AD$3</f>
        <v>#REF!</v>
      </c>
      <c r="AE12" t="e">
        <f>[6]Auswertung!AE$3</f>
        <v>#REF!</v>
      </c>
      <c r="AF12" t="e">
        <f>[6]Auswertung!AF$3</f>
        <v>#REF!</v>
      </c>
      <c r="AG12" t="e">
        <f>[6]Auswertung!AG$3</f>
        <v>#REF!</v>
      </c>
      <c r="AH12" t="e">
        <f>[6]Auswertung!AH$3</f>
        <v>#REF!</v>
      </c>
      <c r="AI12" t="e">
        <f>[6]Auswertung!AI$3</f>
        <v>#REF!</v>
      </c>
      <c r="AJ12" t="e">
        <f>[6]Auswertung!AJ$3</f>
        <v>#REF!</v>
      </c>
      <c r="AK12" t="e">
        <f>[6]Auswertung!AK$3</f>
        <v>#REF!</v>
      </c>
    </row>
    <row r="13" spans="1:37" x14ac:dyDescent="0.25">
      <c r="A13" s="3" t="e">
        <f>[7]Auswertung!A$3</f>
        <v>#REF!</v>
      </c>
      <c r="B13" s="3" t="e">
        <f>[7]Auswertung!B$3</f>
        <v>#REF!</v>
      </c>
      <c r="C13" s="3" t="e">
        <f>[7]Auswertung!C$3</f>
        <v>#REF!</v>
      </c>
      <c r="D13" s="3" t="e">
        <f>[7]Auswertung!D$3</f>
        <v>#REF!</v>
      </c>
      <c r="E13" s="3" t="e">
        <f>[7]Auswertung!E$3</f>
        <v>#REF!</v>
      </c>
      <c r="F13" s="3" t="e">
        <f>[7]Auswertung!F$3</f>
        <v>#REF!</v>
      </c>
      <c r="G13" s="3" t="e">
        <f>[7]Auswertung!G$3</f>
        <v>#REF!</v>
      </c>
      <c r="H13" s="3" t="e">
        <f>[7]Auswertung!H$3</f>
        <v>#REF!</v>
      </c>
      <c r="I13" s="3" t="e">
        <f>[7]Auswertung!I$3</f>
        <v>#REF!</v>
      </c>
      <c r="J13" s="3" t="e">
        <f>[7]Auswertung!J$3</f>
        <v>#REF!</v>
      </c>
      <c r="K13" s="3" t="e">
        <f>[7]Auswertung!K$3</f>
        <v>#REF!</v>
      </c>
      <c r="L13" s="3" t="e">
        <f>[7]Auswertung!L$3</f>
        <v>#REF!</v>
      </c>
      <c r="M13" s="3" t="e">
        <f>[7]Auswertung!M$3</f>
        <v>#REF!</v>
      </c>
      <c r="N13" s="3" t="e">
        <f>[7]Auswertung!N$3</f>
        <v>#REF!</v>
      </c>
      <c r="O13" s="3" t="e">
        <f>[7]Auswertung!O$3</f>
        <v>#REF!</v>
      </c>
      <c r="P13" s="3" t="e">
        <f>[7]Auswertung!P$3</f>
        <v>#REF!</v>
      </c>
      <c r="Q13" s="3" t="e">
        <f>[7]Auswertung!Q$3</f>
        <v>#REF!</v>
      </c>
      <c r="R13" s="3" t="e">
        <f>[7]Auswertung!R$3</f>
        <v>#REF!</v>
      </c>
      <c r="S13" s="3" t="e">
        <f>[7]Auswertung!S$3</f>
        <v>#REF!</v>
      </c>
      <c r="T13" s="3" t="e">
        <f>[7]Auswertung!T$3</f>
        <v>#REF!</v>
      </c>
      <c r="U13" s="3" t="e">
        <f>[7]Auswertung!U$3</f>
        <v>#REF!</v>
      </c>
      <c r="V13" s="3" t="e">
        <f>[7]Auswertung!V$3</f>
        <v>#REF!</v>
      </c>
      <c r="W13" s="3" t="e">
        <f>[7]Auswertung!W$3</f>
        <v>#REF!</v>
      </c>
      <c r="X13" s="3" t="e">
        <f>[7]Auswertung!X$3</f>
        <v>#REF!</v>
      </c>
      <c r="Y13" s="3" t="e">
        <f>[7]Auswertung!Y$3</f>
        <v>#REF!</v>
      </c>
      <c r="Z13" s="3" t="e">
        <f>[7]Auswertung!Z$3</f>
        <v>#REF!</v>
      </c>
      <c r="AA13" s="3" t="e">
        <f>[7]Auswertung!AA$3</f>
        <v>#REF!</v>
      </c>
      <c r="AB13" s="3" t="e">
        <f>[7]Auswertung!AB$3</f>
        <v>#REF!</v>
      </c>
      <c r="AC13" s="3" t="e">
        <f>[7]Auswertung!AC$3</f>
        <v>#REF!</v>
      </c>
      <c r="AD13" s="3" t="e">
        <f>[7]Auswertung!AD$3</f>
        <v>#REF!</v>
      </c>
      <c r="AE13" s="3" t="e">
        <f>[7]Auswertung!AE$3</f>
        <v>#REF!</v>
      </c>
      <c r="AF13" s="3" t="e">
        <f>[7]Auswertung!AF$3</f>
        <v>#REF!</v>
      </c>
      <c r="AG13" s="3" t="e">
        <f>[7]Auswertung!AG$3</f>
        <v>#REF!</v>
      </c>
      <c r="AH13" s="3" t="e">
        <f>[7]Auswertung!AH$3</f>
        <v>#REF!</v>
      </c>
      <c r="AI13" s="3" t="e">
        <f>[7]Auswertung!AI$3</f>
        <v>#REF!</v>
      </c>
      <c r="AJ13" s="3" t="e">
        <f>[7]Auswertung!AJ$3</f>
        <v>#REF!</v>
      </c>
      <c r="AK13" s="3" t="e">
        <f>[7]Auswertung!AK$3</f>
        <v>#REF!</v>
      </c>
    </row>
    <row r="14" spans="1:37" x14ac:dyDescent="0.25">
      <c r="A14" s="3" t="e">
        <f>[8]Auswertung!A$3</f>
        <v>#REF!</v>
      </c>
      <c r="B14" s="3" t="e">
        <f>[8]Auswertung!B$3</f>
        <v>#REF!</v>
      </c>
      <c r="C14" s="3" t="e">
        <f>[8]Auswertung!C$3</f>
        <v>#REF!</v>
      </c>
      <c r="D14" s="3" t="e">
        <f>[8]Auswertung!D$3</f>
        <v>#REF!</v>
      </c>
      <c r="E14" s="3" t="e">
        <f>[8]Auswertung!E$3</f>
        <v>#REF!</v>
      </c>
      <c r="F14" s="3" t="e">
        <f>[8]Auswertung!F$3</f>
        <v>#REF!</v>
      </c>
      <c r="G14" s="3" t="e">
        <f>[8]Auswertung!G$3</f>
        <v>#REF!</v>
      </c>
      <c r="H14" s="3" t="e">
        <f>[8]Auswertung!H$3</f>
        <v>#REF!</v>
      </c>
      <c r="I14" s="3" t="e">
        <f>[8]Auswertung!I$3</f>
        <v>#REF!</v>
      </c>
      <c r="J14" s="3" t="e">
        <f>[8]Auswertung!J$3</f>
        <v>#REF!</v>
      </c>
      <c r="K14" s="3" t="e">
        <f>[8]Auswertung!K$3</f>
        <v>#REF!</v>
      </c>
      <c r="L14" s="3" t="e">
        <f>[8]Auswertung!L$3</f>
        <v>#REF!</v>
      </c>
      <c r="M14" s="3" t="e">
        <f>[8]Auswertung!M$3</f>
        <v>#REF!</v>
      </c>
      <c r="N14" s="3" t="e">
        <f>[8]Auswertung!N$3</f>
        <v>#REF!</v>
      </c>
      <c r="O14" s="3" t="e">
        <f>[8]Auswertung!O$3</f>
        <v>#REF!</v>
      </c>
      <c r="P14" s="3" t="e">
        <f>[8]Auswertung!P$3</f>
        <v>#REF!</v>
      </c>
      <c r="Q14" s="3" t="e">
        <f>[8]Auswertung!Q$3</f>
        <v>#REF!</v>
      </c>
      <c r="R14" s="3" t="e">
        <f>[8]Auswertung!R$3</f>
        <v>#REF!</v>
      </c>
      <c r="S14" s="3" t="e">
        <f>[8]Auswertung!S$3</f>
        <v>#REF!</v>
      </c>
      <c r="T14" s="3" t="e">
        <f>[8]Auswertung!T$3</f>
        <v>#REF!</v>
      </c>
      <c r="U14" s="3" t="e">
        <f>[8]Auswertung!U$3</f>
        <v>#REF!</v>
      </c>
      <c r="V14" s="3" t="e">
        <f>[8]Auswertung!V$3</f>
        <v>#REF!</v>
      </c>
      <c r="W14" s="3" t="e">
        <f>[8]Auswertung!W$3</f>
        <v>#REF!</v>
      </c>
      <c r="X14" s="3" t="e">
        <f>[8]Auswertung!X$3</f>
        <v>#REF!</v>
      </c>
      <c r="Y14" s="3" t="e">
        <f>[8]Auswertung!Y$3</f>
        <v>#REF!</v>
      </c>
      <c r="Z14" s="3" t="e">
        <f>[8]Auswertung!Z$3</f>
        <v>#REF!</v>
      </c>
      <c r="AA14" s="3" t="e">
        <f>[8]Auswertung!AA$3</f>
        <v>#REF!</v>
      </c>
      <c r="AB14" s="3" t="e">
        <f>[8]Auswertung!AB$3</f>
        <v>#REF!</v>
      </c>
      <c r="AC14" s="3" t="e">
        <f>[8]Auswertung!AC$3</f>
        <v>#REF!</v>
      </c>
      <c r="AD14" s="3" t="e">
        <f>[8]Auswertung!AD$3</f>
        <v>#REF!</v>
      </c>
      <c r="AE14" s="3" t="e">
        <f>[8]Auswertung!AE$3</f>
        <v>#REF!</v>
      </c>
      <c r="AF14" s="3" t="e">
        <f>[8]Auswertung!AF$3</f>
        <v>#REF!</v>
      </c>
      <c r="AG14" s="3" t="e">
        <f>[8]Auswertung!AG$3</f>
        <v>#REF!</v>
      </c>
      <c r="AH14" s="3" t="e">
        <f>[8]Auswertung!AH$3</f>
        <v>#REF!</v>
      </c>
      <c r="AI14" s="3" t="e">
        <f>[8]Auswertung!AI$3</f>
        <v>#REF!</v>
      </c>
      <c r="AJ14" s="3" t="e">
        <f>[8]Auswertung!AJ$3</f>
        <v>#REF!</v>
      </c>
      <c r="AK14" s="3" t="e">
        <f>[8]Auswertung!AK$3</f>
        <v>#REF!</v>
      </c>
    </row>
    <row r="15" spans="1:37" x14ac:dyDescent="0.25">
      <c r="A15" s="3" t="e">
        <f>[9]Auswertung!A$3</f>
        <v>#REF!</v>
      </c>
      <c r="B15" s="3" t="e">
        <f>[9]Auswertung!B$3</f>
        <v>#REF!</v>
      </c>
      <c r="C15" s="3" t="e">
        <f>[9]Auswertung!C$3</f>
        <v>#REF!</v>
      </c>
      <c r="D15" s="3" t="e">
        <f>[9]Auswertung!D$3</f>
        <v>#REF!</v>
      </c>
      <c r="E15" s="3" t="e">
        <f>[9]Auswertung!E$3</f>
        <v>#REF!</v>
      </c>
      <c r="F15" s="3" t="e">
        <f>[9]Auswertung!F$3</f>
        <v>#REF!</v>
      </c>
      <c r="G15" s="3" t="e">
        <f>[9]Auswertung!G$3</f>
        <v>#REF!</v>
      </c>
      <c r="H15" s="3" t="e">
        <f>[9]Auswertung!H$3</f>
        <v>#REF!</v>
      </c>
      <c r="I15" s="3" t="e">
        <f>[9]Auswertung!I$3</f>
        <v>#REF!</v>
      </c>
      <c r="J15" s="3" t="e">
        <f>[9]Auswertung!J$3</f>
        <v>#REF!</v>
      </c>
      <c r="K15" s="3" t="e">
        <f>[9]Auswertung!K$3</f>
        <v>#REF!</v>
      </c>
      <c r="L15" s="3" t="e">
        <f>[9]Auswertung!L$3</f>
        <v>#REF!</v>
      </c>
      <c r="M15" s="3" t="e">
        <f>[9]Auswertung!M$3</f>
        <v>#REF!</v>
      </c>
      <c r="N15" s="3" t="e">
        <f>[9]Auswertung!N$3</f>
        <v>#REF!</v>
      </c>
      <c r="O15" s="3" t="e">
        <f>[9]Auswertung!O$3</f>
        <v>#REF!</v>
      </c>
      <c r="P15" s="3" t="e">
        <f>[9]Auswertung!P$3</f>
        <v>#REF!</v>
      </c>
      <c r="Q15" s="3" t="e">
        <f>[9]Auswertung!Q$3</f>
        <v>#REF!</v>
      </c>
      <c r="R15" s="3" t="e">
        <f>[9]Auswertung!R$3</f>
        <v>#REF!</v>
      </c>
      <c r="S15" s="3" t="e">
        <f>[9]Auswertung!S$3</f>
        <v>#REF!</v>
      </c>
      <c r="T15" s="3" t="e">
        <f>[9]Auswertung!T$3</f>
        <v>#REF!</v>
      </c>
      <c r="U15" s="3" t="e">
        <f>[9]Auswertung!U$3</f>
        <v>#REF!</v>
      </c>
      <c r="V15" s="3" t="e">
        <f>[9]Auswertung!V$3</f>
        <v>#REF!</v>
      </c>
      <c r="W15" s="3" t="e">
        <f>[9]Auswertung!W$3</f>
        <v>#REF!</v>
      </c>
      <c r="X15" s="3" t="e">
        <f>[9]Auswertung!X$3</f>
        <v>#REF!</v>
      </c>
      <c r="Y15" s="3" t="e">
        <f>[9]Auswertung!Y$3</f>
        <v>#REF!</v>
      </c>
      <c r="Z15" s="3" t="e">
        <f>[9]Auswertung!Z$3</f>
        <v>#REF!</v>
      </c>
      <c r="AA15" s="3" t="e">
        <f>[9]Auswertung!AA$3</f>
        <v>#REF!</v>
      </c>
      <c r="AB15" s="3" t="e">
        <f>[9]Auswertung!AB$3</f>
        <v>#REF!</v>
      </c>
      <c r="AC15" s="3" t="e">
        <f>[9]Auswertung!AC$3</f>
        <v>#REF!</v>
      </c>
      <c r="AD15" s="3" t="e">
        <f>[9]Auswertung!AD$3</f>
        <v>#REF!</v>
      </c>
      <c r="AE15" s="3" t="e">
        <f>[9]Auswertung!AE$3</f>
        <v>#REF!</v>
      </c>
      <c r="AF15" s="3" t="e">
        <f>[9]Auswertung!AF$3</f>
        <v>#REF!</v>
      </c>
      <c r="AG15" s="3" t="e">
        <f>[9]Auswertung!AG$3</f>
        <v>#REF!</v>
      </c>
      <c r="AH15" s="3" t="e">
        <f>[9]Auswertung!AH$3</f>
        <v>#REF!</v>
      </c>
      <c r="AI15" s="3" t="e">
        <f>[9]Auswertung!AI$3</f>
        <v>#REF!</v>
      </c>
      <c r="AJ15" s="3" t="e">
        <f>[9]Auswertung!AJ$3</f>
        <v>#REF!</v>
      </c>
      <c r="AK15" s="3" t="e">
        <f>[9]Auswertung!AK$3</f>
        <v>#REF!</v>
      </c>
    </row>
    <row r="16" spans="1:37" x14ac:dyDescent="0.25">
      <c r="A16" s="3" t="e">
        <f>[10]Auswertung!A$3</f>
        <v>#REF!</v>
      </c>
      <c r="B16" t="e">
        <f>[10]Auswertung!B$3</f>
        <v>#REF!</v>
      </c>
      <c r="C16" t="e">
        <f>[10]Auswertung!C$3</f>
        <v>#REF!</v>
      </c>
      <c r="D16" t="e">
        <f>[10]Auswertung!D$3</f>
        <v>#REF!</v>
      </c>
      <c r="E16" t="e">
        <f>[10]Auswertung!E$3</f>
        <v>#REF!</v>
      </c>
      <c r="F16" t="e">
        <f>[10]Auswertung!F$3</f>
        <v>#REF!</v>
      </c>
      <c r="G16" t="e">
        <f>[10]Auswertung!G$3</f>
        <v>#REF!</v>
      </c>
      <c r="H16" t="e">
        <f>[10]Auswertung!H$3</f>
        <v>#REF!</v>
      </c>
      <c r="I16" t="e">
        <f>[10]Auswertung!I$3</f>
        <v>#REF!</v>
      </c>
      <c r="J16" t="e">
        <f>[10]Auswertung!J$3</f>
        <v>#REF!</v>
      </c>
      <c r="K16" t="e">
        <f>[10]Auswertung!K$3</f>
        <v>#REF!</v>
      </c>
      <c r="L16" t="e">
        <f>[10]Auswertung!L$3</f>
        <v>#REF!</v>
      </c>
      <c r="M16" t="e">
        <f>[10]Auswertung!M$3</f>
        <v>#REF!</v>
      </c>
      <c r="N16" t="e">
        <f>[10]Auswertung!N$3</f>
        <v>#REF!</v>
      </c>
      <c r="O16" t="e">
        <f>[10]Auswertung!O$3</f>
        <v>#REF!</v>
      </c>
      <c r="P16" t="e">
        <f>[10]Auswertung!P$3</f>
        <v>#REF!</v>
      </c>
      <c r="Q16" t="e">
        <f>[10]Auswertung!Q$3</f>
        <v>#REF!</v>
      </c>
      <c r="R16" t="e">
        <f>[10]Auswertung!R$3</f>
        <v>#REF!</v>
      </c>
      <c r="S16" t="e">
        <f>[10]Auswertung!S$3</f>
        <v>#REF!</v>
      </c>
      <c r="T16" t="e">
        <f>[10]Auswertung!T$3</f>
        <v>#REF!</v>
      </c>
      <c r="U16" t="e">
        <f>[10]Auswertung!U$3</f>
        <v>#REF!</v>
      </c>
      <c r="V16" t="e">
        <f>[10]Auswertung!V$3</f>
        <v>#REF!</v>
      </c>
      <c r="W16" t="e">
        <f>[10]Auswertung!W$3</f>
        <v>#REF!</v>
      </c>
      <c r="X16" t="e">
        <f>[10]Auswertung!X$3</f>
        <v>#REF!</v>
      </c>
      <c r="Y16" t="e">
        <f>[10]Auswertung!Y$3</f>
        <v>#REF!</v>
      </c>
      <c r="Z16" t="e">
        <f>[10]Auswertung!Z$3</f>
        <v>#REF!</v>
      </c>
      <c r="AA16" t="e">
        <f>[10]Auswertung!AA$3</f>
        <v>#REF!</v>
      </c>
      <c r="AB16" t="e">
        <f>[10]Auswertung!AB$3</f>
        <v>#REF!</v>
      </c>
      <c r="AC16" t="e">
        <f>[10]Auswertung!AC$3</f>
        <v>#REF!</v>
      </c>
      <c r="AD16" t="e">
        <f>[10]Auswertung!AD$3</f>
        <v>#REF!</v>
      </c>
      <c r="AE16" t="e">
        <f>[10]Auswertung!AE$3</f>
        <v>#REF!</v>
      </c>
      <c r="AF16" t="e">
        <f>[10]Auswertung!AF$3</f>
        <v>#REF!</v>
      </c>
      <c r="AG16" t="e">
        <f>[10]Auswertung!AG$3</f>
        <v>#REF!</v>
      </c>
      <c r="AH16" t="e">
        <f>[10]Auswertung!AH$3</f>
        <v>#REF!</v>
      </c>
      <c r="AI16" t="e">
        <f>[10]Auswertung!AI$3</f>
        <v>#REF!</v>
      </c>
      <c r="AJ16" t="e">
        <f>[10]Auswertung!AJ$3</f>
        <v>#REF!</v>
      </c>
      <c r="AK16" t="e">
        <f>[10]Auswertung!AK$3</f>
        <v>#REF!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Liste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Egbert Jeschke</cp:lastModifiedBy>
  <dcterms:created xsi:type="dcterms:W3CDTF">2012-05-08T19:05:11Z</dcterms:created>
  <dcterms:modified xsi:type="dcterms:W3CDTF">2012-05-24T19:25:55Z</dcterms:modified>
</cp:coreProperties>
</file>