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480" yWindow="105" windowWidth="19995" windowHeight="14310" activeTab="1"/>
  </bookViews>
  <sheets>
    <sheet name="TS_Neu" sheetId="1" r:id="rId1"/>
    <sheet name="Auswertungen" sheetId="3" r:id="rId2"/>
    <sheet name="Pivotauswertung" sheetId="4" r:id="rId3"/>
    <sheet name="Schlüsseltabelle" sheetId="2" state="hidden" r:id="rId4"/>
  </sheets>
  <definedNames>
    <definedName name="_xlnm._FilterDatabase" localSheetId="0" hidden="1">TS_Neu!$A$1:$S$99</definedName>
    <definedName name="Auswertungsbereich">OFFSET(TS_Neu!$A$1,,,COUNTA(TS_Neu!$A:$A),19)</definedName>
    <definedName name="_xlnm.Print_Area" localSheetId="1">Auswertungen!$A$1:$M$23</definedName>
    <definedName name="LPColCount">20</definedName>
    <definedName name="LPRowCount">122</definedName>
    <definedName name="LPStartPos">TS_Neu!#REF!</definedName>
    <definedName name="Schlüssel6">Schlüsseltabelle!$B$2:$D$6</definedName>
    <definedName name="Schlüssel7">Schlüsseltabelle!$B$9:$D$15</definedName>
    <definedName name="Schlüssel8">Schlüsseltabelle!$B$18:$D$19</definedName>
    <definedName name="Schlüssel9">Schlüsseltabelle!$A$22:$I$25</definedName>
  </definedNames>
  <calcPr calcId="125725"/>
  <pivotCaches>
    <pivotCache cacheId="7" r:id="rId5"/>
  </pivotCaches>
</workbook>
</file>

<file path=xl/calcChain.xml><?xml version="1.0" encoding="utf-8"?>
<calcChain xmlns="http://schemas.openxmlformats.org/spreadsheetml/2006/main">
  <c r="P39" i="1"/>
  <c r="P52"/>
  <c r="P96"/>
  <c r="P81"/>
  <c r="P68"/>
  <c r="P55"/>
  <c r="P86"/>
  <c r="P87"/>
  <c r="P72"/>
  <c r="P16"/>
  <c r="P79"/>
  <c r="P13"/>
  <c r="P62"/>
  <c r="P50"/>
  <c r="P63"/>
  <c r="P4"/>
  <c r="P30"/>
  <c r="P59"/>
  <c r="P83"/>
  <c r="P57"/>
  <c r="P89"/>
  <c r="P33"/>
  <c r="P5"/>
  <c r="P15"/>
  <c r="P24"/>
  <c r="P54"/>
  <c r="P65"/>
  <c r="P60"/>
  <c r="P17"/>
  <c r="P18"/>
  <c r="P78"/>
  <c r="P64"/>
  <c r="P67"/>
  <c r="P34"/>
  <c r="P7"/>
  <c r="P82"/>
  <c r="P12"/>
  <c r="P77"/>
  <c r="P23"/>
  <c r="P45"/>
  <c r="P66"/>
  <c r="P21"/>
  <c r="P6"/>
  <c r="P99"/>
  <c r="P84"/>
  <c r="P32"/>
  <c r="P90"/>
  <c r="P3"/>
  <c r="P2"/>
  <c r="P70"/>
  <c r="P75"/>
  <c r="P25"/>
  <c r="P35"/>
  <c r="P41"/>
  <c r="P44"/>
  <c r="P28"/>
  <c r="P10"/>
  <c r="P97"/>
  <c r="P71"/>
  <c r="P26"/>
  <c r="P49"/>
  <c r="P19"/>
  <c r="P93"/>
  <c r="P94"/>
  <c r="P69"/>
  <c r="P27"/>
  <c r="P85"/>
  <c r="P74"/>
  <c r="P37"/>
  <c r="P95"/>
  <c r="P36"/>
  <c r="P92"/>
  <c r="P40"/>
  <c r="P61"/>
  <c r="P51"/>
  <c r="P43"/>
  <c r="P46"/>
  <c r="P73"/>
  <c r="P8"/>
  <c r="P11"/>
  <c r="P9"/>
  <c r="P88"/>
  <c r="P47"/>
  <c r="P53"/>
  <c r="P98"/>
  <c r="P42"/>
  <c r="P14"/>
  <c r="P31"/>
  <c r="P56"/>
  <c r="P91"/>
  <c r="P22"/>
  <c r="P38"/>
  <c r="P20"/>
  <c r="P29"/>
  <c r="P76"/>
  <c r="P48"/>
  <c r="P58"/>
  <c r="P80"/>
  <c r="C11" i="3"/>
  <c r="S58" i="1"/>
  <c r="R58"/>
  <c r="N58"/>
  <c r="L58"/>
  <c r="S48"/>
  <c r="R48"/>
  <c r="N48"/>
  <c r="L48"/>
  <c r="S76"/>
  <c r="R76"/>
  <c r="N76"/>
  <c r="L76"/>
  <c r="S29"/>
  <c r="R29"/>
  <c r="N29"/>
  <c r="L29"/>
  <c r="S20"/>
  <c r="R20"/>
  <c r="N20"/>
  <c r="L20"/>
  <c r="S38"/>
  <c r="R38"/>
  <c r="N38"/>
  <c r="L38"/>
  <c r="S22"/>
  <c r="R22"/>
  <c r="N22"/>
  <c r="L22"/>
  <c r="S91"/>
  <c r="R91"/>
  <c r="N91"/>
  <c r="L91"/>
  <c r="S56"/>
  <c r="R56"/>
  <c r="N56"/>
  <c r="L56"/>
  <c r="S31"/>
  <c r="R31"/>
  <c r="N31"/>
  <c r="L31"/>
  <c r="S14"/>
  <c r="R14"/>
  <c r="N14"/>
  <c r="L14"/>
  <c r="S42"/>
  <c r="R42"/>
  <c r="N42"/>
  <c r="L42"/>
  <c r="S98"/>
  <c r="R98"/>
  <c r="N98"/>
  <c r="L98"/>
  <c r="S53"/>
  <c r="R53"/>
  <c r="N53"/>
  <c r="L53"/>
  <c r="S47"/>
  <c r="R47"/>
  <c r="N47"/>
  <c r="L47"/>
  <c r="S88"/>
  <c r="R88"/>
  <c r="N88"/>
  <c r="L88"/>
  <c r="S9"/>
  <c r="R9"/>
  <c r="N9"/>
  <c r="L9"/>
  <c r="S11"/>
  <c r="R11"/>
  <c r="N11"/>
  <c r="L11"/>
  <c r="S8"/>
  <c r="R8"/>
  <c r="N8"/>
  <c r="L8"/>
  <c r="S73"/>
  <c r="R73"/>
  <c r="N73"/>
  <c r="L73"/>
  <c r="S46"/>
  <c r="R46"/>
  <c r="N46"/>
  <c r="L46"/>
  <c r="S43"/>
  <c r="R43"/>
  <c r="N43"/>
  <c r="L43"/>
  <c r="S51"/>
  <c r="R51"/>
  <c r="N51"/>
  <c r="L51"/>
  <c r="S61"/>
  <c r="R61"/>
  <c r="N61"/>
  <c r="L61"/>
  <c r="S40"/>
  <c r="R40"/>
  <c r="N40"/>
  <c r="L40"/>
  <c r="S92"/>
  <c r="R92"/>
  <c r="N92"/>
  <c r="L92"/>
  <c r="S36"/>
  <c r="R36"/>
  <c r="N36"/>
  <c r="L36"/>
  <c r="S95"/>
  <c r="R95"/>
  <c r="N95"/>
  <c r="L95"/>
  <c r="S37"/>
  <c r="R37"/>
  <c r="N37"/>
  <c r="L37"/>
  <c r="S74"/>
  <c r="R74"/>
  <c r="N74"/>
  <c r="L74"/>
  <c r="S85"/>
  <c r="R85"/>
  <c r="N85"/>
  <c r="L85"/>
  <c r="S27"/>
  <c r="R27"/>
  <c r="N27"/>
  <c r="L27"/>
  <c r="S69"/>
  <c r="R69"/>
  <c r="N69"/>
  <c r="L69"/>
  <c r="S94"/>
  <c r="R94"/>
  <c r="N94"/>
  <c r="L94"/>
  <c r="S93"/>
  <c r="R93"/>
  <c r="N93"/>
  <c r="L93"/>
  <c r="S19"/>
  <c r="R19"/>
  <c r="N19"/>
  <c r="L19"/>
  <c r="S49"/>
  <c r="R49"/>
  <c r="N49"/>
  <c r="L49"/>
  <c r="S26"/>
  <c r="R26"/>
  <c r="N26"/>
  <c r="L26"/>
  <c r="S71"/>
  <c r="R71"/>
  <c r="N71"/>
  <c r="L71"/>
  <c r="S97"/>
  <c r="R97"/>
  <c r="N97"/>
  <c r="L97"/>
  <c r="S10"/>
  <c r="R10"/>
  <c r="N10"/>
  <c r="L10"/>
  <c r="S28"/>
  <c r="R28"/>
  <c r="N28"/>
  <c r="L28"/>
  <c r="S44"/>
  <c r="R44"/>
  <c r="N44"/>
  <c r="L44"/>
  <c r="S41"/>
  <c r="R41"/>
  <c r="N41"/>
  <c r="L41"/>
  <c r="S35"/>
  <c r="R35"/>
  <c r="N35"/>
  <c r="L35"/>
  <c r="S25"/>
  <c r="R25"/>
  <c r="N25"/>
  <c r="L25"/>
  <c r="S75"/>
  <c r="R75"/>
  <c r="N75"/>
  <c r="L75"/>
  <c r="S70"/>
  <c r="R70"/>
  <c r="N70"/>
  <c r="L70"/>
  <c r="S2"/>
  <c r="R2"/>
  <c r="N2"/>
  <c r="L2"/>
  <c r="S3"/>
  <c r="R3"/>
  <c r="N3"/>
  <c r="L3"/>
  <c r="S90"/>
  <c r="R90"/>
  <c r="N90"/>
  <c r="L90"/>
  <c r="S32"/>
  <c r="R32"/>
  <c r="N32"/>
  <c r="L32"/>
  <c r="S84"/>
  <c r="R84"/>
  <c r="N84"/>
  <c r="L84"/>
  <c r="S99"/>
  <c r="R99"/>
  <c r="N99"/>
  <c r="L99"/>
  <c r="S6"/>
  <c r="R6"/>
  <c r="N6"/>
  <c r="L6"/>
  <c r="S21"/>
  <c r="R21"/>
  <c r="N21"/>
  <c r="L21"/>
  <c r="S66"/>
  <c r="R66"/>
  <c r="N66"/>
  <c r="L66"/>
  <c r="S45"/>
  <c r="R45"/>
  <c r="N45"/>
  <c r="L45"/>
  <c r="S23"/>
  <c r="R23"/>
  <c r="N23"/>
  <c r="L23"/>
  <c r="S77"/>
  <c r="R77"/>
  <c r="N77"/>
  <c r="L77"/>
  <c r="S12"/>
  <c r="R12"/>
  <c r="N12"/>
  <c r="L12"/>
  <c r="S82"/>
  <c r="R82"/>
  <c r="N82"/>
  <c r="L82"/>
  <c r="S7"/>
  <c r="R7"/>
  <c r="N7"/>
  <c r="L7"/>
  <c r="S34"/>
  <c r="R34"/>
  <c r="N34"/>
  <c r="L34"/>
  <c r="S67"/>
  <c r="R67"/>
  <c r="N67"/>
  <c r="L67"/>
  <c r="S64"/>
  <c r="R64"/>
  <c r="N64"/>
  <c r="L64"/>
  <c r="S78"/>
  <c r="R78"/>
  <c r="N78"/>
  <c r="L78"/>
  <c r="S18"/>
  <c r="R18"/>
  <c r="N18"/>
  <c r="L18"/>
  <c r="S17"/>
  <c r="R17"/>
  <c r="N17"/>
  <c r="L17"/>
  <c r="S60"/>
  <c r="R60"/>
  <c r="N60"/>
  <c r="L60"/>
  <c r="S65"/>
  <c r="R65"/>
  <c r="N65"/>
  <c r="L65"/>
  <c r="S54"/>
  <c r="R54"/>
  <c r="N54"/>
  <c r="L54"/>
  <c r="S24"/>
  <c r="R24"/>
  <c r="N24"/>
  <c r="L24"/>
  <c r="S15"/>
  <c r="R15"/>
  <c r="N15"/>
  <c r="L15"/>
  <c r="S5"/>
  <c r="R5"/>
  <c r="N5"/>
  <c r="L5"/>
  <c r="S33"/>
  <c r="R33"/>
  <c r="N33"/>
  <c r="L33"/>
  <c r="S89"/>
  <c r="R89"/>
  <c r="N89"/>
  <c r="L89"/>
  <c r="S57"/>
  <c r="R57"/>
  <c r="N57"/>
  <c r="L57"/>
  <c r="S83"/>
  <c r="R83"/>
  <c r="N83"/>
  <c r="L83"/>
  <c r="S59"/>
  <c r="R59"/>
  <c r="N59"/>
  <c r="L59"/>
  <c r="S30"/>
  <c r="R30"/>
  <c r="N30"/>
  <c r="L30"/>
  <c r="S4"/>
  <c r="R4"/>
  <c r="N4"/>
  <c r="L4"/>
  <c r="S63"/>
  <c r="R63"/>
  <c r="N63"/>
  <c r="L63"/>
  <c r="S50"/>
  <c r="R50"/>
  <c r="N50"/>
  <c r="L50"/>
  <c r="S62"/>
  <c r="R62"/>
  <c r="N62"/>
  <c r="L62"/>
  <c r="S13"/>
  <c r="R13"/>
  <c r="N13"/>
  <c r="L13"/>
  <c r="S79"/>
  <c r="R79"/>
  <c r="N79"/>
  <c r="L79"/>
  <c r="S16"/>
  <c r="R16"/>
  <c r="N16"/>
  <c r="L16"/>
  <c r="S72"/>
  <c r="R72"/>
  <c r="N72"/>
  <c r="L72"/>
  <c r="S87"/>
  <c r="R87"/>
  <c r="N87"/>
  <c r="L87"/>
  <c r="S86"/>
  <c r="R86"/>
  <c r="N86"/>
  <c r="L86"/>
  <c r="S55"/>
  <c r="R55"/>
  <c r="N55"/>
  <c r="L55"/>
  <c r="S68"/>
  <c r="R68"/>
  <c r="N68"/>
  <c r="L68"/>
  <c r="S81"/>
  <c r="R81"/>
  <c r="N81"/>
  <c r="L81"/>
  <c r="S96"/>
  <c r="R96"/>
  <c r="N96"/>
  <c r="L96"/>
  <c r="S52"/>
  <c r="R52"/>
  <c r="N52"/>
  <c r="L52"/>
  <c r="S39"/>
  <c r="R39"/>
  <c r="N39"/>
  <c r="L39"/>
  <c r="S80"/>
  <c r="R80"/>
  <c r="N80"/>
  <c r="L80"/>
  <c r="C16" i="3"/>
  <c r="C15"/>
  <c r="C14"/>
  <c r="C13"/>
  <c r="C12"/>
  <c r="C10"/>
  <c r="C7"/>
  <c r="C6"/>
  <c r="C5"/>
  <c r="C4"/>
  <c r="C3"/>
  <c r="C22"/>
  <c r="C21" l="1"/>
  <c r="C19"/>
  <c r="C20"/>
</calcChain>
</file>

<file path=xl/sharedStrings.xml><?xml version="1.0" encoding="utf-8"?>
<sst xmlns="http://schemas.openxmlformats.org/spreadsheetml/2006/main" count="818" uniqueCount="326">
  <si>
    <t>PSNR</t>
  </si>
  <si>
    <t>Name</t>
  </si>
  <si>
    <t>Tariftyp</t>
  </si>
  <si>
    <t>Eingruppierung</t>
  </si>
  <si>
    <t>2</t>
  </si>
  <si>
    <t>1</t>
  </si>
  <si>
    <t>4</t>
  </si>
  <si>
    <t>3</t>
  </si>
  <si>
    <t>5</t>
  </si>
  <si>
    <t>Tätigkeitsbezeichnung</t>
  </si>
  <si>
    <t>Höchster Schulabschluss</t>
  </si>
  <si>
    <t>Höchste Berufsausbildung</t>
  </si>
  <si>
    <t>AÜG</t>
  </si>
  <si>
    <t>Vertragsform</t>
  </si>
  <si>
    <t>LFDNR</t>
  </si>
  <si>
    <t>Schlüsselzahl_6</t>
  </si>
  <si>
    <t>Klartext_6</t>
  </si>
  <si>
    <t>Hilfetext_6</t>
  </si>
  <si>
    <t xml:space="preserve"> Ohne Schulabschluss</t>
  </si>
  <si>
    <t>Kein Schulabschluss: Vorzeitiger Abbruch der Schule bzw. Abgang von Schule ohne erfolgreichen Abschluss.</t>
  </si>
  <si>
    <t xml:space="preserve"> Haupt-/Volksschulabschluss</t>
  </si>
  <si>
    <t>Abschlusszeugnis der Hauptschule. Gleichwertig sind Abschlüsse von: Sonderschule; Berufsvorbereitungsjahr (BVJ);  8. oder 9. Klasse an einer allgemeinbildenden polytechnischen Oberschule der ehemaligen DDR.</t>
  </si>
  <si>
    <t xml:space="preserve"> Mittlere Reife oder gleichwertiger Abschluss</t>
  </si>
  <si>
    <t>Abschlusszeugnis der Real-/Mittelschule, Realschulzweig der Gesamtschule, Abendrealschule. Gleichwertig: Versetzungszeugnis i. d. 11. Kl. d. Gymnasiums; Abschlusszeugnis Berufsaufbau- oder teilqualif. Berufsfachschule, 10. Kl. polytechn. Oberschule (DDR).</t>
  </si>
  <si>
    <t xml:space="preserve"> Abitur / Fachabitur</t>
  </si>
  <si>
    <t>Erwerb der allgem. Hochschulreife (Abitur) an Gymnasium oder integrierter Gesamtschule. Gleichwertig: Abschluss der erweiterten Oberschule (DDR). Fachabitur: u.a. durch Abschluss a.d. Fachober-, Berufsober-, Höheren Handelsschule, Berufskolleg.</t>
  </si>
  <si>
    <t xml:space="preserve"> Abschluss unbekannt</t>
  </si>
  <si>
    <r>
      <t>Die Schlüsselzahl 9 sollte nur gewählt werden, wenn</t>
    </r>
    <r>
      <rPr>
        <sz val="10"/>
        <rFont val="Arial"/>
        <family val="2"/>
      </rPr>
      <t xml:space="preserve"> überhaupt keine Informationen zum Schulabschluss vorliegen. In Fällen, in denen Unsicherheit zwischen zwei Alternativen besteht, ist die wahrscheinlichere der Alternativen zu wählen. </t>
    </r>
  </si>
  <si>
    <t>Schlüsselzahl_7</t>
  </si>
  <si>
    <t>Klartext_7</t>
  </si>
  <si>
    <t>Hilfetext_7</t>
  </si>
  <si>
    <t xml:space="preserve"> Ohne beruflichen Ausbildungsabschluss</t>
  </si>
  <si>
    <t>Kein Ausbildungsabschluss liegt vor bei: Abbruch der Ausbildung; betrieblichen Anlerntätigkeiten; Abschluss eines Berufsgrundbildungsjahres (BGJ); Weiterbildungskursen</t>
  </si>
  <si>
    <t xml:space="preserve"> Abschluss einer anerkannten Berufsausbildung </t>
  </si>
  <si>
    <t>Betriebliche/außerbetriebliche Ausbildung gemäß BBiG oder HWO oder auch eine Berufsausbildung an einer vollqualifizierenden Berufsfachschule (z.B. Altenpflege, Assistenten in unterschiedlichen Bereichen) bzw. an entsprechenden Berufskollegs.</t>
  </si>
  <si>
    <t xml:space="preserve"> Meister-/Techniker- oder gleichwertiger Fachschulabschluss</t>
  </si>
  <si>
    <t xml:space="preserve">Abschluss durch Meisterprüfung vor einer Kammer; an einer Fach-/Technikerschule. Gleichwertig sind u.a.  Fachwirte (z.B. Fachwirt in der Alten- und Krankenpflege, Fachwirt Controlling) oder Abschlüsse an den Fachschulen der ehemaligen DDR. </t>
  </si>
  <si>
    <t xml:space="preserve"> Bachelor </t>
  </si>
  <si>
    <t>Erster akademischer Grad nach Abschluss einer wissenschaftlichen Ausbildung.
Erwerb z.B. an einer Hochschule, Universität, Technischen Hochschule, Fachhochschule oder Berufsakademie.
Beispiele: Bachelor of Arts (B.A.), Bachelor of Engineering (B. Eng.).</t>
  </si>
  <si>
    <t xml:space="preserve"> Diplom/Magister/Master/Staatsexamen </t>
  </si>
  <si>
    <t>Abschluss z.B. an einer Hochschule, Universität, Technischen Hochschule, Fachhochschule, Kunsthochschule, Pädagogischen Hochschule, an ehemaligen Ingenieursschulen.</t>
  </si>
  <si>
    <t>6</t>
  </si>
  <si>
    <t xml:space="preserve"> Promotion</t>
  </si>
  <si>
    <t>Erwerb eines Doktortitels; auch Habilitation.</t>
  </si>
  <si>
    <t>7</t>
  </si>
  <si>
    <r>
      <t>Die Schlüsselzahl 9 sollte nur gewählt werden, wenn</t>
    </r>
    <r>
      <rPr>
        <sz val="10"/>
        <rFont val="Arial"/>
        <family val="2"/>
      </rPr>
      <t xml:space="preserve"> überhaupt keine Informationen zum Ausbildungsabschluss vorliegen. In Fällen, in denen Unsicherheit zwischen zwei Alternativen besteht, ist die wahrscheinlichere der Alternativen zu wählen. </t>
    </r>
  </si>
  <si>
    <t>Schlüsselzahl_8</t>
  </si>
  <si>
    <t>Klartext_8</t>
  </si>
  <si>
    <t>Hilfetext_8</t>
  </si>
  <si>
    <t xml:space="preserve"> nein</t>
  </si>
  <si>
    <t>Der/die Beschäftigte wird nicht anderen Arbeitgebern gewerbsmäßig überlassen (nach AÜG).</t>
  </si>
  <si>
    <t xml:space="preserve"> ja</t>
  </si>
  <si>
    <t>Der/die Beschäftigte wird anderen Arbeitgebern gewerbsmäßig überlassen (nach AÜG).</t>
  </si>
  <si>
    <t>C_AZ</t>
  </si>
  <si>
    <t>Text_AZ</t>
  </si>
  <si>
    <t>Hilfetext_AZ</t>
  </si>
  <si>
    <t>C_Frist</t>
  </si>
  <si>
    <t>Text_Frist</t>
  </si>
  <si>
    <t>Hilfetext_Frist</t>
  </si>
  <si>
    <t>Schlüsselzahl_9</t>
  </si>
  <si>
    <t>Klartext_9</t>
  </si>
  <si>
    <t>0</t>
  </si>
  <si>
    <t>Vollzeit</t>
  </si>
  <si>
    <t xml:space="preserve">Beschäftigt mit tariflich festgelegter Regelarbeitszeit. </t>
  </si>
  <si>
    <t>unbefristet</t>
  </si>
  <si>
    <t>Unbefristeter Arbeitsvertrag: auf unbestimmte Zeit abgeschlossen.</t>
  </si>
  <si>
    <t>Vollzeit - unbefristet</t>
  </si>
  <si>
    <t>Teilzeit</t>
  </si>
  <si>
    <t>Beschäftigt mit weniger als tariflich festgelegter Regelarbeitszeit.</t>
  </si>
  <si>
    <t>Teilzeit - unbefristet</t>
  </si>
  <si>
    <t>befristet</t>
  </si>
  <si>
    <t>Befristeter Arbeitsvertrag: auf bestimmte Zeit abgeschlossen.</t>
  </si>
  <si>
    <t>Vollzeit - befristet</t>
  </si>
  <si>
    <t>Teilzeit - befristet</t>
  </si>
  <si>
    <t>TTS (1-5)</t>
  </si>
  <si>
    <t>TTS (6)</t>
  </si>
  <si>
    <t>TTS (7)</t>
  </si>
  <si>
    <t>TTS (8)</t>
  </si>
  <si>
    <t>TTS (9)</t>
  </si>
  <si>
    <t>Vorname</t>
  </si>
  <si>
    <t>Abteilung</t>
  </si>
  <si>
    <t>Kostenstelle</t>
  </si>
  <si>
    <t>Geburtsdatum</t>
  </si>
  <si>
    <t>Alter</t>
  </si>
  <si>
    <t>Schulbildung</t>
  </si>
  <si>
    <t>Anzahl MA</t>
  </si>
  <si>
    <t>Berufsausbildung</t>
  </si>
  <si>
    <t>Gesamtergebnis</t>
  </si>
  <si>
    <t>30-34</t>
  </si>
  <si>
    <t>(Alle)</t>
  </si>
  <si>
    <t>60-64</t>
  </si>
  <si>
    <t>&lt;20</t>
  </si>
  <si>
    <t>CNC-Dreher</t>
  </si>
  <si>
    <t>Tarif</t>
  </si>
  <si>
    <t>EG9</t>
  </si>
  <si>
    <t>CNC-Fräser</t>
  </si>
  <si>
    <t>EG8</t>
  </si>
  <si>
    <t>Vorarbeiter</t>
  </si>
  <si>
    <t>EG10</t>
  </si>
  <si>
    <t>Abteilungsleiter</t>
  </si>
  <si>
    <t>EG13</t>
  </si>
  <si>
    <t>Breuer</t>
  </si>
  <si>
    <t>Albrecht</t>
  </si>
  <si>
    <t>EG1</t>
  </si>
  <si>
    <t>CNC-Maschinenbediener</t>
  </si>
  <si>
    <t>EG3</t>
  </si>
  <si>
    <t>EG6</t>
  </si>
  <si>
    <t>Raumpflegerin</t>
  </si>
  <si>
    <t>Bohrwerkmaschineneinrichter</t>
  </si>
  <si>
    <t>CNC-Anwendungsfachmann</t>
  </si>
  <si>
    <t>EG11</t>
  </si>
  <si>
    <t>Schichtführer</t>
  </si>
  <si>
    <t>Christian</t>
  </si>
  <si>
    <t>Maschinenhelfer</t>
  </si>
  <si>
    <t>AT</t>
  </si>
  <si>
    <t>Betriebsschlosser</t>
  </si>
  <si>
    <t>Bernhard</t>
  </si>
  <si>
    <t>Magazinverwalter</t>
  </si>
  <si>
    <t>EG4</t>
  </si>
  <si>
    <t>Qualitätskontrolleur</t>
  </si>
  <si>
    <t>Lagerist</t>
  </si>
  <si>
    <t>EG7</t>
  </si>
  <si>
    <t>Andreas</t>
  </si>
  <si>
    <t>Metallbauer - Konstruktionstechnik</t>
  </si>
  <si>
    <t>Metallsäger</t>
  </si>
  <si>
    <t>Montierer/in</t>
  </si>
  <si>
    <t>EG2</t>
  </si>
  <si>
    <t>Lastkraftwagenfahrer</t>
  </si>
  <si>
    <t>König</t>
  </si>
  <si>
    <t>EG12</t>
  </si>
  <si>
    <t>Teilezurichter</t>
  </si>
  <si>
    <t>Bernd</t>
  </si>
  <si>
    <t>Christoph</t>
  </si>
  <si>
    <t>Botenfahrer</t>
  </si>
  <si>
    <t>Gabelstaplerfahrer</t>
  </si>
  <si>
    <t>Spitzendreher</t>
  </si>
  <si>
    <t>Werkzeugvorrichter</t>
  </si>
  <si>
    <t>Feinwerkmechaniker - Maschinenbau</t>
  </si>
  <si>
    <t>Ausbildungsvergütung</t>
  </si>
  <si>
    <t>Busch</t>
  </si>
  <si>
    <t>Bürokaufmann</t>
  </si>
  <si>
    <t>CNC-Dreher/in</t>
  </si>
  <si>
    <t>Barbara</t>
  </si>
  <si>
    <t>Kaufmännische Bürokraft</t>
  </si>
  <si>
    <t>Einkaufssachbearbeiter</t>
  </si>
  <si>
    <t>Bürohelfer/in</t>
  </si>
  <si>
    <t>Anwendungsprogrammierer</t>
  </si>
  <si>
    <t>IT</t>
  </si>
  <si>
    <t>Softwareentwickler</t>
  </si>
  <si>
    <t>Carolin</t>
  </si>
  <si>
    <t>Dirk</t>
  </si>
  <si>
    <t>Technische Zeichner/in - Maschinen- und Anlagentechnik</t>
  </si>
  <si>
    <t>REFA-Prozessorganisator/in</t>
  </si>
  <si>
    <t>Projektingenieur/in</t>
  </si>
  <si>
    <t>Christiane</t>
  </si>
  <si>
    <t>Personalleiterin</t>
  </si>
  <si>
    <t>EG14</t>
  </si>
  <si>
    <t>55-59</t>
  </si>
  <si>
    <t>50-54</t>
  </si>
  <si>
    <t>45-49</t>
  </si>
  <si>
    <t>40-44</t>
  </si>
  <si>
    <t>35-39</t>
  </si>
  <si>
    <t>25-29</t>
  </si>
  <si>
    <t>20-24</t>
  </si>
  <si>
    <t>60-64 Ergebnis</t>
  </si>
  <si>
    <t>55-59 Ergebnis</t>
  </si>
  <si>
    <t>50-54 Ergebnis</t>
  </si>
  <si>
    <t>45-49 Ergebnis</t>
  </si>
  <si>
    <t>40-44 Ergebnis</t>
  </si>
  <si>
    <t>35-39 Ergebnis</t>
  </si>
  <si>
    <t>30-34 Ergebnis</t>
  </si>
  <si>
    <t>25-29 Ergebnis</t>
  </si>
  <si>
    <t>20-24 Ergebnis</t>
  </si>
  <si>
    <t>&lt;20 Ergebnis</t>
  </si>
  <si>
    <t>Herr</t>
  </si>
  <si>
    <t>Dieter</t>
  </si>
  <si>
    <t>Alpermann</t>
  </si>
  <si>
    <t>Altmeyer</t>
  </si>
  <si>
    <t>Birgit</t>
  </si>
  <si>
    <t>Appel</t>
  </si>
  <si>
    <t>Backes</t>
  </si>
  <si>
    <t>Domenico</t>
  </si>
  <si>
    <t>Bagheri</t>
  </si>
  <si>
    <t>Bamberger</t>
  </si>
  <si>
    <t>Claus</t>
  </si>
  <si>
    <t>Barich</t>
  </si>
  <si>
    <t>Battista</t>
  </si>
  <si>
    <t>Dietrich</t>
  </si>
  <si>
    <t>Bauermeister</t>
  </si>
  <si>
    <t>Baumgärtel</t>
  </si>
  <si>
    <t>Denise</t>
  </si>
  <si>
    <t>Becker</t>
  </si>
  <si>
    <t>Anette</t>
  </si>
  <si>
    <t>Behles</t>
  </si>
  <si>
    <t>Edgar</t>
  </si>
  <si>
    <t>Benner-Machel</t>
  </si>
  <si>
    <t>Beyer</t>
  </si>
  <si>
    <t>Elke</t>
  </si>
  <si>
    <t>Bieringer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</si>
  <si>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</si>
  <si>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</si>
  <si>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</si>
  <si>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</si>
  <si>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</si>
  <si>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</si>
  <si>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</si>
  <si>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</si>
  <si>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</si>
  <si>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</si>
  <si>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</si>
  <si>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</si>
  <si>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</si>
  <si>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Braun</t>
  </si>
  <si>
    <t>Bräutigam</t>
  </si>
  <si>
    <t>Bettina</t>
  </si>
  <si>
    <t>Breivogel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</si>
  <si>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</si>
  <si>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</si>
  <si>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</si>
  <si>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</si>
  <si>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</si>
  <si>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</si>
  <si>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</si>
  <si>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</si>
  <si>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</si>
  <si>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</si>
  <si>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</si>
  <si>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</si>
  <si>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</si>
  <si>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</si>
  <si>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</si>
  <si>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</si>
  <si>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</si>
  <si>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</si>
  <si>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</si>
  <si>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</si>
  <si>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</si>
  <si>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</si>
  <si>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</si>
  <si>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Dieterich</t>
  </si>
  <si>
    <t>Doris</t>
  </si>
  <si>
    <t>Ditter</t>
  </si>
  <si>
    <t>Drömer</t>
  </si>
  <si>
    <t>Duclervil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</si>
  <si>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</si>
  <si>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</si>
  <si>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</si>
  <si>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</si>
  <si>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</si>
  <si>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</si>
  <si>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</si>
  <si>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</si>
  <si>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</si>
  <si>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</si>
  <si>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</si>
  <si>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Enste</t>
  </si>
  <si>
    <t>Erdmann</t>
  </si>
  <si>
    <t>Erhardt</t>
  </si>
  <si>
    <t>Ermisch</t>
  </si>
  <si>
    <t>Edgard</t>
  </si>
  <si>
    <t>Frederich</t>
  </si>
  <si>
    <t>Anke</t>
  </si>
  <si>
    <t>Fuchs</t>
  </si>
  <si>
    <t>Fürsch</t>
  </si>
  <si>
    <t>Galette</t>
  </si>
  <si>
    <t>Gall</t>
  </si>
  <si>
    <t>Axel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</si>
  <si>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</si>
  <si>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</si>
  <si>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</si>
  <si>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</si>
  <si>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</si>
  <si>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</si>
  <si>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</si>
  <si>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</si>
  <si>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</si>
  <si>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</si>
  <si>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</si>
  <si>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</si>
  <si>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</si>
  <si>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</si>
  <si>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</si>
  <si>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</si>
  <si>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</si>
  <si>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</si>
  <si>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</si>
  <si>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</si>
  <si>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</si>
  <si>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</si>
  <si>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</si>
  <si>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Köhler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</si>
  <si>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</si>
  <si>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</si>
  <si>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</si>
  <si>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</si>
  <si>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</si>
  <si>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</si>
  <si>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</si>
  <si>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</si>
  <si>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</si>
  <si>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</si>
  <si>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</si>
  <si>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</si>
  <si>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</si>
  <si>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</si>
  <si>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</si>
  <si>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</si>
  <si>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</si>
  <si>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</si>
  <si>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</si>
  <si>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</si>
  <si>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</si>
  <si>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</si>
  <si>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JA</t>
  </si>
  <si>
    <t>FI</t>
  </si>
  <si>
    <t>WI</t>
  </si>
  <si>
    <t>GF</t>
  </si>
  <si>
    <t>AB</t>
  </si>
  <si>
    <t>HR</t>
  </si>
  <si>
    <t>DG</t>
  </si>
  <si>
    <t>NG</t>
  </si>
  <si>
    <t>ON</t>
  </si>
  <si>
    <t>FO</t>
  </si>
  <si>
    <t>PO</t>
  </si>
  <si>
    <t>US</t>
  </si>
  <si>
    <t>STH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</si>
</sst>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0000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408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1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/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Border="1"/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left" vertical="center"/>
    </xf>
    <xf numFmtId="0" fontId="0" fillId="0" borderId="0" xfId="0" applyNumberFormat="1" applyBorder="1"/>
    <xf numFmtId="0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/>
    <xf numFmtId="0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3" fillId="2" borderId="13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6" xfId="0" pivotButton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NumberFormat="1" applyBorder="1"/>
    <xf numFmtId="0" fontId="0" fillId="0" borderId="10" xfId="0" applyBorder="1"/>
    <xf numFmtId="0" fontId="0" fillId="0" borderId="1" xfId="0" applyNumberFormat="1" applyBorder="1"/>
    <xf numFmtId="0" fontId="0" fillId="0" borderId="11" xfId="0" applyNumberFormat="1" applyBorder="1"/>
    <xf numFmtId="0" fontId="0" fillId="0" borderId="8" xfId="0" applyNumberFormat="1" applyBorder="1"/>
    <xf numFmtId="0" fontId="0" fillId="0" borderId="0" xfId="0" applyNumberFormat="1"/>
    <xf numFmtId="0" fontId="0" fillId="0" borderId="3" xfId="0" applyNumberFormat="1" applyBorder="1"/>
    <xf numFmtId="0" fontId="0" fillId="0" borderId="12" xfId="0" applyNumberFormat="1" applyBorder="1"/>
    <xf numFmtId="0" fontId="0" fillId="0" borderId="1" xfId="0" pivotButton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horizontal="right" indent="2"/>
    </xf>
    <xf numFmtId="0" fontId="0" fillId="0" borderId="0" xfId="0" applyAlignment="1">
      <alignment horizontal="left" indent="2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vertical="center"/>
    </xf>
    <xf numFmtId="0" fontId="4" fillId="7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4" fillId="9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/>
  </cellXfs>
  <cellStyles count="1">
    <cellStyle name="Standard" xfId="0" builtinId="0"/>
  </cellStyles>
  <dxfs count="14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</dxf>
    <dxf>
      <numFmt numFmtId="0" formatCode="General"/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  <alignment horizontal="general" vertical="bottom" textRotation="0" wrapText="1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numFmt numFmtId="30" formatCode="@"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6"/>
  <c:chart>
    <c:plotArea>
      <c:layout>
        <c:manualLayout>
          <c:layoutTarget val="inner"/>
          <c:xMode val="edge"/>
          <c:yMode val="edge"/>
          <c:x val="5.1156215269392499E-2"/>
          <c:y val="8.0426359626220731E-2"/>
          <c:w val="0.47689706729368192"/>
          <c:h val="0.72013692954121322"/>
        </c:manualLayout>
      </c:layout>
      <c:barChart>
        <c:barDir val="col"/>
        <c:grouping val="clustered"/>
        <c:ser>
          <c:idx val="0"/>
          <c:order val="0"/>
          <c:tx>
            <c:strRef>
              <c:f>Auswertungen!$B$3</c:f>
              <c:strCache>
                <c:ptCount val="1"/>
                <c:pt idx="0">
                  <c:v> Ohne Schulabschluss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Auswertungen!$C$2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Auswertungen!$B$4</c:f>
              <c:strCache>
                <c:ptCount val="1"/>
                <c:pt idx="0">
                  <c:v> Haupt-/Volksschulabschluss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Auswertungen!$C$2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Auswertungen!$C$4</c:f>
              <c:numCache>
                <c:formatCode>General</c:formatCode>
                <c:ptCount val="1"/>
                <c:pt idx="0">
                  <c:v>41</c:v>
                </c:pt>
              </c:numCache>
            </c:numRef>
          </c:val>
        </c:ser>
        <c:ser>
          <c:idx val="2"/>
          <c:order val="2"/>
          <c:tx>
            <c:strRef>
              <c:f>Auswertungen!$B$5</c:f>
              <c:strCache>
                <c:ptCount val="1"/>
                <c:pt idx="0">
                  <c:v> Mittlere Reife oder gleichwertiger Abschluss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Auswertungen!$C$2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Auswertungen!$C$5</c:f>
              <c:numCache>
                <c:formatCode>General</c:formatCode>
                <c:ptCount val="1"/>
                <c:pt idx="0">
                  <c:v>36</c:v>
                </c:pt>
              </c:numCache>
            </c:numRef>
          </c:val>
        </c:ser>
        <c:ser>
          <c:idx val="3"/>
          <c:order val="3"/>
          <c:tx>
            <c:strRef>
              <c:f>Auswertungen!$B$6</c:f>
              <c:strCache>
                <c:ptCount val="1"/>
                <c:pt idx="0">
                  <c:v> Abitur / Fachabitur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Auswertungen!$C$2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Auswertungen!$C$6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</c:ser>
        <c:ser>
          <c:idx val="4"/>
          <c:order val="4"/>
          <c:tx>
            <c:strRef>
              <c:f>Auswertungen!$B$7</c:f>
              <c:strCache>
                <c:ptCount val="1"/>
                <c:pt idx="0">
                  <c:v> Abschluss unbekannt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Auswertungen!$C$2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124991744"/>
        <c:axId val="125009920"/>
      </c:barChart>
      <c:catAx>
        <c:axId val="124991744"/>
        <c:scaling>
          <c:orientation val="minMax"/>
        </c:scaling>
        <c:axPos val="b"/>
        <c:numFmt formatCode="General" sourceLinked="1"/>
        <c:majorTickMark val="none"/>
        <c:tickLblPos val="nextTo"/>
        <c:crossAx val="125009920"/>
        <c:crosses val="autoZero"/>
        <c:auto val="1"/>
        <c:lblAlgn val="ctr"/>
        <c:lblOffset val="100"/>
      </c:catAx>
      <c:valAx>
        <c:axId val="12500992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24991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3961184429411113"/>
          <c:y val="6.7794489760636234E-2"/>
          <c:w val="0.46038815570588892"/>
          <c:h val="0.73703427790089127"/>
        </c:manualLayout>
      </c:layout>
    </c:legend>
    <c:plotVisOnly val="1"/>
    <c:dispBlanksAs val="gap"/>
  </c:chart>
  <c:spPr>
    <a:noFill/>
    <a:ln>
      <a:noFill/>
    </a:ln>
  </c:sp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6"/>
  <c:chart>
    <c:plotArea>
      <c:layout>
        <c:manualLayout>
          <c:layoutTarget val="inner"/>
          <c:xMode val="edge"/>
          <c:yMode val="edge"/>
          <c:x val="4.7616209691515976E-2"/>
          <c:y val="6.2954257571531128E-2"/>
          <c:w val="0.41910046479747531"/>
          <c:h val="0.75860328666210208"/>
        </c:manualLayout>
      </c:layout>
      <c:barChart>
        <c:barDir val="col"/>
        <c:grouping val="clustered"/>
        <c:ser>
          <c:idx val="0"/>
          <c:order val="0"/>
          <c:tx>
            <c:strRef>
              <c:f>Auswertungen!$B$10</c:f>
              <c:strCache>
                <c:ptCount val="1"/>
                <c:pt idx="0">
                  <c:v> Ohne beruflichen Ausbildungsabschluss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Auswertungen!$C$9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Auswertungen!$C$10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"/>
          <c:order val="1"/>
          <c:tx>
            <c:strRef>
              <c:f>Auswertungen!$B$11</c:f>
              <c:strCache>
                <c:ptCount val="1"/>
                <c:pt idx="0">
                  <c:v> Abschluss einer anerkannten Berufsausbildung 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Auswertungen!$C$9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Auswertungen!$C$11</c:f>
              <c:numCache>
                <c:formatCode>General</c:formatCode>
                <c:ptCount val="1"/>
                <c:pt idx="0">
                  <c:v>67</c:v>
                </c:pt>
              </c:numCache>
            </c:numRef>
          </c:val>
        </c:ser>
        <c:ser>
          <c:idx val="2"/>
          <c:order val="2"/>
          <c:tx>
            <c:strRef>
              <c:f>Auswertungen!$B$12</c:f>
              <c:strCache>
                <c:ptCount val="1"/>
                <c:pt idx="0">
                  <c:v> Meister-/Techniker- oder gleichwertiger Fachschulabschluss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Auswertungen!$C$9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Auswertungen!$C$12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</c:ser>
        <c:ser>
          <c:idx val="3"/>
          <c:order val="3"/>
          <c:tx>
            <c:strRef>
              <c:f>Auswertungen!$B$13</c:f>
              <c:strCache>
                <c:ptCount val="1"/>
                <c:pt idx="0">
                  <c:v> Bachelor 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Auswertungen!$C$9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Auswertungen!$C$13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Auswertungen!$B$14</c:f>
              <c:strCache>
                <c:ptCount val="1"/>
                <c:pt idx="0">
                  <c:v> Diplom/Magister/Master/Staatsexamen 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Auswertungen!$C$9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Auswertungen!$C$14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5"/>
          <c:order val="5"/>
          <c:tx>
            <c:strRef>
              <c:f>Auswertungen!$B$15</c:f>
              <c:strCache>
                <c:ptCount val="1"/>
                <c:pt idx="0">
                  <c:v> Promotion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Auswertungen!$C$9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Auswertungen!$C$15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Auswertungen!$B$16</c:f>
              <c:strCache>
                <c:ptCount val="1"/>
                <c:pt idx="0">
                  <c:v> Abschluss unbekannt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Auswertungen!$C$9</c:f>
              <c:strCache>
                <c:ptCount val="1"/>
                <c:pt idx="0">
                  <c:v>Anzahl MA</c:v>
                </c:pt>
              </c:strCache>
            </c:strRef>
          </c:cat>
          <c:val>
            <c:numRef>
              <c:f>Auswertungen!$C$16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126249600"/>
        <c:axId val="126263680"/>
      </c:barChart>
      <c:catAx>
        <c:axId val="126249600"/>
        <c:scaling>
          <c:orientation val="minMax"/>
        </c:scaling>
        <c:axPos val="b"/>
        <c:numFmt formatCode="General" sourceLinked="1"/>
        <c:tickLblPos val="nextTo"/>
        <c:crossAx val="126263680"/>
        <c:crosses val="autoZero"/>
        <c:auto val="1"/>
        <c:lblAlgn val="ctr"/>
        <c:lblOffset val="100"/>
      </c:catAx>
      <c:valAx>
        <c:axId val="126263680"/>
        <c:scaling>
          <c:orientation val="minMax"/>
        </c:scaling>
        <c:axPos val="l"/>
        <c:majorGridlines/>
        <c:numFmt formatCode="General" sourceLinked="1"/>
        <c:tickLblPos val="nextTo"/>
        <c:crossAx val="126249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7910025669868184"/>
          <c:y val="6.0954114404041221E-2"/>
          <c:w val="0.5116332093103747"/>
          <c:h val="0.74696843799047752"/>
        </c:manualLayout>
      </c:layout>
    </c:legend>
    <c:plotVisOnly val="1"/>
    <c:dispBlanksAs val="gap"/>
  </c:chart>
  <c:spPr>
    <a:noFill/>
    <a:ln>
      <a:noFill/>
    </a:ln>
  </c:sp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66675</xdr:rowOff>
    </xdr:from>
    <xdr:to>
      <xdr:col>11</xdr:col>
      <xdr:colOff>752475</xdr:colOff>
      <xdr:row>7</xdr:row>
      <xdr:rowOff>323850</xdr:rowOff>
    </xdr:to>
    <xdr:graphicFrame macro="">
      <xdr:nvGraphicFramePr>
        <xdr:cNvPr id="103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228600</xdr:colOff>
      <xdr:row>7</xdr:row>
      <xdr:rowOff>628650</xdr:rowOff>
    </xdr:from>
    <xdr:to>
      <xdr:col>13</xdr:col>
      <xdr:colOff>76200</xdr:colOff>
      <xdr:row>16</xdr:row>
      <xdr:rowOff>371475</xdr:rowOff>
    </xdr:to>
    <xdr:graphicFrame macro="">
      <xdr:nvGraphicFramePr>
        <xdr:cNvPr id="103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ven" refreshedDate="41063.276084722223" createdVersion="4" refreshedVersion="3" minRefreshableVersion="3" recordCount="98">
  <cacheSource type="worksheet">
    <worksheetSource name="Auswertungsbereich"/>
  </cacheSource>
  <cacheFields count="19">
    <cacheField name="PSNR" numFmtId="0">
      <sharedItems containsSemiMixedTypes="0" containsString="0" containsNumber="1" containsInteger="1" minValue="1020" maxValue="2596"/>
    </cacheField>
    <cacheField name="Vorname" numFmtId="0">
      <sharedItems/>
    </cacheField>
    <cacheField name="Name" numFmtId="0">
      <sharedItems/>
    </cacheField>
    <cacheField name="Abteilung" numFmtId="0">
      <sharedItems containsBlank="1" count="34">
        <s v="FI"/>
        <s v="WI"/>
        <s v="GF"/>
        <s v="AB"/>
        <s v="IT"/>
        <s v="HR"/>
        <s v="DG"/>
        <s v="JA"/>
        <s v="NG"/>
        <s v="ON"/>
        <s v="FO"/>
        <s v="PO"/>
        <s v="US"/>
        <s v="STH"/>
        <m u="1"/>
        <s v="TechnZ" u="1"/>
        <s v="Reinigung" u="1"/>
        <s v="Einkauf_AB" u="1"/>
        <s v="QK" u="1"/>
        <s v="BAZ" u="1"/>
        <s v="TA" u="1"/>
        <s v="AP_Org" u="1"/>
        <s v="Azubi_gew" u="1"/>
        <s v="Lager" u="1"/>
        <s v="Versand" u="1"/>
        <s v="KA" u="1"/>
        <s v="Stahlbau" u="1"/>
        <s v="RP_Empf" u="1"/>
        <s v="Personal" u="1"/>
        <s v="Azubi_kaufm" u="1"/>
        <s v="Projektbetr" u="1"/>
        <s v="CNC_Dreherei" u="1"/>
        <s v="Verw_AB" u="1"/>
        <s v="KonvDreherei" u="1"/>
      </sharedItems>
    </cacheField>
    <cacheField name="Kostenstelle" numFmtId="0">
      <sharedItems containsSemiMixedTypes="0" containsString="0" containsNumber="1" containsInteger="1" minValue="101" maxValue="65010" count="82">
        <n v="25000"/>
        <n v="51020"/>
        <n v="55000"/>
        <n v="22010"/>
        <n v="49000"/>
        <n v="13200"/>
        <n v="41000"/>
        <n v="64000"/>
        <n v="65000"/>
        <n v="44000"/>
        <n v="51000"/>
        <n v="31000"/>
        <n v="48000"/>
        <n v="21000"/>
        <n v="51010"/>
        <n v="65010"/>
        <n v="26000"/>
        <n v="46000"/>
        <n v="43000"/>
        <n v="22020"/>
        <n v="22030"/>
        <n v="10355" u="1"/>
        <n v="10358" u="1"/>
        <n v="10361" u="1"/>
        <n v="10836" u="1"/>
        <n v="399" u="1"/>
        <n v="10434" u="1"/>
        <n v="10265" u="1"/>
        <n v="10842" u="1"/>
        <n v="10035" u="1"/>
        <n v="806" u="1"/>
        <n v="10344" u="1"/>
        <n v="10446" u="1"/>
        <n v="802" u="1"/>
        <n v="10452" u="1"/>
        <n v="10353" u="1"/>
        <n v="10356" u="1"/>
        <n v="10359" u="1"/>
        <n v="10362" u="1"/>
        <n v="10837" u="1"/>
        <n v="327" u="1"/>
        <n v="326" u="1"/>
        <n v="325" u="1"/>
        <n v="10336" u="1"/>
        <n v="324" u="1"/>
        <n v="10575" u="1"/>
        <n v="323" u="1"/>
        <n v="321" u="1"/>
        <n v="320" u="1"/>
        <n v="10447" u="1"/>
        <n v="319" u="1"/>
        <n v="101" u="1"/>
        <n v="318" u="1"/>
        <n v="10450" u="1"/>
        <n v="10147" u="1"/>
        <n v="10555" u="1"/>
        <n v="10354" u="1"/>
        <n v="807" u="1"/>
        <n v="113" u="1"/>
        <n v="540" u="1"/>
        <n v="10360" u="1"/>
        <n v="803" u="1"/>
        <n v="311" u="1"/>
        <n v="230" u="1"/>
        <n v="417" u="1"/>
        <n v="801" u="1"/>
        <n v="10838" u="1"/>
        <n v="112" u="1"/>
        <n v="309" u="1"/>
        <n v="415" u="1"/>
        <n v="10841" u="1"/>
        <n v="308" u="1"/>
        <n v="413" u="1"/>
        <n v="412" u="1"/>
        <n v="10136" u="1"/>
        <n v="411" u="1"/>
        <n v="520" u="1"/>
        <n v="10343" u="1"/>
        <n v="10346" u="1"/>
        <n v="301" u="1"/>
        <n v="10448" u="1"/>
        <n v="10148" u="1"/>
      </sharedItems>
    </cacheField>
    <cacheField name="Geburtsdatum" numFmtId="14">
      <sharedItems containsSemiMixedTypes="0" containsNonDate="0" containsDate="1" containsString="0" minDate="1949-06-23T00:00:00" maxDate="1994-05-18T00:00:00"/>
    </cacheField>
    <cacheField name="Tariftyp" numFmtId="0">
      <sharedItems/>
    </cacheField>
    <cacheField name="Eingruppierung" numFmtId="0">
      <sharedItems containsBlank="1"/>
    </cacheField>
    <cacheField name="TTS (1-5)" numFmtId="0">
      <sharedItems containsSemiMixedTypes="0" containsString="0" containsNumber="1" containsInteger="1" minValue="21312" maxValue="71594"/>
    </cacheField>
    <cacheField name="Tätigkeitsbezeichnung" numFmtId="0">
      <sharedItems count="39">
        <s v="Gabelstaplerfahrer"/>
        <s v="Botenfahrer"/>
        <s v="CNC-Maschinenbediener"/>
        <s v="CNC-Dreher"/>
        <s v="Qualitätskontrolleur"/>
        <s v="Raumpflegerin"/>
        <s v="Kaufmännische Bürokraft"/>
        <s v="CNC-Fräser"/>
        <s v="Magazinverwalter"/>
        <s v="Maschinenhelfer"/>
        <s v="Metallbauer - Konstruktionstechnik"/>
        <s v="Feinwerkmechaniker - Maschinenbau"/>
        <s v="Personalleiterin"/>
        <s v="REFA-Prozessorganisator/in"/>
        <s v="Teilezurichter"/>
        <s v="Werkzeugvorrichter"/>
        <s v="Anwendungsprogrammierer"/>
        <s v="Technische Zeichner/in - Maschinen- und Anlagentechnik"/>
        <s v="Projektingenieur/in"/>
        <s v="Abteilungsleiter"/>
        <s v="Spitzendreher"/>
        <s v="CNC-Dreher/in"/>
        <s v="Bohrwerkmaschineneinrichter"/>
        <s v="Vorarbeiter"/>
        <s v="Einkaufssachbearbeiter"/>
        <s v="Metallsäger"/>
        <s v="Lastkraftwagenfahrer"/>
        <s v="Bürokaufmann"/>
        <s v="Lagerist"/>
        <s v="Betriebsschlosser"/>
        <s v="CNC-Anwendungsfachmann"/>
        <s v="Schichtführer"/>
        <s v="Bürohelfer/in"/>
        <s v="Montierer/in"/>
        <s v="Softwareentwickler"/>
        <s v="Maschinenreiniger" u="1"/>
        <s v="Brennschneider" u="1"/>
        <s v="Technische Sachbearbeiter/in" u="1"/>
        <s v="Materialbereitsteller" u="1"/>
      </sharedItems>
    </cacheField>
    <cacheField name="TTS (6)" numFmtId="0">
      <sharedItems containsSemiMixedTypes="0" containsString="0" containsNumber="1" containsInteger="1" minValue="1" maxValue="9"/>
    </cacheField>
    <cacheField name="Höchster Schulabschluss" numFmtId="0">
      <sharedItems/>
    </cacheField>
    <cacheField name="TTS (7)" numFmtId="0">
      <sharedItems containsSemiMixedTypes="0" containsString="0" containsNumber="1" containsInteger="1" minValue="1" maxValue="9"/>
    </cacheField>
    <cacheField name="Höchste Berufsausbildung" numFmtId="0">
      <sharedItems containsBlank="1" count="8">
        <s v=" Ohne beruflichen Ausbildungsabschluss"/>
        <s v=" Abschluss einer anerkannten Berufsausbildung "/>
        <s v=" Meister-/Techniker- oder gleichwertiger Fachschulabschluss"/>
        <s v=" Promotion"/>
        <s v=" Bachelor "/>
        <s v=" Diplom/Magister/Master/Staatsexamen "/>
        <s v=" Abschluss unbekannt"/>
        <m u="1"/>
      </sharedItems>
    </cacheField>
    <cacheField name="TTS (8)" numFmtId="0">
      <sharedItems containsSemiMixedTypes="0" containsString="0" containsNumber="1" containsInteger="1" minValue="1" maxValue="1"/>
    </cacheField>
    <cacheField name="AÜG" numFmtId="0">
      <sharedItems/>
    </cacheField>
    <cacheField name="TTS (9)" numFmtId="0">
      <sharedItems containsSemiMixedTypes="0" containsString="0" containsNumber="1" containsInteger="1" minValue="1" maxValue="3"/>
    </cacheField>
    <cacheField name="Vertragsform" numFmtId="0">
      <sharedItems/>
    </cacheField>
    <cacheField name="Alter" numFmtId="0">
      <sharedItems containsSemiMixedTypes="0" containsString="0" containsNumber="1" containsInteger="1" minValue="18" maxValue="62" count="34">
        <n v="45"/>
        <n v="59"/>
        <n v="51"/>
        <n v="61"/>
        <n v="49"/>
        <n v="38"/>
        <n v="41"/>
        <n v="34"/>
        <n v="36"/>
        <n v="30"/>
        <n v="33"/>
        <n v="29"/>
        <n v="43"/>
        <n v="25"/>
        <n v="39"/>
        <n v="28"/>
        <n v="32"/>
        <n v="46"/>
        <n v="21"/>
        <n v="19"/>
        <n v="31"/>
        <n v="26"/>
        <n v="22"/>
        <n v="50"/>
        <n v="23"/>
        <n v="20"/>
        <n v="62"/>
        <n v="48"/>
        <n v="58"/>
        <n v="37"/>
        <n v="42"/>
        <n v="47"/>
        <n v="44"/>
        <n v="18"/>
      </sharedItems>
      <fieldGroup base="18">
        <rangePr autoStart="0" startNum="20" endNum="62" groupInterval="5"/>
        <groupItems count="11">
          <s v="&lt;20"/>
          <s v="20-24"/>
          <s v="25-29"/>
          <s v="30-34"/>
          <s v="35-39"/>
          <s v="40-44"/>
          <s v="45-49"/>
          <s v="50-54"/>
          <s v="55-59"/>
          <s v="60-64"/>
          <s v="&gt;65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n v="1020"/>
    <s v="Dieter"/>
    <s v="Alpermann"/>
    <x v="0"/>
    <x v="0"/>
    <d v="1966-11-16T00:00:00"/>
    <s v="Tarif"/>
    <s v="EG4"/>
    <n v="52531"/>
    <x v="0"/>
    <n v="2"/>
    <s v=" Haupt-/Volksschulabschluss"/>
    <n v="1"/>
    <x v="0"/>
    <n v="1"/>
    <s v=" nein"/>
    <n v="1"/>
    <s v="Vollzeit - unbefristet"/>
    <x v="0"/>
  </r>
  <r>
    <n v="1027"/>
    <s v="Christiane"/>
    <s v="Altmeyer"/>
    <x v="1"/>
    <x v="1"/>
    <d v="1952-12-08T00:00:00"/>
    <s v="Tarif"/>
    <s v="EG4"/>
    <n v="52182"/>
    <x v="1"/>
    <n v="2"/>
    <s v=" Haupt-/Volksschulabschluss"/>
    <n v="2"/>
    <x v="1"/>
    <n v="1"/>
    <s v=" nein"/>
    <n v="1"/>
    <s v="Vollzeit - unbefristet"/>
    <x v="1"/>
  </r>
  <r>
    <n v="1031"/>
    <s v="Birgit"/>
    <s v="Appel"/>
    <x v="2"/>
    <x v="2"/>
    <d v="1961-02-06T00:00:00"/>
    <s v="Tarif"/>
    <s v="EG3"/>
    <n v="24232"/>
    <x v="2"/>
    <n v="3"/>
    <s v=" Mittlere Reife oder gleichwertiger Abschluss"/>
    <n v="2"/>
    <x v="1"/>
    <n v="1"/>
    <s v=" nein"/>
    <n v="1"/>
    <s v="Vollzeit - unbefristet"/>
    <x v="2"/>
  </r>
  <r>
    <n v="1034"/>
    <s v="Bernhard"/>
    <s v="Backes"/>
    <x v="3"/>
    <x v="3"/>
    <d v="1951-03-29T00:00:00"/>
    <s v="Tarif"/>
    <s v="EG8"/>
    <n v="24232"/>
    <x v="3"/>
    <n v="2"/>
    <s v=" Haupt-/Volksschulabschluss"/>
    <n v="2"/>
    <x v="1"/>
    <n v="1"/>
    <s v=" nein"/>
    <n v="1"/>
    <s v="Vollzeit - unbefristet"/>
    <x v="3"/>
  </r>
  <r>
    <n v="1048"/>
    <s v="Domenico"/>
    <s v="Bagheri"/>
    <x v="4"/>
    <x v="4"/>
    <d v="1963-03-01T00:00:00"/>
    <s v="Tarif"/>
    <s v="EG6"/>
    <n v="24232"/>
    <x v="3"/>
    <n v="3"/>
    <s v=" Mittlere Reife oder gleichwertiger Abschluss"/>
    <n v="2"/>
    <x v="1"/>
    <n v="1"/>
    <s v=" nein"/>
    <n v="3"/>
    <s v="Vollzeit - befristet"/>
    <x v="4"/>
  </r>
  <r>
    <n v="1061"/>
    <s v="Bernd"/>
    <s v="Bamberger"/>
    <x v="5"/>
    <x v="5"/>
    <d v="1973-09-26T00:00:00"/>
    <s v="Tarif"/>
    <s v="EG7"/>
    <n v="27312"/>
    <x v="4"/>
    <n v="3"/>
    <s v=" Mittlere Reife oder gleichwertiger Abschluss"/>
    <n v="3"/>
    <x v="2"/>
    <n v="1"/>
    <s v=" nein"/>
    <n v="1"/>
    <s v="Vollzeit - unbefristet"/>
    <x v="5"/>
  </r>
  <r>
    <n v="1062"/>
    <s v="Claus"/>
    <s v="Barich"/>
    <x v="6"/>
    <x v="6"/>
    <d v="1971-01-15T00:00:00"/>
    <s v="Tarif"/>
    <s v="EG1"/>
    <n v="54101"/>
    <x v="5"/>
    <n v="2"/>
    <s v=" Haupt-/Volksschulabschluss"/>
    <n v="1"/>
    <x v="0"/>
    <n v="1"/>
    <s v=" nein"/>
    <n v="2"/>
    <s v="Teilzeit - unbefristet"/>
    <x v="6"/>
  </r>
  <r>
    <n v="1095"/>
    <s v="Dirk"/>
    <s v="Battista"/>
    <x v="7"/>
    <x v="7"/>
    <d v="1978-03-01T00:00:00"/>
    <s v="Tarif"/>
    <m/>
    <n v="71402"/>
    <x v="6"/>
    <n v="4"/>
    <s v=" Abitur / Fachabitur"/>
    <n v="2"/>
    <x v="1"/>
    <n v="1"/>
    <s v=" nein"/>
    <n v="1"/>
    <s v="Vollzeit - unbefristet"/>
    <x v="7"/>
  </r>
  <r>
    <n v="1096"/>
    <s v="Dietrich"/>
    <s v="Bauermeister"/>
    <x v="8"/>
    <x v="8"/>
    <d v="1976-03-15T00:00:00"/>
    <s v="Tarif"/>
    <s v="EG3"/>
    <n v="24232"/>
    <x v="2"/>
    <n v="3"/>
    <s v=" Mittlere Reife oder gleichwertiger Abschluss"/>
    <n v="2"/>
    <x v="1"/>
    <n v="1"/>
    <s v=" nein"/>
    <n v="1"/>
    <s v="Vollzeit - unbefristet"/>
    <x v="8"/>
  </r>
  <r>
    <n v="1097"/>
    <s v="Dietrich"/>
    <s v="Baumgärtel"/>
    <x v="9"/>
    <x v="9"/>
    <d v="1981-11-12T00:00:00"/>
    <s v="Tarif"/>
    <s v="EG7"/>
    <n v="71402"/>
    <x v="6"/>
    <n v="2"/>
    <s v=" Haupt-/Volksschulabschluss"/>
    <n v="2"/>
    <x v="1"/>
    <n v="1"/>
    <s v=" nein"/>
    <n v="2"/>
    <s v="Teilzeit - unbefristet"/>
    <x v="9"/>
  </r>
  <r>
    <n v="1104"/>
    <s v="Denise"/>
    <s v="Becker"/>
    <x v="7"/>
    <x v="7"/>
    <d v="1976-01-28T00:00:00"/>
    <s v="Tarif"/>
    <s v="EG8"/>
    <n v="24232"/>
    <x v="7"/>
    <n v="2"/>
    <s v=" Haupt-/Volksschulabschluss"/>
    <n v="2"/>
    <x v="1"/>
    <n v="1"/>
    <s v=" nein"/>
    <n v="1"/>
    <s v="Vollzeit - unbefristet"/>
    <x v="8"/>
  </r>
  <r>
    <n v="1109"/>
    <s v="Anette"/>
    <s v="Behles"/>
    <x v="1"/>
    <x v="10"/>
    <d v="1978-11-26T00:00:00"/>
    <s v="Tarif"/>
    <s v="EG4"/>
    <n v="21312"/>
    <x v="8"/>
    <n v="3"/>
    <s v=" Mittlere Reife oder gleichwertiger Abschluss"/>
    <n v="2"/>
    <x v="1"/>
    <n v="1"/>
    <s v=" nein"/>
    <n v="1"/>
    <s v="Vollzeit - unbefristet"/>
    <x v="10"/>
  </r>
  <r>
    <n v="1110"/>
    <s v="Edgar"/>
    <s v="Benner-Machel"/>
    <x v="0"/>
    <x v="0"/>
    <d v="1982-02-23T00:00:00"/>
    <s v="Tarif"/>
    <s v="EG8"/>
    <n v="71402"/>
    <x v="6"/>
    <n v="3"/>
    <s v=" Mittlere Reife oder gleichwertiger Abschluss"/>
    <n v="2"/>
    <x v="1"/>
    <n v="1"/>
    <s v=" nein"/>
    <n v="1"/>
    <s v="Vollzeit - unbefristet"/>
    <x v="9"/>
  </r>
  <r>
    <n v="1116"/>
    <s v="Elke"/>
    <s v="Beyer"/>
    <x v="5"/>
    <x v="5"/>
    <d v="1982-10-26T00:00:00"/>
    <s v="Tarif"/>
    <s v="EG6"/>
    <n v="24232"/>
    <x v="3"/>
    <n v="3"/>
    <s v=" Mittlere Reife oder gleichwertiger Abschluss"/>
    <n v="2"/>
    <x v="1"/>
    <n v="1"/>
    <s v=" nein"/>
    <n v="1"/>
    <s v="Vollzeit - unbefristet"/>
    <x v="11"/>
  </r>
  <r>
    <n v="1117"/>
    <s v="Bernhard"/>
    <s v="Beyer"/>
    <x v="2"/>
    <x v="2"/>
    <d v="1979-01-17T00:00:00"/>
    <s v="AT"/>
    <m/>
    <n v="25101"/>
    <x v="9"/>
    <n v="3"/>
    <s v=" Mittlere Reife oder gleichwertiger Abschluss"/>
    <n v="2"/>
    <x v="1"/>
    <n v="1"/>
    <s v=" nein"/>
    <n v="2"/>
    <s v="Teilzeit - unbefristet"/>
    <x v="10"/>
  </r>
  <r>
    <n v="1121"/>
    <s v="Barbara"/>
    <s v="Bieringer"/>
    <x v="10"/>
    <x v="11"/>
    <d v="1981-06-16T00:00:00"/>
    <s v="Tarif"/>
    <s v="EG9"/>
    <n v="24232"/>
    <x v="7"/>
    <n v="2"/>
    <s v=" Haupt-/Volksschulabschluss"/>
    <n v="2"/>
    <x v="1"/>
    <n v="1"/>
    <s v=" nein"/>
    <n v="1"/>
    <s v="Vollzeit - unbefristet"/>
    <x v="9"/>
  </r>
  <r>
    <n v="1127"/>
    <s v="Anne"/>
    <s v="Bindels"/>
    <x v="10"/>
    <x v="11"/>
    <d v="1982-01-17T00:00:00"/>
    <s v="Tarif"/>
    <s v="EG9"/>
    <n v="24412"/>
    <x v="10"/>
    <n v="2"/>
    <s v=" Haupt-/Volksschulabschluss"/>
    <n v="3"/>
    <x v="2"/>
    <n v="1"/>
    <s v=" nein"/>
    <n v="1"/>
    <s v="Vollzeit - unbefristet"/>
    <x v="9"/>
  </r>
  <r>
    <n v="1129"/>
    <s v="Alfred"/>
    <s v="Bischoff"/>
    <x v="1"/>
    <x v="1"/>
    <d v="1969-05-13T00:00:00"/>
    <s v="Tarif"/>
    <s v="Ausbildungsvergütung"/>
    <n v="25102"/>
    <x v="11"/>
    <n v="3"/>
    <s v=" Mittlere Reife oder gleichwertiger Abschluss"/>
    <n v="2"/>
    <x v="1"/>
    <n v="1"/>
    <s v=" nein"/>
    <n v="3"/>
    <s v="Vollzeit - befristet"/>
    <x v="12"/>
  </r>
  <r>
    <n v="1134"/>
    <s v="Birgit"/>
    <s v="Blimke"/>
    <x v="8"/>
    <x v="8"/>
    <d v="1969-02-22T00:00:00"/>
    <s v="Tarif"/>
    <s v="EG14"/>
    <n v="71594"/>
    <x v="12"/>
    <n v="4"/>
    <s v=" Abitur / Fachabitur"/>
    <n v="6"/>
    <x v="3"/>
    <n v="1"/>
    <s v=" nein"/>
    <n v="1"/>
    <s v="Vollzeit - unbefristet"/>
    <x v="12"/>
  </r>
  <r>
    <n v="1141"/>
    <s v="Dagmar"/>
    <s v="Blum"/>
    <x v="1"/>
    <x v="10"/>
    <d v="1986-10-07T00:00:00"/>
    <s v="Tarif"/>
    <s v="EG8"/>
    <n v="24232"/>
    <x v="7"/>
    <n v="3"/>
    <s v=" Mittlere Reife oder gleichwertiger Abschluss"/>
    <n v="2"/>
    <x v="1"/>
    <n v="1"/>
    <s v=" nein"/>
    <n v="1"/>
    <s v="Vollzeit - unbefristet"/>
    <x v="13"/>
  </r>
  <r>
    <n v="1142"/>
    <s v="Eckhard"/>
    <s v="Boguth"/>
    <x v="4"/>
    <x v="4"/>
    <d v="1973-05-08T00:00:00"/>
    <s v="Tarif"/>
    <s v="EG11"/>
    <n v="27303"/>
    <x v="13"/>
    <n v="4"/>
    <s v=" Abitur / Fachabitur"/>
    <n v="3"/>
    <x v="2"/>
    <n v="1"/>
    <s v=" nein"/>
    <n v="1"/>
    <s v="Vollzeit - unbefristet"/>
    <x v="14"/>
  </r>
  <r>
    <n v="1147"/>
    <s v="Boris"/>
    <s v="Bolling"/>
    <x v="6"/>
    <x v="6"/>
    <d v="1984-03-07T00:00:00"/>
    <s v="Tarif"/>
    <s v="EG6"/>
    <n v="24202"/>
    <x v="14"/>
    <n v="2"/>
    <s v=" Haupt-/Volksschulabschluss"/>
    <n v="2"/>
    <x v="1"/>
    <n v="1"/>
    <s v=" nein"/>
    <n v="1"/>
    <s v="Vollzeit - unbefristet"/>
    <x v="15"/>
  </r>
  <r>
    <n v="1148"/>
    <s v="Barbara"/>
    <s v="Bosch"/>
    <x v="0"/>
    <x v="0"/>
    <d v="1979-10-28T00:00:00"/>
    <s v="Tarif"/>
    <s v="EG6"/>
    <n v="24232"/>
    <x v="3"/>
    <n v="3"/>
    <s v=" Mittlere Reife oder gleichwertiger Abschluss"/>
    <n v="2"/>
    <x v="1"/>
    <n v="1"/>
    <s v=" nein"/>
    <n v="1"/>
    <s v="Vollzeit - unbefristet"/>
    <x v="16"/>
  </r>
  <r>
    <n v="1159"/>
    <s v="Dirk"/>
    <s v="Brandt"/>
    <x v="4"/>
    <x v="12"/>
    <d v="1983-08-29T00:00:00"/>
    <s v="Tarif"/>
    <s v="EG6"/>
    <n v="24522"/>
    <x v="15"/>
    <n v="3"/>
    <s v=" Mittlere Reife oder gleichwertiger Abschluss"/>
    <n v="3"/>
    <x v="2"/>
    <n v="1"/>
    <s v=" nein"/>
    <n v="3"/>
    <s v="Vollzeit - befristet"/>
    <x v="15"/>
  </r>
  <r>
    <n v="1160"/>
    <s v="Dieter"/>
    <s v="Braun"/>
    <x v="1"/>
    <x v="10"/>
    <d v="1982-12-24T00:00:00"/>
    <s v="Tarif"/>
    <s v="Ausbildungsvergütung"/>
    <n v="24412"/>
    <x v="10"/>
    <n v="2"/>
    <s v=" Haupt-/Volksschulabschluss"/>
    <n v="2"/>
    <x v="1"/>
    <n v="1"/>
    <s v=" nein"/>
    <n v="3"/>
    <s v="Vollzeit - befristet"/>
    <x v="11"/>
  </r>
  <r>
    <n v="1161"/>
    <s v="Bernd"/>
    <s v="Bräutigam"/>
    <x v="5"/>
    <x v="5"/>
    <d v="1965-07-08T00:00:00"/>
    <s v="Tarif"/>
    <s v="EG1"/>
    <n v="54101"/>
    <x v="5"/>
    <n v="2"/>
    <s v=" Haupt-/Volksschulabschluss"/>
    <n v="2"/>
    <x v="1"/>
    <n v="1"/>
    <s v=" nein"/>
    <n v="2"/>
    <s v="Teilzeit - unbefristet"/>
    <x v="17"/>
  </r>
  <r>
    <n v="1162"/>
    <s v="Bettina"/>
    <s v="Breivogel"/>
    <x v="10"/>
    <x v="11"/>
    <d v="1982-05-11T00:00:00"/>
    <s v="Tarif"/>
    <s v="EG6"/>
    <n v="24232"/>
    <x v="7"/>
    <n v="2"/>
    <s v=" Haupt-/Volksschulabschluss"/>
    <n v="2"/>
    <x v="1"/>
    <n v="1"/>
    <s v=" nein"/>
    <n v="3"/>
    <s v="Vollzeit - befristet"/>
    <x v="9"/>
  </r>
  <r>
    <n v="1175"/>
    <s v="Barbara"/>
    <s v="Breuer"/>
    <x v="1"/>
    <x v="10"/>
    <d v="1991-02-11T00:00:00"/>
    <s v="Tarif"/>
    <s v="EG10"/>
    <n v="43423"/>
    <x v="16"/>
    <n v="4"/>
    <s v=" Abitur / Fachabitur"/>
    <n v="2"/>
    <x v="1"/>
    <n v="1"/>
    <s v=" nein"/>
    <n v="1"/>
    <s v="Vollzeit - unbefristet"/>
    <x v="18"/>
  </r>
  <r>
    <n v="1176"/>
    <s v="Detmar"/>
    <s v="Breyer"/>
    <x v="7"/>
    <x v="7"/>
    <d v="1978-01-04T00:00:00"/>
    <s v="Tarif"/>
    <s v="EG7"/>
    <n v="24412"/>
    <x v="10"/>
    <n v="2"/>
    <s v=" Haupt-/Volksschulabschluss"/>
    <n v="3"/>
    <x v="2"/>
    <n v="1"/>
    <s v=" nein"/>
    <n v="1"/>
    <s v="Vollzeit - unbefristet"/>
    <x v="7"/>
  </r>
  <r>
    <n v="1177"/>
    <s v="Claus"/>
    <s v="Brodehl"/>
    <x v="4"/>
    <x v="4"/>
    <d v="1980-06-03T00:00:00"/>
    <s v="Tarif"/>
    <s v="EG9"/>
    <n v="27212"/>
    <x v="17"/>
    <n v="4"/>
    <s v=" Abitur / Fachabitur"/>
    <n v="4"/>
    <x v="4"/>
    <n v="1"/>
    <s v=" nein"/>
    <n v="1"/>
    <s v="Vollzeit - unbefristet"/>
    <x v="16"/>
  </r>
  <r>
    <n v="1178"/>
    <s v="Barbara"/>
    <s v="Brokamp"/>
    <x v="3"/>
    <x v="13"/>
    <d v="1979-06-02T00:00:00"/>
    <s v="Tarif"/>
    <s v="EG6"/>
    <n v="24232"/>
    <x v="7"/>
    <n v="3"/>
    <s v=" Mittlere Reife oder gleichwertiger Abschluss"/>
    <n v="3"/>
    <x v="2"/>
    <n v="1"/>
    <s v=" nein"/>
    <n v="1"/>
    <s v="Vollzeit - unbefristet"/>
    <x v="10"/>
  </r>
  <r>
    <n v="1181"/>
    <s v="Barbara"/>
    <s v="Buddenberg"/>
    <x v="1"/>
    <x v="1"/>
    <d v="1982-04-03T00:00:00"/>
    <s v="Tarif"/>
    <s v="EG9"/>
    <n v="24232"/>
    <x v="7"/>
    <n v="3"/>
    <s v=" Mittlere Reife oder gleichwertiger Abschluss"/>
    <n v="2"/>
    <x v="1"/>
    <n v="1"/>
    <s v=" nein"/>
    <n v="1"/>
    <s v="Vollzeit - unbefristet"/>
    <x v="9"/>
  </r>
  <r>
    <n v="1183"/>
    <s v="Christiane"/>
    <s v="Bühler"/>
    <x v="7"/>
    <x v="7"/>
    <d v="1986-10-29T00:00:00"/>
    <s v="Tarif"/>
    <s v="EG6"/>
    <n v="24232"/>
    <x v="7"/>
    <n v="2"/>
    <s v=" Haupt-/Volksschulabschluss"/>
    <n v="2"/>
    <x v="1"/>
    <n v="1"/>
    <s v=" nein"/>
    <n v="1"/>
    <s v="Vollzeit - unbefristet"/>
    <x v="13"/>
  </r>
  <r>
    <n v="1186"/>
    <s v="Dagmar"/>
    <s v="Burger"/>
    <x v="3"/>
    <x v="13"/>
    <d v="1992-06-06T00:00:00"/>
    <s v="Tarif"/>
    <s v="EG6"/>
    <n v="25101"/>
    <x v="2"/>
    <n v="4"/>
    <s v=" Abitur / Fachabitur"/>
    <n v="3"/>
    <x v="2"/>
    <n v="1"/>
    <s v=" nein"/>
    <n v="3"/>
    <s v="Vollzeit - befristet"/>
    <x v="19"/>
  </r>
  <r>
    <n v="1188"/>
    <s v="Diana"/>
    <s v="Busch"/>
    <x v="7"/>
    <x v="7"/>
    <d v="1982-06-04T00:00:00"/>
    <s v="Tarif"/>
    <s v="Ausbildungsvergütung"/>
    <n v="25102"/>
    <x v="11"/>
    <n v="3"/>
    <s v=" Mittlere Reife oder gleichwertiger Abschluss"/>
    <n v="2"/>
    <x v="1"/>
    <n v="1"/>
    <s v=" nein"/>
    <n v="3"/>
    <s v="Vollzeit - befristet"/>
    <x v="11"/>
  </r>
  <r>
    <n v="1193"/>
    <s v="Steffanie"/>
    <s v="Caelers"/>
    <x v="3"/>
    <x v="13"/>
    <d v="1980-11-11T00:00:00"/>
    <s v="Tarif"/>
    <s v="Ausbildungsvergütung"/>
    <n v="24412"/>
    <x v="10"/>
    <n v="4"/>
    <s v=" Abitur / Fachabitur"/>
    <n v="2"/>
    <x v="1"/>
    <n v="1"/>
    <s v=" nein"/>
    <n v="1"/>
    <s v="Vollzeit - unbefristet"/>
    <x v="20"/>
  </r>
  <r>
    <n v="1194"/>
    <s v="Carlos"/>
    <s v="Casado"/>
    <x v="1"/>
    <x v="10"/>
    <d v="1990-11-14T00:00:00"/>
    <s v="Tarif"/>
    <s v="EG12"/>
    <n v="27104"/>
    <x v="18"/>
    <n v="4"/>
    <s v=" Abitur / Fachabitur"/>
    <n v="5"/>
    <x v="5"/>
    <n v="1"/>
    <s v=" nein"/>
    <n v="1"/>
    <s v="Vollzeit - unbefristet"/>
    <x v="18"/>
  </r>
  <r>
    <n v="1197"/>
    <s v="Barbara"/>
    <s v="Caspary"/>
    <x v="1"/>
    <x v="10"/>
    <d v="1980-01-13T00:00:00"/>
    <s v="Tarif"/>
    <s v="EG13"/>
    <n v="71394"/>
    <x v="19"/>
    <n v="2"/>
    <s v=" Haupt-/Volksschulabschluss"/>
    <n v="2"/>
    <x v="1"/>
    <n v="1"/>
    <s v=" nein"/>
    <n v="1"/>
    <s v="Vollzeit - unbefristet"/>
    <x v="16"/>
  </r>
  <r>
    <n v="1198"/>
    <s v="Anita"/>
    <s v="Coleman"/>
    <x v="1"/>
    <x v="10"/>
    <d v="1976-05-31T00:00:00"/>
    <s v="Tarif"/>
    <s v="Ausbildungsvergütung"/>
    <n v="25102"/>
    <x v="11"/>
    <n v="3"/>
    <s v=" Mittlere Reife oder gleichwertiger Abschluss"/>
    <n v="2"/>
    <x v="1"/>
    <n v="1"/>
    <s v=" nein"/>
    <n v="3"/>
    <s v="Vollzeit - befristet"/>
    <x v="8"/>
  </r>
  <r>
    <n v="1199"/>
    <s v="Bernd"/>
    <s v="Csikai"/>
    <x v="3"/>
    <x v="13"/>
    <d v="1986-04-12T00:00:00"/>
    <s v="Tarif"/>
    <s v="EG4"/>
    <n v="27312"/>
    <x v="4"/>
    <n v="9"/>
    <s v=" Abschluss unbekannt"/>
    <n v="9"/>
    <x v="6"/>
    <n v="1"/>
    <s v=" nein"/>
    <n v="3"/>
    <s v="Vollzeit - befristet"/>
    <x v="21"/>
  </r>
  <r>
    <n v="1200"/>
    <s v="Simone"/>
    <s v="Dekant"/>
    <x v="0"/>
    <x v="0"/>
    <d v="1979-09-26T00:00:00"/>
    <s v="Tarif"/>
    <s v="EG13"/>
    <n v="71394"/>
    <x v="19"/>
    <n v="4"/>
    <s v=" Abitur / Fachabitur"/>
    <n v="5"/>
    <x v="5"/>
    <n v="1"/>
    <s v=" nein"/>
    <n v="1"/>
    <s v="Vollzeit - unbefristet"/>
    <x v="16"/>
  </r>
  <r>
    <n v="1201"/>
    <s v="Adolf"/>
    <s v="D'Hoedt"/>
    <x v="1"/>
    <x v="1"/>
    <d v="1991-04-06T00:00:00"/>
    <s v="Tarif"/>
    <s v="EG9"/>
    <n v="24232"/>
    <x v="7"/>
    <n v="2"/>
    <s v=" Haupt-/Volksschulabschluss"/>
    <n v="3"/>
    <x v="2"/>
    <n v="1"/>
    <s v=" nein"/>
    <n v="3"/>
    <s v="Vollzeit - befristet"/>
    <x v="18"/>
  </r>
  <r>
    <n v="1203"/>
    <s v="Eberhard"/>
    <s v="Dielmann"/>
    <x v="0"/>
    <x v="0"/>
    <d v="1978-01-11T00:00:00"/>
    <s v="Tarif"/>
    <s v="EG8"/>
    <n v="24232"/>
    <x v="20"/>
    <n v="2"/>
    <s v=" Haupt-/Volksschulabschluss"/>
    <n v="2"/>
    <x v="1"/>
    <n v="1"/>
    <s v=" nein"/>
    <n v="1"/>
    <s v="Vollzeit - unbefristet"/>
    <x v="7"/>
  </r>
  <r>
    <n v="1204"/>
    <s v="Denise"/>
    <s v="Dienerowitz"/>
    <x v="7"/>
    <x v="7"/>
    <d v="1993-03-25T00:00:00"/>
    <s v="Tarif"/>
    <s v="EG8"/>
    <n v="24232"/>
    <x v="3"/>
    <n v="4"/>
    <s v=" Abitur / Fachabitur"/>
    <n v="3"/>
    <x v="2"/>
    <n v="1"/>
    <s v=" nein"/>
    <n v="1"/>
    <s v="Vollzeit - unbefristet"/>
    <x v="19"/>
  </r>
  <r>
    <n v="1206"/>
    <s v="Andreas"/>
    <s v="Dieterich"/>
    <x v="0"/>
    <x v="0"/>
    <d v="1978-01-08T00:00:00"/>
    <s v="Tarif"/>
    <s v="EG6"/>
    <n v="24232"/>
    <x v="21"/>
    <n v="2"/>
    <s v=" Haupt-/Volksschulabschluss"/>
    <n v="2"/>
    <x v="1"/>
    <n v="1"/>
    <s v=" nein"/>
    <n v="3"/>
    <s v="Vollzeit - befristet"/>
    <x v="7"/>
  </r>
  <r>
    <n v="1210"/>
    <s v="Doris"/>
    <s v="Ditter"/>
    <x v="7"/>
    <x v="7"/>
    <d v="1978-08-16T00:00:00"/>
    <s v="Tarif"/>
    <s v="EG13"/>
    <n v="71394"/>
    <x v="19"/>
    <n v="4"/>
    <s v=" Abitur / Fachabitur"/>
    <n v="3"/>
    <x v="2"/>
    <n v="1"/>
    <s v=" nein"/>
    <n v="1"/>
    <s v="Vollzeit - unbefristet"/>
    <x v="10"/>
  </r>
  <r>
    <n v="1223"/>
    <s v="Christian"/>
    <s v="Drömer"/>
    <x v="10"/>
    <x v="11"/>
    <d v="1989-11-06T00:00:00"/>
    <s v="Tarif"/>
    <s v="EG7"/>
    <n v="71402"/>
    <x v="6"/>
    <n v="4"/>
    <s v=" Abitur / Fachabitur"/>
    <n v="2"/>
    <x v="1"/>
    <n v="1"/>
    <s v=" nein"/>
    <n v="1"/>
    <s v="Vollzeit - unbefristet"/>
    <x v="22"/>
  </r>
  <r>
    <n v="1224"/>
    <s v="Bernd"/>
    <s v="Duclervil"/>
    <x v="1"/>
    <x v="14"/>
    <d v="1987-04-03T00:00:00"/>
    <s v="Tarif"/>
    <s v="EG6"/>
    <n v="24202"/>
    <x v="14"/>
    <n v="2"/>
    <s v=" Haupt-/Volksschulabschluss"/>
    <n v="2"/>
    <x v="1"/>
    <n v="1"/>
    <s v=" nein"/>
    <n v="3"/>
    <s v="Vollzeit - befristet"/>
    <x v="13"/>
  </r>
  <r>
    <n v="1227"/>
    <s v="Carolin"/>
    <s v="Eckert"/>
    <x v="2"/>
    <x v="2"/>
    <d v="1981-09-17T00:00:00"/>
    <s v="Tarif"/>
    <s v="EG9"/>
    <n v="27312"/>
    <x v="4"/>
    <n v="4"/>
    <s v=" Abitur / Fachabitur"/>
    <n v="2"/>
    <x v="1"/>
    <n v="1"/>
    <s v=" nein"/>
    <n v="1"/>
    <s v="Vollzeit - unbefristet"/>
    <x v="9"/>
  </r>
  <r>
    <n v="1228"/>
    <s v="Birgit"/>
    <s v="Eckhardt"/>
    <x v="1"/>
    <x v="10"/>
    <d v="1987-01-22T00:00:00"/>
    <s v="Tarif"/>
    <s v="EG6"/>
    <n v="24232"/>
    <x v="3"/>
    <n v="3"/>
    <s v=" Mittlere Reife oder gleichwertiger Abschluss"/>
    <n v="2"/>
    <x v="1"/>
    <n v="1"/>
    <s v=" nein"/>
    <n v="3"/>
    <s v="Vollzeit - befristet"/>
    <x v="13"/>
  </r>
  <r>
    <n v="1229"/>
    <s v="Detlef"/>
    <s v="Eckstaedt"/>
    <x v="0"/>
    <x v="0"/>
    <d v="1981-01-17T00:00:00"/>
    <s v="Tarif"/>
    <s v="EG10"/>
    <n v="24232"/>
    <x v="3"/>
    <n v="4"/>
    <s v=" Abitur / Fachabitur"/>
    <n v="3"/>
    <x v="2"/>
    <n v="1"/>
    <s v=" nein"/>
    <n v="1"/>
    <s v="Vollzeit - unbefristet"/>
    <x v="20"/>
  </r>
  <r>
    <n v="1231"/>
    <s v="Dorothea"/>
    <s v="Eder"/>
    <x v="8"/>
    <x v="15"/>
    <d v="1962-05-31T00:00:00"/>
    <s v="Tarif"/>
    <s v="EG11"/>
    <n v="71394"/>
    <x v="19"/>
    <n v="2"/>
    <s v=" Haupt-/Volksschulabschluss"/>
    <n v="3"/>
    <x v="2"/>
    <n v="1"/>
    <s v=" nein"/>
    <n v="1"/>
    <s v="Vollzeit - unbefristet"/>
    <x v="23"/>
  </r>
  <r>
    <n v="1232"/>
    <s v="Christian"/>
    <s v="Ehrke"/>
    <x v="1"/>
    <x v="10"/>
    <d v="1981-02-22T00:00:00"/>
    <s v="Tarif"/>
    <s v="EG6"/>
    <n v="24232"/>
    <x v="7"/>
    <n v="2"/>
    <s v=" Haupt-/Volksschulabschluss"/>
    <n v="2"/>
    <x v="1"/>
    <n v="1"/>
    <s v=" nein"/>
    <n v="1"/>
    <s v="Vollzeit - unbefristet"/>
    <x v="20"/>
  </r>
  <r>
    <n v="1233"/>
    <s v="Cornelius"/>
    <s v="Emmrich"/>
    <x v="3"/>
    <x v="13"/>
    <d v="1988-11-07T00:00:00"/>
    <s v="Tarif"/>
    <s v="EG8"/>
    <n v="24232"/>
    <x v="22"/>
    <n v="2"/>
    <s v=" Haupt-/Volksschulabschluss"/>
    <n v="2"/>
    <x v="1"/>
    <n v="1"/>
    <s v=" nein"/>
    <n v="1"/>
    <s v="Vollzeit - unbefristet"/>
    <x v="24"/>
  </r>
  <r>
    <n v="1234"/>
    <s v="Bodo"/>
    <s v="Englert"/>
    <x v="11"/>
    <x v="16"/>
    <d v="1992-07-10T00:00:00"/>
    <s v="Tarif"/>
    <s v="EG11"/>
    <n v="27302"/>
    <x v="23"/>
    <n v="3"/>
    <s v=" Mittlere Reife oder gleichwertiger Abschluss"/>
    <n v="3"/>
    <x v="2"/>
    <n v="1"/>
    <s v=" nein"/>
    <n v="1"/>
    <s v="Vollzeit - unbefristet"/>
    <x v="19"/>
  </r>
  <r>
    <n v="1235"/>
    <s v="Dieter"/>
    <s v="Enste"/>
    <x v="1"/>
    <x v="10"/>
    <d v="1991-10-02T00:00:00"/>
    <s v="Tarif"/>
    <s v="EG6"/>
    <n v="24232"/>
    <x v="3"/>
    <n v="4"/>
    <s v=" Abitur / Fachabitur"/>
    <n v="2"/>
    <x v="1"/>
    <n v="1"/>
    <s v=" nein"/>
    <n v="1"/>
    <s v="Vollzeit - unbefristet"/>
    <x v="25"/>
  </r>
  <r>
    <n v="1236"/>
    <s v="Eberhard"/>
    <s v="Erdmann"/>
    <x v="8"/>
    <x v="15"/>
    <d v="1993-01-25T00:00:00"/>
    <s v="Tarif"/>
    <s v="EG11"/>
    <n v="61113"/>
    <x v="24"/>
    <n v="3"/>
    <s v=" Mittlere Reife oder gleichwertiger Abschluss"/>
    <n v="3"/>
    <x v="2"/>
    <n v="1"/>
    <s v=" nein"/>
    <n v="1"/>
    <s v="Vollzeit - unbefristet"/>
    <x v="19"/>
  </r>
  <r>
    <n v="1238"/>
    <s v="Christoph"/>
    <s v="Erhardt"/>
    <x v="1"/>
    <x v="1"/>
    <d v="1992-08-06T00:00:00"/>
    <s v="Tarif"/>
    <s v="EG3"/>
    <n v="24232"/>
    <x v="25"/>
    <n v="3"/>
    <s v=" Mittlere Reife oder gleichwertiger Abschluss"/>
    <n v="2"/>
    <x v="1"/>
    <n v="1"/>
    <s v=" nein"/>
    <n v="1"/>
    <s v="Vollzeit - unbefristet"/>
    <x v="19"/>
  </r>
  <r>
    <n v="2004"/>
    <s v="Albrecht"/>
    <s v="Ermisch"/>
    <x v="6"/>
    <x v="6"/>
    <d v="1965-07-24T00:00:00"/>
    <s v="Tarif"/>
    <s v="EG6"/>
    <n v="52122"/>
    <x v="26"/>
    <n v="2"/>
    <s v=" Haupt-/Volksschulabschluss"/>
    <n v="3"/>
    <x v="2"/>
    <n v="1"/>
    <s v=" nein"/>
    <n v="1"/>
    <s v="Vollzeit - unbefristet"/>
    <x v="17"/>
  </r>
  <r>
    <n v="2017"/>
    <s v="Edgard"/>
    <s v="Frederich"/>
    <x v="6"/>
    <x v="6"/>
    <d v="1949-06-23T00:00:00"/>
    <s v="Tarif"/>
    <s v="Ausbildungsvergütung"/>
    <n v="71402"/>
    <x v="27"/>
    <n v="4"/>
    <s v=" Abitur / Fachabitur"/>
    <n v="3"/>
    <x v="2"/>
    <n v="1"/>
    <s v=" nein"/>
    <n v="3"/>
    <s v="Vollzeit - befristet"/>
    <x v="26"/>
  </r>
  <r>
    <n v="2024"/>
    <s v="Anke"/>
    <s v="Fuchs"/>
    <x v="6"/>
    <x v="6"/>
    <d v="1961-09-15T00:00:00"/>
    <s v="Tarif"/>
    <s v="EG8"/>
    <n v="24232"/>
    <x v="3"/>
    <n v="1"/>
    <s v=" Ohne Schulabschluss"/>
    <n v="2"/>
    <x v="1"/>
    <n v="1"/>
    <s v=" nein"/>
    <n v="1"/>
    <s v="Vollzeit - unbefristet"/>
    <x v="23"/>
  </r>
  <r>
    <n v="2055"/>
    <s v="Dieter"/>
    <s v="Fürsch"/>
    <x v="12"/>
    <x v="17"/>
    <d v="1952-08-20T00:00:00"/>
    <s v="Tarif"/>
    <s v="EG7"/>
    <n v="51312"/>
    <x v="28"/>
    <n v="2"/>
    <s v=" Haupt-/Volksschulabschluss"/>
    <n v="2"/>
    <x v="1"/>
    <n v="1"/>
    <s v=" nein"/>
    <n v="1"/>
    <s v="Vollzeit - unbefristet"/>
    <x v="1"/>
  </r>
  <r>
    <n v="2094"/>
    <s v="Christoph"/>
    <s v="Galette"/>
    <x v="13"/>
    <x v="18"/>
    <d v="1963-12-22T00:00:00"/>
    <s v="Tarif"/>
    <s v="EG9"/>
    <n v="25102"/>
    <x v="29"/>
    <n v="2"/>
    <s v=" Haupt-/Volksschulabschluss"/>
    <n v="2"/>
    <x v="1"/>
    <n v="1"/>
    <s v=" nein"/>
    <n v="1"/>
    <s v="Vollzeit - unbefristet"/>
    <x v="27"/>
  </r>
  <r>
    <n v="2114"/>
    <s v="Bernd"/>
    <s v="Gall"/>
    <x v="6"/>
    <x v="6"/>
    <d v="1961-05-16T00:00:00"/>
    <s v="Tarif"/>
    <s v="EG6"/>
    <n v="24232"/>
    <x v="3"/>
    <n v="2"/>
    <s v=" Haupt-/Volksschulabschluss"/>
    <n v="2"/>
    <x v="1"/>
    <n v="1"/>
    <s v=" nein"/>
    <n v="1"/>
    <s v="Vollzeit - unbefristet"/>
    <x v="2"/>
  </r>
  <r>
    <n v="2152"/>
    <s v="Armin"/>
    <s v="Heimes"/>
    <x v="11"/>
    <x v="16"/>
    <d v="1966-11-05T00:00:00"/>
    <s v="Tarif"/>
    <s v="EG6"/>
    <n v="24232"/>
    <x v="3"/>
    <n v="2"/>
    <s v=" Haupt-/Volksschulabschluss"/>
    <n v="2"/>
    <x v="1"/>
    <n v="1"/>
    <s v=" nein"/>
    <n v="1"/>
    <s v="Vollzeit - unbefristet"/>
    <x v="0"/>
  </r>
  <r>
    <n v="2197"/>
    <s v="Dieter"/>
    <s v="Heine"/>
    <x v="6"/>
    <x v="6"/>
    <d v="1963-05-05T00:00:00"/>
    <s v="Tarif"/>
    <s v="EG7"/>
    <n v="27312"/>
    <x v="4"/>
    <n v="4"/>
    <s v=" Abitur / Fachabitur"/>
    <n v="3"/>
    <x v="2"/>
    <n v="1"/>
    <s v=" nein"/>
    <n v="3"/>
    <s v="Vollzeit - befristet"/>
    <x v="4"/>
  </r>
  <r>
    <n v="2203"/>
    <s v="Albert"/>
    <s v="Held"/>
    <x v="6"/>
    <x v="6"/>
    <d v="1953-11-29T00:00:00"/>
    <s v="Tarif"/>
    <s v="EG1"/>
    <n v="54101"/>
    <x v="5"/>
    <n v="2"/>
    <s v=" Haupt-/Volksschulabschluss"/>
    <n v="1"/>
    <x v="0"/>
    <n v="1"/>
    <s v=" nein"/>
    <n v="2"/>
    <s v="Teilzeit - unbefristet"/>
    <x v="28"/>
  </r>
  <r>
    <n v="2209"/>
    <s v="Julia"/>
    <s v="Henkel"/>
    <x v="11"/>
    <x v="16"/>
    <d v="1963-06-10T00:00:00"/>
    <s v="Tarif"/>
    <s v="Ausbildungsvergütung"/>
    <n v="25102"/>
    <x v="11"/>
    <n v="2"/>
    <s v=" Haupt-/Volksschulabschluss"/>
    <n v="2"/>
    <x v="1"/>
    <n v="1"/>
    <s v=" nein"/>
    <n v="1"/>
    <s v="Vollzeit - unbefristet"/>
    <x v="27"/>
  </r>
  <r>
    <n v="2219"/>
    <s v="Axel"/>
    <s v="Herbst"/>
    <x v="0"/>
    <x v="0"/>
    <d v="1967-01-25T00:00:00"/>
    <s v="Tarif"/>
    <s v="EG9"/>
    <n v="27312"/>
    <x v="4"/>
    <n v="3"/>
    <s v=" Mittlere Reife oder gleichwertiger Abschluss"/>
    <n v="2"/>
    <x v="1"/>
    <n v="1"/>
    <s v=" nein"/>
    <n v="1"/>
    <s v="Vollzeit - unbefristet"/>
    <x v="0"/>
  </r>
  <r>
    <n v="2234"/>
    <s v="Andreas"/>
    <s v="Herr"/>
    <x v="3"/>
    <x v="19"/>
    <d v="1964-04-28T00:00:00"/>
    <s v="Tarif"/>
    <s v="Ausbildungsvergütung"/>
    <n v="25102"/>
    <x v="11"/>
    <n v="3"/>
    <s v=" Mittlere Reife oder gleichwertiger Abschluss"/>
    <n v="2"/>
    <x v="1"/>
    <n v="1"/>
    <s v=" nein"/>
    <n v="3"/>
    <s v="Vollzeit - befristet"/>
    <x v="27"/>
  </r>
  <r>
    <n v="2239"/>
    <s v="Claus"/>
    <s v="Heyde"/>
    <x v="3"/>
    <x v="20"/>
    <d v="1964-01-07T00:00:00"/>
    <s v="Tarif"/>
    <s v="EG9"/>
    <n v="24232"/>
    <x v="7"/>
    <n v="2"/>
    <s v=" Haupt-/Volksschulabschluss"/>
    <n v="2"/>
    <x v="1"/>
    <n v="1"/>
    <s v=" nein"/>
    <n v="1"/>
    <s v="Vollzeit - unbefristet"/>
    <x v="27"/>
  </r>
  <r>
    <n v="2269"/>
    <s v="Bettina"/>
    <s v="Höckmayr"/>
    <x v="11"/>
    <x v="16"/>
    <d v="1974-06-20T00:00:00"/>
    <s v="Tarif"/>
    <s v="EG11"/>
    <n v="71394"/>
    <x v="19"/>
    <n v="2"/>
    <s v=" Haupt-/Volksschulabschluss"/>
    <n v="2"/>
    <x v="1"/>
    <n v="1"/>
    <s v=" nein"/>
    <n v="1"/>
    <s v="Vollzeit - unbefristet"/>
    <x v="29"/>
  </r>
  <r>
    <n v="2271"/>
    <s v="Egon"/>
    <s v="Hoffmann"/>
    <x v="13"/>
    <x v="18"/>
    <d v="1961-09-06T00:00:00"/>
    <s v="Tarif"/>
    <s v="Ausbildungsvergütung"/>
    <n v="25102"/>
    <x v="11"/>
    <n v="3"/>
    <s v=" Mittlere Reife oder gleichwertiger Abschluss"/>
    <n v="2"/>
    <x v="1"/>
    <n v="1"/>
    <s v=" nein"/>
    <n v="3"/>
    <s v="Vollzeit - befristet"/>
    <x v="23"/>
  </r>
  <r>
    <n v="2341"/>
    <s v="Eckart"/>
    <s v="Högel"/>
    <x v="4"/>
    <x v="4"/>
    <d v="1961-08-23T00:00:00"/>
    <s v="Tarif"/>
    <s v="EG8"/>
    <n v="24232"/>
    <x v="20"/>
    <n v="2"/>
    <s v=" Haupt-/Volksschulabschluss"/>
    <n v="2"/>
    <x v="1"/>
    <n v="1"/>
    <s v=" nein"/>
    <n v="1"/>
    <s v="Vollzeit - unbefristet"/>
    <x v="23"/>
  </r>
  <r>
    <n v="2342"/>
    <s v="Christof"/>
    <s v="Höll"/>
    <x v="11"/>
    <x v="16"/>
    <d v="1968-11-23T00:00:00"/>
    <s v="Tarif"/>
    <s v="EG11"/>
    <n v="24233"/>
    <x v="30"/>
    <n v="3"/>
    <s v=" Mittlere Reife oder gleichwertiger Abschluss"/>
    <n v="3"/>
    <x v="2"/>
    <n v="1"/>
    <s v=" nein"/>
    <n v="1"/>
    <s v="Vollzeit - unbefristet"/>
    <x v="12"/>
  </r>
  <r>
    <n v="2372"/>
    <s v="Anna"/>
    <s v="Hübner"/>
    <x v="11"/>
    <x v="16"/>
    <d v="1963-09-21T00:00:00"/>
    <s v="Tarif"/>
    <s v="EG10"/>
    <n v="27393"/>
    <x v="31"/>
    <n v="3"/>
    <s v=" Mittlere Reife oder gleichwertiger Abschluss"/>
    <n v="2"/>
    <x v="1"/>
    <n v="1"/>
    <s v=" nein"/>
    <n v="1"/>
    <s v="Vollzeit - unbefristet"/>
    <x v="27"/>
  </r>
  <r>
    <n v="2389"/>
    <s v="Andreas"/>
    <s v="Jung"/>
    <x v="6"/>
    <x v="6"/>
    <d v="1975-01-11T00:00:00"/>
    <s v="Tarif"/>
    <s v="EG10"/>
    <n v="27393"/>
    <x v="31"/>
    <n v="3"/>
    <s v=" Mittlere Reife oder gleichwertiger Abschluss"/>
    <n v="2"/>
    <x v="1"/>
    <n v="1"/>
    <s v=" nein"/>
    <n v="1"/>
    <s v="Vollzeit - unbefristet"/>
    <x v="29"/>
  </r>
  <r>
    <n v="2399"/>
    <s v="Albert"/>
    <s v="Kalb"/>
    <x v="11"/>
    <x v="16"/>
    <d v="1970-04-23T00:00:00"/>
    <s v="Tarif"/>
    <s v="EG8"/>
    <n v="24232"/>
    <x v="3"/>
    <n v="2"/>
    <s v=" Haupt-/Volksschulabschluss"/>
    <n v="2"/>
    <x v="1"/>
    <n v="1"/>
    <s v=" nein"/>
    <n v="1"/>
    <s v="Vollzeit - unbefristet"/>
    <x v="30"/>
  </r>
  <r>
    <n v="2401"/>
    <s v="Christian"/>
    <s v="Kielhorn"/>
    <x v="4"/>
    <x v="12"/>
    <d v="1965-04-23T00:00:00"/>
    <s v="Tarif"/>
    <s v="EG9"/>
    <n v="24232"/>
    <x v="3"/>
    <n v="2"/>
    <s v=" Haupt-/Volksschulabschluss"/>
    <n v="2"/>
    <x v="1"/>
    <n v="1"/>
    <s v=" nein"/>
    <n v="1"/>
    <s v="Vollzeit - unbefristet"/>
    <x v="31"/>
  </r>
  <r>
    <n v="2429"/>
    <s v="Annabel"/>
    <s v="Kissel"/>
    <x v="11"/>
    <x v="16"/>
    <d v="1975-07-26T00:00:00"/>
    <s v="Tarif"/>
    <s v="EG3"/>
    <n v="24232"/>
    <x v="2"/>
    <n v="2"/>
    <s v=" Haupt-/Volksschulabschluss"/>
    <n v="3"/>
    <x v="2"/>
    <n v="1"/>
    <s v=" nein"/>
    <n v="1"/>
    <s v="Vollzeit - unbefristet"/>
    <x v="8"/>
  </r>
  <r>
    <n v="2492"/>
    <s v="Dietrich"/>
    <s v="Köhler"/>
    <x v="6"/>
    <x v="6"/>
    <d v="1966-04-25T00:00:00"/>
    <s v="Tarif"/>
    <s v="EG9"/>
    <n v="24232"/>
    <x v="3"/>
    <n v="2"/>
    <s v=" Haupt-/Volksschulabschluss"/>
    <n v="3"/>
    <x v="2"/>
    <n v="1"/>
    <s v=" nein"/>
    <n v="1"/>
    <s v="Vollzeit - unbefristet"/>
    <x v="17"/>
  </r>
  <r>
    <n v="2506"/>
    <s v="Bernd"/>
    <s v="König"/>
    <x v="6"/>
    <x v="6"/>
    <d v="1977-10-29T00:00:00"/>
    <s v="Tarif"/>
    <s v="EG4"/>
    <n v="27312"/>
    <x v="4"/>
    <n v="3"/>
    <s v=" Mittlere Reife oder gleichwertiger Abschluss"/>
    <n v="2"/>
    <x v="1"/>
    <n v="1"/>
    <s v=" nein"/>
    <n v="1"/>
    <s v="Vollzeit - unbefristet"/>
    <x v="7"/>
  </r>
  <r>
    <n v="2522"/>
    <s v="Bärbel"/>
    <s v="Kramer"/>
    <x v="11"/>
    <x v="16"/>
    <d v="1967-01-22T00:00:00"/>
    <s v="Tarif"/>
    <s v="EG6"/>
    <n v="24232"/>
    <x v="3"/>
    <n v="3"/>
    <s v=" Mittlere Reife oder gleichwertiger Abschluss"/>
    <n v="2"/>
    <x v="1"/>
    <n v="1"/>
    <s v=" nein"/>
    <n v="3"/>
    <s v="Vollzeit - befristet"/>
    <x v="0"/>
  </r>
  <r>
    <n v="2528"/>
    <s v="Dirk"/>
    <s v="Krost"/>
    <x v="6"/>
    <x v="6"/>
    <d v="1974-08-31T00:00:00"/>
    <s v="Tarif"/>
    <s v="EG6"/>
    <n v="24232"/>
    <x v="3"/>
    <n v="3"/>
    <s v=" Mittlere Reife oder gleichwertiger Abschluss"/>
    <n v="2"/>
    <x v="1"/>
    <n v="1"/>
    <s v=" nein"/>
    <n v="3"/>
    <s v="Vollzeit - befristet"/>
    <x v="29"/>
  </r>
  <r>
    <n v="2531"/>
    <s v="Dieter"/>
    <s v="Lenz"/>
    <x v="5"/>
    <x v="5"/>
    <d v="1962-06-26T00:00:00"/>
    <s v="Tarif"/>
    <s v="EG11"/>
    <n v="24233"/>
    <x v="30"/>
    <n v="2"/>
    <s v=" Haupt-/Volksschulabschluss"/>
    <n v="2"/>
    <x v="1"/>
    <n v="1"/>
    <s v=" nein"/>
    <n v="1"/>
    <s v="Vollzeit - unbefristet"/>
    <x v="4"/>
  </r>
  <r>
    <n v="2532"/>
    <s v="Ulrike"/>
    <s v="Leppert"/>
    <x v="11"/>
    <x v="16"/>
    <d v="1978-03-25T00:00:00"/>
    <s v="Tarif"/>
    <s v="EG10"/>
    <n v="27393"/>
    <x v="31"/>
    <n v="2"/>
    <s v=" Haupt-/Volksschulabschluss"/>
    <n v="2"/>
    <x v="1"/>
    <n v="1"/>
    <s v=" nein"/>
    <n v="1"/>
    <s v="Vollzeit - unbefristet"/>
    <x v="7"/>
  </r>
  <r>
    <n v="2535"/>
    <s v="Alf"/>
    <s v="Lingenfelder"/>
    <x v="6"/>
    <x v="6"/>
    <d v="1967-03-23T00:00:00"/>
    <s v="AT"/>
    <m/>
    <n v="71401"/>
    <x v="32"/>
    <n v="3"/>
    <s v=" Mittlere Reife oder gleichwertiger Abschluss"/>
    <n v="2"/>
    <x v="1"/>
    <n v="1"/>
    <s v=" nein"/>
    <n v="2"/>
    <s v="Teilzeit - unbefristet"/>
    <x v="0"/>
  </r>
  <r>
    <n v="2539"/>
    <s v="Bernd"/>
    <s v="Lisch"/>
    <x v="11"/>
    <x v="16"/>
    <d v="1964-09-14T00:00:00"/>
    <s v="Tarif"/>
    <s v="EG2"/>
    <n v="25112"/>
    <x v="33"/>
    <n v="2"/>
    <s v=" Haupt-/Volksschulabschluss"/>
    <n v="2"/>
    <x v="1"/>
    <n v="1"/>
    <s v=" nein"/>
    <n v="1"/>
    <s v="Vollzeit - unbefristet"/>
    <x v="31"/>
  </r>
  <r>
    <n v="2541"/>
    <s v="Bernd"/>
    <s v="Loch"/>
    <x v="11"/>
    <x v="16"/>
    <d v="1978-09-13T00:00:00"/>
    <s v="Tarif"/>
    <s v="EG9"/>
    <n v="24232"/>
    <x v="3"/>
    <n v="2"/>
    <s v=" Haupt-/Volksschulabschluss"/>
    <n v="2"/>
    <x v="1"/>
    <n v="1"/>
    <s v=" nein"/>
    <n v="1"/>
    <s v="Vollzeit - unbefristet"/>
    <x v="10"/>
  </r>
  <r>
    <n v="2545"/>
    <s v="Alfred"/>
    <s v="Mees"/>
    <x v="11"/>
    <x v="16"/>
    <d v="1976-05-01T00:00:00"/>
    <s v="Tarif"/>
    <m/>
    <n v="71401"/>
    <x v="32"/>
    <n v="3"/>
    <s v=" Mittlere Reife oder gleichwertiger Abschluss"/>
    <n v="3"/>
    <x v="2"/>
    <n v="1"/>
    <s v=" nein"/>
    <n v="2"/>
    <s v="Teilzeit - unbefristet"/>
    <x v="8"/>
  </r>
  <r>
    <n v="2550"/>
    <s v="Anton"/>
    <s v="Metz"/>
    <x v="6"/>
    <x v="6"/>
    <d v="1979-04-07T00:00:00"/>
    <s v="Tarif"/>
    <s v="Ausbildungsvergütung"/>
    <n v="25102"/>
    <x v="11"/>
    <n v="3"/>
    <s v=" Mittlere Reife oder gleichwertiger Abschluss"/>
    <n v="2"/>
    <x v="1"/>
    <n v="1"/>
    <s v=" nein"/>
    <n v="3"/>
    <s v="Vollzeit - befristet"/>
    <x v="10"/>
  </r>
  <r>
    <n v="2551"/>
    <s v="Alois"/>
    <s v="Michelbach"/>
    <x v="3"/>
    <x v="19"/>
    <d v="1967-11-01T00:00:00"/>
    <s v="Tarif"/>
    <s v="Ausbildungsvergütung"/>
    <n v="25102"/>
    <x v="11"/>
    <n v="3"/>
    <s v=" Mittlere Reife oder gleichwertiger Abschluss"/>
    <n v="2"/>
    <x v="1"/>
    <n v="1"/>
    <s v=" nein"/>
    <n v="3"/>
    <s v="Vollzeit - befristet"/>
    <x v="32"/>
  </r>
  <r>
    <n v="2560"/>
    <s v="Janina"/>
    <s v="Miketta"/>
    <x v="5"/>
    <x v="5"/>
    <d v="1994-05-17T00:00:00"/>
    <s v="Tarif"/>
    <s v="EG8"/>
    <n v="24232"/>
    <x v="3"/>
    <n v="3"/>
    <s v=" Mittlere Reife oder gleichwertiger Abschluss"/>
    <n v="2"/>
    <x v="1"/>
    <n v="1"/>
    <s v=" nein"/>
    <n v="1"/>
    <s v="Vollzeit - unbefristet"/>
    <x v="33"/>
  </r>
  <r>
    <n v="2564"/>
    <s v="Dieter"/>
    <s v="Mühr"/>
    <x v="11"/>
    <x v="16"/>
    <d v="1976-05-27T00:00:00"/>
    <s v="Tarif"/>
    <s v="EG8"/>
    <n v="24232"/>
    <x v="3"/>
    <n v="4"/>
    <s v=" Abitur / Fachabitur"/>
    <n v="3"/>
    <x v="2"/>
    <n v="1"/>
    <s v=" nein"/>
    <n v="1"/>
    <s v="Vollzeit - unbefristet"/>
    <x v="8"/>
  </r>
  <r>
    <n v="2567"/>
    <s v="Christian"/>
    <s v="Müller"/>
    <x v="11"/>
    <x v="16"/>
    <d v="1978-06-06T00:00:00"/>
    <s v="Tarif"/>
    <s v="EG8"/>
    <n v="24232"/>
    <x v="3"/>
    <n v="3"/>
    <s v=" Mittlere Reife oder gleichwertiger Abschluss"/>
    <n v="2"/>
    <x v="1"/>
    <n v="1"/>
    <s v=" nein"/>
    <n v="1"/>
    <s v="Vollzeit - unbefristet"/>
    <x v="10"/>
  </r>
  <r>
    <n v="2570"/>
    <s v="Dieter"/>
    <s v="Müller"/>
    <x v="11"/>
    <x v="16"/>
    <d v="1975-06-26T00:00:00"/>
    <s v="Tarif"/>
    <s v="EG6"/>
    <n v="24232"/>
    <x v="3"/>
    <n v="2"/>
    <s v=" Haupt-/Volksschulabschluss"/>
    <n v="2"/>
    <x v="1"/>
    <n v="1"/>
    <s v=" nein"/>
    <n v="3"/>
    <s v="Vollzeit - befristet"/>
    <x v="8"/>
  </r>
  <r>
    <n v="2593"/>
    <s v="Bernd"/>
    <s v="Naegle"/>
    <x v="4"/>
    <x v="12"/>
    <d v="1965-05-16T00:00:00"/>
    <s v="Tarif"/>
    <s v="EG13"/>
    <n v="43414"/>
    <x v="34"/>
    <n v="4"/>
    <s v=" Abitur / Fachabitur"/>
    <n v="5"/>
    <x v="5"/>
    <n v="1"/>
    <s v=" nein"/>
    <n v="1"/>
    <s v="Vollzeit - unbefristet"/>
    <x v="31"/>
  </r>
  <r>
    <n v="2596"/>
    <s v="Ansgar"/>
    <s v="Nagel"/>
    <x v="12"/>
    <x v="17"/>
    <d v="1970-06-06T00:00:00"/>
    <s v="Tarif"/>
    <s v="EG6"/>
    <n v="24202"/>
    <x v="14"/>
    <n v="3"/>
    <s v=" Mittlere Reife oder gleichwertiger Abschluss"/>
    <n v="2"/>
    <x v="1"/>
    <n v="1"/>
    <s v=" nein"/>
    <n v="3"/>
    <s v="Vollzeit - befristet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dataOnRows="1" applyNumberFormats="0" applyBorderFormats="0" applyFontFormats="0" applyPatternFormats="0" applyAlignmentFormats="0" applyWidthHeightFormats="1" dataCaption="Daten" updatedVersion="3" minRefreshableVersion="3" showMemberPropertyTips="0" itemPrintTitles="1" createdVersion="4" indent="0" compact="0" compactData="0" gridDropZones="1">
  <location ref="A4:J85" firstHeaderRow="1" firstDataRow="2" firstDataCol="2" rowPageCount="2" colPageCount="1"/>
  <pivotFields count="19"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35">
        <item m="1" x="14"/>
        <item m="1" x="31"/>
        <item m="1" x="19"/>
        <item m="1" x="26"/>
        <item m="1" x="16"/>
        <item m="1" x="20"/>
        <item m="1" x="18"/>
        <item m="1" x="23"/>
        <item m="1" x="24"/>
        <item m="1" x="33"/>
        <item m="1" x="22"/>
        <item m="1" x="29"/>
        <item m="1" x="32"/>
        <item m="1" x="25"/>
        <item m="1" x="17"/>
        <item x="4"/>
        <item m="1" x="27"/>
        <item m="1" x="15"/>
        <item m="1" x="21"/>
        <item m="1" x="30"/>
        <item m="1" x="28"/>
        <item x="0"/>
        <item x="1"/>
        <item x="2"/>
        <item x="3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outline="0" subtotalTop="0" showAll="0" includeNewItemsInFilter="1">
      <items count="83">
        <item m="1" x="72"/>
        <item m="1" x="79"/>
        <item m="1" x="62"/>
        <item m="1" x="76"/>
        <item m="1" x="58"/>
        <item m="1" x="44"/>
        <item m="1" x="51"/>
        <item m="1" x="59"/>
        <item m="1" x="46"/>
        <item m="1" x="57"/>
        <item m="1" x="68"/>
        <item m="1" x="65"/>
        <item m="1" x="48"/>
        <item m="1" x="30"/>
        <item m="1" x="64"/>
        <item m="1" x="63"/>
        <item m="1" x="52"/>
        <item m="1" x="75"/>
        <item m="1" x="33"/>
        <item m="1" x="69"/>
        <item m="1" x="73"/>
        <item m="1" x="47"/>
        <item m="1" x="61"/>
        <item m="1" x="71"/>
        <item m="1" x="50"/>
        <item m="1" x="41"/>
        <item m="1" x="25"/>
        <item m="1" x="42"/>
        <item m="1" x="40"/>
        <item m="1" x="67"/>
        <item m="1" x="37"/>
        <item m="1" x="31"/>
        <item m="1" x="39"/>
        <item m="1" x="80"/>
        <item m="1" x="34"/>
        <item m="1" x="49"/>
        <item m="1" x="24"/>
        <item m="1" x="23"/>
        <item m="1" x="21"/>
        <item m="1" x="78"/>
        <item m="1" x="45"/>
        <item m="1" x="38"/>
        <item m="1" x="32"/>
        <item m="1" x="55"/>
        <item m="1" x="70"/>
        <item m="1" x="77"/>
        <item m="1" x="35"/>
        <item m="1" x="60"/>
        <item m="1" x="27"/>
        <item m="1" x="54"/>
        <item m="1" x="36"/>
        <item m="1" x="56"/>
        <item m="1" x="43"/>
        <item m="1" x="26"/>
        <item m="1" x="74"/>
        <item m="1" x="28"/>
        <item m="1" x="53"/>
        <item m="1" x="22"/>
        <item m="1" x="66"/>
        <item m="1" x="29"/>
        <item m="1" x="8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39">
        <item x="19"/>
        <item x="16"/>
        <item x="29"/>
        <item x="22"/>
        <item x="1"/>
        <item m="1" x="36"/>
        <item x="32"/>
        <item x="27"/>
        <item x="30"/>
        <item x="3"/>
        <item x="21"/>
        <item x="7"/>
        <item x="2"/>
        <item x="24"/>
        <item x="11"/>
        <item x="0"/>
        <item x="6"/>
        <item x="28"/>
        <item x="26"/>
        <item x="8"/>
        <item x="9"/>
        <item m="1" x="35"/>
        <item m="1" x="38"/>
        <item x="10"/>
        <item x="25"/>
        <item x="33"/>
        <item x="12"/>
        <item x="18"/>
        <item x="4"/>
        <item x="5"/>
        <item x="13"/>
        <item x="31"/>
        <item x="34"/>
        <item x="20"/>
        <item m="1" x="37"/>
        <item x="17"/>
        <item x="14"/>
        <item x="23"/>
        <item x="15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9">
        <item m="1" x="7"/>
        <item x="0"/>
        <item x="1"/>
        <item x="2"/>
        <item x="5"/>
        <item x="6"/>
        <item x="3"/>
        <item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sortType="descending">
      <items count="12">
        <item x="9"/>
        <item x="8"/>
        <item x="7"/>
        <item x="6"/>
        <item x="5"/>
        <item x="4"/>
        <item x="3"/>
        <item x="2"/>
        <item x="1"/>
        <item x="10"/>
        <item x="0"/>
        <item t="default"/>
      </items>
    </pivotField>
  </pivotFields>
  <rowFields count="2">
    <field x="18"/>
    <field x="9"/>
  </rowFields>
  <rowItems count="80">
    <i>
      <x/>
      <x v="7"/>
    </i>
    <i r="1">
      <x v="9"/>
    </i>
    <i t="default">
      <x/>
    </i>
    <i>
      <x v="1"/>
      <x v="4"/>
    </i>
    <i r="1">
      <x v="17"/>
    </i>
    <i r="1">
      <x v="29"/>
    </i>
    <i t="default">
      <x v="1"/>
    </i>
    <i>
      <x v="2"/>
      <x/>
    </i>
    <i r="1">
      <x v="9"/>
    </i>
    <i r="1">
      <x v="12"/>
    </i>
    <i r="1">
      <x v="14"/>
    </i>
    <i r="1">
      <x v="33"/>
    </i>
    <i t="default">
      <x v="2"/>
    </i>
    <i>
      <x v="3"/>
      <x v="2"/>
    </i>
    <i r="1">
      <x v="6"/>
    </i>
    <i r="1">
      <x v="8"/>
    </i>
    <i r="1">
      <x v="9"/>
    </i>
    <i r="1">
      <x v="11"/>
    </i>
    <i r="1">
      <x v="14"/>
    </i>
    <i r="1">
      <x v="15"/>
    </i>
    <i r="1">
      <x v="18"/>
    </i>
    <i r="1">
      <x v="25"/>
    </i>
    <i r="1">
      <x v="28"/>
    </i>
    <i r="1">
      <x v="29"/>
    </i>
    <i r="1">
      <x v="31"/>
    </i>
    <i r="1">
      <x v="32"/>
    </i>
    <i t="default">
      <x v="3"/>
    </i>
    <i>
      <x v="4"/>
      <x v="8"/>
    </i>
    <i r="1">
      <x v="9"/>
    </i>
    <i r="1">
      <x v="14"/>
    </i>
    <i r="1">
      <x v="26"/>
    </i>
    <i r="1">
      <x v="29"/>
    </i>
    <i r="1">
      <x v="36"/>
    </i>
    <i t="default">
      <x v="4"/>
    </i>
    <i>
      <x v="5"/>
      <x/>
    </i>
    <i r="1">
      <x v="6"/>
    </i>
    <i r="1">
      <x v="9"/>
    </i>
    <i r="1">
      <x v="11"/>
    </i>
    <i r="1">
      <x v="12"/>
    </i>
    <i r="1">
      <x v="14"/>
    </i>
    <i r="1">
      <x v="28"/>
    </i>
    <i r="1">
      <x v="30"/>
    </i>
    <i r="1">
      <x v="31"/>
    </i>
    <i t="default">
      <x v="5"/>
    </i>
    <i>
      <x v="6"/>
      <x/>
    </i>
    <i r="1">
      <x v="9"/>
    </i>
    <i r="1">
      <x v="10"/>
    </i>
    <i r="1">
      <x v="11"/>
    </i>
    <i r="1">
      <x v="14"/>
    </i>
    <i r="1">
      <x v="16"/>
    </i>
    <i r="1">
      <x v="19"/>
    </i>
    <i r="1">
      <x v="20"/>
    </i>
    <i r="1">
      <x v="23"/>
    </i>
    <i r="1">
      <x v="28"/>
    </i>
    <i r="1">
      <x v="31"/>
    </i>
    <i r="1">
      <x v="33"/>
    </i>
    <i r="1">
      <x v="35"/>
    </i>
    <i t="default">
      <x v="6"/>
    </i>
    <i>
      <x v="7"/>
      <x v="9"/>
    </i>
    <i r="1">
      <x v="11"/>
    </i>
    <i r="1">
      <x v="14"/>
    </i>
    <i r="1">
      <x v="23"/>
    </i>
    <i r="1">
      <x v="28"/>
    </i>
    <i r="1">
      <x v="36"/>
    </i>
    <i r="1">
      <x v="38"/>
    </i>
    <i t="default">
      <x v="7"/>
    </i>
    <i>
      <x v="8"/>
      <x v="1"/>
    </i>
    <i r="1">
      <x v="3"/>
    </i>
    <i r="1">
      <x v="9"/>
    </i>
    <i r="1">
      <x v="11"/>
    </i>
    <i r="1">
      <x v="16"/>
    </i>
    <i r="1">
      <x v="27"/>
    </i>
    <i t="default">
      <x v="8"/>
    </i>
    <i>
      <x v="10"/>
      <x v="9"/>
    </i>
    <i r="1">
      <x v="12"/>
    </i>
    <i r="1">
      <x v="13"/>
    </i>
    <i r="1">
      <x v="24"/>
    </i>
    <i r="1">
      <x v="37"/>
    </i>
    <i t="default">
      <x v="10"/>
    </i>
    <i t="grand">
      <x/>
    </i>
  </rowItems>
  <colFields count="1">
    <field x="13"/>
  </colFields>
  <col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2">
    <pageField fld="3" hier="0"/>
    <pageField fld="4" hier="0"/>
  </pageFields>
  <dataFields count="1">
    <dataField name="Anzahl MA" fld="0" subtotal="count" baseField="16" baseItem="0"/>
  </dataFields>
  <formats count="4">
    <format dxfId="7">
      <pivotArea field="18" type="button" dataOnly="0" labelOnly="1" outline="0" axis="axisRow" fieldPosition="0"/>
    </format>
    <format dxfId="6">
      <pivotArea field="9" type="button" dataOnly="0" labelOnly="1" outline="0" axis="axisRow" fieldPosition="1"/>
    </format>
    <format dxfId="5">
      <pivotArea dataOnly="0" labelOnly="1" outline="0" fieldPosition="0">
        <references count="1">
          <reference field="13" count="0"/>
        </references>
      </pivotArea>
    </format>
    <format dxfId="4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le1" displayName="Tabelle1" ref="B9:C16" totalsRowShown="0">
  <tableColumns count="2">
    <tableColumn id="1" name="Berufsausbildung" dataDxfId="13"/>
    <tableColumn id="2" name="Anzahl MA" dataDxfId="1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2:C7" totalsRowShown="0">
  <tableColumns count="2">
    <tableColumn id="1" name="Schulbildung" dataDxfId="11"/>
    <tableColumn id="2" name="Anzahl MA" dataDxfId="10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B18:C22" totalsRowShown="0">
  <tableColumns count="2">
    <tableColumn id="1" name="Vertragsform" dataDxfId="9"/>
    <tableColumn id="2" name="Anzahl MA" dataDxfId="8">
      <calculatedColumnFormula>COUNTIF(TS_Neu!$R:$R,B19)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9"/>
  <sheetViews>
    <sheetView workbookViewId="0">
      <selection activeCell="A2" sqref="A2"/>
    </sheetView>
  </sheetViews>
  <sheetFormatPr baseColWidth="10" defaultRowHeight="15"/>
  <cols>
    <col min="1" max="1" width="8.5703125" bestFit="1" customWidth="1"/>
    <col min="2" max="2" width="12.140625" bestFit="1" customWidth="1"/>
    <col min="3" max="3" width="22.7109375" bestFit="1" customWidth="1"/>
    <col min="4" max="4" width="13.5703125" bestFit="1" customWidth="1"/>
    <col min="5" max="5" width="15.140625" style="42" bestFit="1" customWidth="1"/>
    <col min="6" max="6" width="17.42578125" style="16" customWidth="1"/>
    <col min="7" max="7" width="11" style="16" bestFit="1" customWidth="1"/>
    <col min="8" max="8" width="9.140625" style="43" customWidth="1"/>
    <col min="9" max="9" width="14" style="16" bestFit="1" customWidth="1"/>
    <col min="10" max="10" width="33.42578125" customWidth="1"/>
    <col min="11" max="11" width="9.85546875" style="16" bestFit="1" customWidth="1"/>
    <col min="12" max="12" width="29.5703125" customWidth="1"/>
    <col min="13" max="13" width="9.85546875" style="16" bestFit="1" customWidth="1"/>
    <col min="14" max="14" width="29" bestFit="1" customWidth="1"/>
    <col min="15" max="15" width="9.85546875" style="16" bestFit="1" customWidth="1"/>
    <col min="16" max="16" width="7.5703125" style="16" bestFit="1" customWidth="1"/>
    <col min="17" max="17" width="9.85546875" style="16" bestFit="1" customWidth="1"/>
    <col min="18" max="18" width="19.5703125" bestFit="1" customWidth="1"/>
    <col min="19" max="19" width="8.140625" style="16" bestFit="1" customWidth="1"/>
  </cols>
  <sheetData>
    <row r="1" spans="1:19" s="58" customFormat="1" ht="37.5" customHeight="1">
      <c r="A1" s="44" t="s">
        <v>0</v>
      </c>
      <c r="B1" s="44" t="s">
        <v>79</v>
      </c>
      <c r="C1" s="44" t="s">
        <v>1</v>
      </c>
      <c r="D1" s="44" t="s">
        <v>80</v>
      </c>
      <c r="E1" s="45" t="s">
        <v>81</v>
      </c>
      <c r="F1" s="46" t="s">
        <v>82</v>
      </c>
      <c r="G1" s="46" t="s">
        <v>2</v>
      </c>
      <c r="H1" s="47" t="s">
        <v>3</v>
      </c>
      <c r="I1" s="48" t="s">
        <v>74</v>
      </c>
      <c r="J1" s="49" t="s">
        <v>9</v>
      </c>
      <c r="K1" s="50" t="s">
        <v>75</v>
      </c>
      <c r="L1" s="51" t="s">
        <v>10</v>
      </c>
      <c r="M1" s="52" t="s">
        <v>76</v>
      </c>
      <c r="N1" s="53" t="s">
        <v>11</v>
      </c>
      <c r="O1" s="54" t="s">
        <v>77</v>
      </c>
      <c r="P1" s="54" t="s">
        <v>12</v>
      </c>
      <c r="Q1" s="55" t="s">
        <v>78</v>
      </c>
      <c r="R1" s="56" t="s">
        <v>13</v>
      </c>
      <c r="S1" s="57" t="s">
        <v>83</v>
      </c>
    </row>
    <row r="2" spans="1:19">
      <c r="A2">
        <v>1020</v>
      </c>
      <c r="B2" t="s">
        <v>175</v>
      </c>
      <c r="C2" t="s">
        <v>176</v>
      </c>
      <c r="D2" t="s">
        <v>314</v>
      </c>
      <c r="E2">
        <v>25000</v>
      </c>
      <c r="F2" s="59">
        <v>24427</v>
      </c>
      <c r="G2" s="16" t="s">
        <v>93</v>
      </c>
      <c r="H2" s="43" t="s">
        <v>118</v>
      </c>
      <c r="I2" s="16">
        <v>52531</v>
      </c>
      <c r="J2" t="s">
        <v>134</v>
      </c>
      <c r="K2" s="16">
        <v>2</v>
      </c>
      <c r="L2" t="str">
        <f t="shared" ref="L2:L32" si="0">VLOOKUP(VALUE(K2),Schlüssel6,2,FALSE)</f>
        <v xml:space="preserve"> Haupt-/Volksschulabschluss</v>
      </c>
      <c r="M2" s="16">
        <v>1</v>
      </c>
      <c r="N2" t="str">
        <f t="shared" ref="N2:N32" si="1">VLOOKUP(VALUE(M2),Schlüssel7,2,FALSE)</f>
        <v xml:space="preserve"> Ohne beruflichen Ausbildungsabschluss</v>
      </c>
      <c r="O2" s="16">
        <v>1</v>
      </c>
      <c r="P2" s="16" t="str">
        <f t="shared" ref="P2:P32" si="2">VLOOKUP(VALUE(O2),Schlüssel8,2,FALSE)</f>
        <v xml:space="preserve"> nein</v>
      </c>
      <c r="Q2" s="16">
        <v>1</v>
      </c>
      <c r="R2" t="str">
        <f t="shared" ref="R2:R32" si="3">VLOOKUP(VALUE(Q2),Schlüssel9,9,FALSE)</f>
        <v>Vollzeit - unbefristet</v>
      </c>
      <c r="S2" s="16">
        <f t="shared" ref="S2:S32" ca="1" si="4">DATEDIF(F2,TODAY(),"Y")</f>
        <v>45</v>
      </c>
    </row>
    <row r="3" spans="1:19">
      <c r="A3">
        <v>1027</v>
      </c>
      <c r="B3" t="s">
        <v>154</v>
      </c>
      <c r="C3" t="s">
        <v>177</v>
      </c>
      <c r="D3" t="s">
        <v>315</v>
      </c>
      <c r="E3">
        <v>51020</v>
      </c>
      <c r="F3" s="59">
        <v>19336</v>
      </c>
      <c r="G3" s="16" t="s">
        <v>93</v>
      </c>
      <c r="H3" s="43" t="s">
        <v>118</v>
      </c>
      <c r="I3" s="16">
        <v>52182</v>
      </c>
      <c r="J3" t="s">
        <v>133</v>
      </c>
      <c r="K3" s="16">
        <v>2</v>
      </c>
      <c r="L3" t="str">
        <f t="shared" si="0"/>
        <v xml:space="preserve"> Haupt-/Volksschulabschluss</v>
      </c>
      <c r="M3" s="16">
        <v>2</v>
      </c>
      <c r="N3" t="str">
        <f t="shared" si="1"/>
        <v xml:space="preserve"> Abschluss einer anerkannten Berufsausbildung </v>
      </c>
      <c r="O3" s="16">
        <v>1</v>
      </c>
      <c r="P3" s="16" t="str">
        <f t="shared" si="2"/>
        <v xml:space="preserve"> nein</v>
      </c>
      <c r="Q3" s="16">
        <v>1</v>
      </c>
      <c r="R3" t="str">
        <f t="shared" si="3"/>
        <v>Vollzeit - unbefristet</v>
      </c>
      <c r="S3" s="16">
        <f t="shared" ca="1" si="4"/>
        <v>59</v>
      </c>
    </row>
    <row r="4" spans="1:19">
      <c r="A4">
        <v>1031</v>
      </c>
      <c r="B4" t="s">
        <v>178</v>
      </c>
      <c r="C4" t="s">
        <v>179</v>
      </c>
      <c r="D4" t="s">
        <v>316</v>
      </c>
      <c r="E4">
        <v>55000</v>
      </c>
      <c r="F4" s="59">
        <v>22318</v>
      </c>
      <c r="G4" s="16" t="s">
        <v>93</v>
      </c>
      <c r="H4" s="43" t="s">
        <v>105</v>
      </c>
      <c r="I4" s="16">
        <v>24232</v>
      </c>
      <c r="J4" t="s">
        <v>104</v>
      </c>
      <c r="K4" s="16">
        <v>3</v>
      </c>
      <c r="L4" t="str">
        <f t="shared" si="0"/>
        <v xml:space="preserve"> Mittlere Reife oder gleichwertiger Abschluss</v>
      </c>
      <c r="M4" s="16">
        <v>2</v>
      </c>
      <c r="N4" t="str">
        <f t="shared" si="1"/>
        <v xml:space="preserve"> Abschluss einer anerkannten Berufsausbildung </v>
      </c>
      <c r="O4" s="16">
        <v>1</v>
      </c>
      <c r="P4" s="16" t="str">
        <f t="shared" si="2"/>
        <v xml:space="preserve"> nein</v>
      </c>
      <c r="Q4" s="16">
        <v>1</v>
      </c>
      <c r="R4" t="str">
        <f t="shared" si="3"/>
        <v>Vollzeit - unbefristet</v>
      </c>
      <c r="S4" s="16">
        <f t="shared" ca="1" si="4"/>
        <v>51</v>
      </c>
    </row>
    <row r="5" spans="1:19">
      <c r="A5">
        <v>1034</v>
      </c>
      <c r="B5" t="s">
        <v>116</v>
      </c>
      <c r="C5" t="s">
        <v>180</v>
      </c>
      <c r="D5" t="s">
        <v>317</v>
      </c>
      <c r="E5">
        <v>22010</v>
      </c>
      <c r="F5" s="59">
        <v>18716</v>
      </c>
      <c r="G5" s="16" t="s">
        <v>93</v>
      </c>
      <c r="H5" s="43" t="s">
        <v>96</v>
      </c>
      <c r="I5" s="16">
        <v>24232</v>
      </c>
      <c r="J5" t="s">
        <v>92</v>
      </c>
      <c r="K5" s="16">
        <v>2</v>
      </c>
      <c r="L5" t="str">
        <f t="shared" si="0"/>
        <v xml:space="preserve"> Haupt-/Volksschulabschluss</v>
      </c>
      <c r="M5" s="16">
        <v>2</v>
      </c>
      <c r="N5" t="str">
        <f t="shared" si="1"/>
        <v xml:space="preserve"> Abschluss einer anerkannten Berufsausbildung </v>
      </c>
      <c r="O5" s="16">
        <v>1</v>
      </c>
      <c r="P5" s="16" t="str">
        <f t="shared" si="2"/>
        <v xml:space="preserve"> nein</v>
      </c>
      <c r="Q5" s="16">
        <v>1</v>
      </c>
      <c r="R5" t="str">
        <f t="shared" si="3"/>
        <v>Vollzeit - unbefristet</v>
      </c>
      <c r="S5" s="16">
        <f t="shared" ca="1" si="4"/>
        <v>61</v>
      </c>
    </row>
    <row r="6" spans="1:19">
      <c r="A6">
        <v>1048</v>
      </c>
      <c r="B6" t="s">
        <v>181</v>
      </c>
      <c r="C6" t="s">
        <v>182</v>
      </c>
      <c r="D6" t="s">
        <v>147</v>
      </c>
      <c r="E6">
        <v>49000</v>
      </c>
      <c r="F6" s="59">
        <v>23071</v>
      </c>
      <c r="G6" s="16" t="s">
        <v>93</v>
      </c>
      <c r="H6" s="43" t="s">
        <v>106</v>
      </c>
      <c r="I6" s="16">
        <v>24232</v>
      </c>
      <c r="J6" t="s">
        <v>92</v>
      </c>
      <c r="K6" s="16">
        <v>3</v>
      </c>
      <c r="L6" t="str">
        <f t="shared" si="0"/>
        <v xml:space="preserve"> Mittlere Reife oder gleichwertiger Abschluss</v>
      </c>
      <c r="M6" s="16">
        <v>2</v>
      </c>
      <c r="N6" t="str">
        <f t="shared" si="1"/>
        <v xml:space="preserve"> Abschluss einer anerkannten Berufsausbildung </v>
      </c>
      <c r="O6" s="16">
        <v>1</v>
      </c>
      <c r="P6" s="16" t="str">
        <f t="shared" si="2"/>
        <v xml:space="preserve"> nein</v>
      </c>
      <c r="Q6" s="16">
        <v>3</v>
      </c>
      <c r="R6" t="str">
        <f t="shared" si="3"/>
        <v>Vollzeit - befristet</v>
      </c>
      <c r="S6" s="16">
        <f t="shared" ca="1" si="4"/>
        <v>49</v>
      </c>
    </row>
    <row r="7" spans="1:19">
      <c r="A7">
        <v>1061</v>
      </c>
      <c r="B7" t="s">
        <v>131</v>
      </c>
      <c r="C7" t="s">
        <v>183</v>
      </c>
      <c r="D7" t="s">
        <v>318</v>
      </c>
      <c r="E7">
        <v>13200</v>
      </c>
      <c r="F7" s="59">
        <v>26933</v>
      </c>
      <c r="G7" s="16" t="s">
        <v>93</v>
      </c>
      <c r="H7" s="43" t="s">
        <v>121</v>
      </c>
      <c r="I7" s="16">
        <v>27312</v>
      </c>
      <c r="J7" t="s">
        <v>119</v>
      </c>
      <c r="K7" s="16">
        <v>3</v>
      </c>
      <c r="L7" t="str">
        <f t="shared" si="0"/>
        <v xml:space="preserve"> Mittlere Reife oder gleichwertiger Abschluss</v>
      </c>
      <c r="M7" s="16">
        <v>3</v>
      </c>
      <c r="N7" t="str">
        <f t="shared" si="1"/>
        <v xml:space="preserve"> Meister-/Techniker- oder gleichwertiger Fachschulabschluss</v>
      </c>
      <c r="O7" s="16">
        <v>1</v>
      </c>
      <c r="P7" s="16" t="str">
        <f t="shared" si="2"/>
        <v xml:space="preserve"> nein</v>
      </c>
      <c r="Q7" s="16">
        <v>1</v>
      </c>
      <c r="R7" t="str">
        <f t="shared" si="3"/>
        <v>Vollzeit - unbefristet</v>
      </c>
      <c r="S7" s="16">
        <f t="shared" ca="1" si="4"/>
        <v>38</v>
      </c>
    </row>
    <row r="8" spans="1:19">
      <c r="A8">
        <v>1062</v>
      </c>
      <c r="B8" t="s">
        <v>184</v>
      </c>
      <c r="C8" t="s">
        <v>185</v>
      </c>
      <c r="D8" t="s">
        <v>319</v>
      </c>
      <c r="E8">
        <v>41000</v>
      </c>
      <c r="F8" s="59">
        <v>25948</v>
      </c>
      <c r="G8" s="16" t="s">
        <v>93</v>
      </c>
      <c r="H8" s="43" t="s">
        <v>103</v>
      </c>
      <c r="I8" s="16">
        <v>54101</v>
      </c>
      <c r="J8" t="s">
        <v>107</v>
      </c>
      <c r="K8" s="16">
        <v>2</v>
      </c>
      <c r="L8" t="str">
        <f t="shared" si="0"/>
        <v xml:space="preserve"> Haupt-/Volksschulabschluss</v>
      </c>
      <c r="M8" s="16">
        <v>1</v>
      </c>
      <c r="N8" t="str">
        <f t="shared" si="1"/>
        <v xml:space="preserve"> Ohne beruflichen Ausbildungsabschluss</v>
      </c>
      <c r="O8" s="16">
        <v>1</v>
      </c>
      <c r="P8" s="16" t="str">
        <f t="shared" si="2"/>
        <v xml:space="preserve"> nein</v>
      </c>
      <c r="Q8" s="16">
        <v>2</v>
      </c>
      <c r="R8" t="str">
        <f t="shared" si="3"/>
        <v>Teilzeit - unbefristet</v>
      </c>
      <c r="S8" s="16">
        <f t="shared" ca="1" si="4"/>
        <v>41</v>
      </c>
    </row>
    <row r="9" spans="1:19">
      <c r="A9">
        <v>1095</v>
      </c>
      <c r="B9" t="s">
        <v>150</v>
      </c>
      <c r="C9" t="s">
        <v>186</v>
      </c>
      <c r="D9" t="s">
        <v>313</v>
      </c>
      <c r="E9">
        <v>64000</v>
      </c>
      <c r="F9" s="59">
        <v>28550</v>
      </c>
      <c r="G9" s="16" t="s">
        <v>93</v>
      </c>
      <c r="I9" s="16">
        <v>71402</v>
      </c>
      <c r="J9" t="s">
        <v>143</v>
      </c>
      <c r="K9" s="16">
        <v>4</v>
      </c>
      <c r="L9" t="str">
        <f t="shared" si="0"/>
        <v xml:space="preserve"> Abitur / Fachabitur</v>
      </c>
      <c r="M9" s="16">
        <v>2</v>
      </c>
      <c r="N9" t="str">
        <f t="shared" si="1"/>
        <v xml:space="preserve"> Abschluss einer anerkannten Berufsausbildung </v>
      </c>
      <c r="O9" s="16">
        <v>1</v>
      </c>
      <c r="P9" s="16" t="str">
        <f t="shared" si="2"/>
        <v xml:space="preserve"> nein</v>
      </c>
      <c r="Q9" s="16">
        <v>1</v>
      </c>
      <c r="R9" t="str">
        <f t="shared" si="3"/>
        <v>Vollzeit - unbefristet</v>
      </c>
      <c r="S9" s="16">
        <f t="shared" ca="1" si="4"/>
        <v>34</v>
      </c>
    </row>
    <row r="10" spans="1:19">
      <c r="A10">
        <v>1096</v>
      </c>
      <c r="B10" t="s">
        <v>187</v>
      </c>
      <c r="C10" t="s">
        <v>188</v>
      </c>
      <c r="D10" t="s">
        <v>320</v>
      </c>
      <c r="E10">
        <v>65000</v>
      </c>
      <c r="F10" s="59">
        <v>27834</v>
      </c>
      <c r="G10" s="16" t="s">
        <v>93</v>
      </c>
      <c r="H10" s="43" t="s">
        <v>105</v>
      </c>
      <c r="I10" s="16">
        <v>24232</v>
      </c>
      <c r="J10" t="s">
        <v>104</v>
      </c>
      <c r="K10" s="16">
        <v>3</v>
      </c>
      <c r="L10" t="str">
        <f t="shared" si="0"/>
        <v xml:space="preserve"> Mittlere Reife oder gleichwertiger Abschluss</v>
      </c>
      <c r="M10" s="16">
        <v>2</v>
      </c>
      <c r="N10" t="str">
        <f t="shared" si="1"/>
        <v xml:space="preserve"> Abschluss einer anerkannten Berufsausbildung </v>
      </c>
      <c r="O10" s="16">
        <v>1</v>
      </c>
      <c r="P10" s="16" t="str">
        <f t="shared" si="2"/>
        <v xml:space="preserve"> nein</v>
      </c>
      <c r="Q10" s="16">
        <v>1</v>
      </c>
      <c r="R10" t="str">
        <f t="shared" si="3"/>
        <v>Vollzeit - unbefristet</v>
      </c>
      <c r="S10" s="16">
        <f t="shared" ca="1" si="4"/>
        <v>36</v>
      </c>
    </row>
    <row r="11" spans="1:19">
      <c r="A11">
        <v>1097</v>
      </c>
      <c r="B11" t="s">
        <v>187</v>
      </c>
      <c r="C11" t="s">
        <v>189</v>
      </c>
      <c r="D11" t="s">
        <v>321</v>
      </c>
      <c r="E11">
        <v>44000</v>
      </c>
      <c r="F11" s="59">
        <v>29902</v>
      </c>
      <c r="G11" s="16" t="s">
        <v>93</v>
      </c>
      <c r="H11" s="43" t="s">
        <v>121</v>
      </c>
      <c r="I11" s="16">
        <v>71402</v>
      </c>
      <c r="J11" t="s">
        <v>143</v>
      </c>
      <c r="K11" s="16">
        <v>2</v>
      </c>
      <c r="L11" t="str">
        <f t="shared" si="0"/>
        <v xml:space="preserve"> Haupt-/Volksschulabschluss</v>
      </c>
      <c r="M11" s="16">
        <v>2</v>
      </c>
      <c r="N11" t="str">
        <f t="shared" si="1"/>
        <v xml:space="preserve"> Abschluss einer anerkannten Berufsausbildung </v>
      </c>
      <c r="O11" s="16">
        <v>1</v>
      </c>
      <c r="P11" s="16" t="str">
        <f t="shared" si="2"/>
        <v xml:space="preserve"> nein</v>
      </c>
      <c r="Q11" s="16">
        <v>2</v>
      </c>
      <c r="R11" t="str">
        <f t="shared" si="3"/>
        <v>Teilzeit - unbefristet</v>
      </c>
      <c r="S11" s="16">
        <f t="shared" ca="1" si="4"/>
        <v>30</v>
      </c>
    </row>
    <row r="12" spans="1:19">
      <c r="A12">
        <v>1104</v>
      </c>
      <c r="B12" t="s">
        <v>190</v>
      </c>
      <c r="C12" t="s">
        <v>191</v>
      </c>
      <c r="D12" t="s">
        <v>313</v>
      </c>
      <c r="E12">
        <v>64000</v>
      </c>
      <c r="F12" s="59">
        <v>27787</v>
      </c>
      <c r="G12" s="16" t="s">
        <v>93</v>
      </c>
      <c r="H12" s="43" t="s">
        <v>96</v>
      </c>
      <c r="I12" s="16">
        <v>24232</v>
      </c>
      <c r="J12" t="s">
        <v>95</v>
      </c>
      <c r="K12" s="16">
        <v>2</v>
      </c>
      <c r="L12" t="str">
        <f t="shared" si="0"/>
        <v xml:space="preserve"> Haupt-/Volksschulabschluss</v>
      </c>
      <c r="M12" s="16">
        <v>2</v>
      </c>
      <c r="N12" t="str">
        <f t="shared" si="1"/>
        <v xml:space="preserve"> Abschluss einer anerkannten Berufsausbildung </v>
      </c>
      <c r="O12" s="16">
        <v>1</v>
      </c>
      <c r="P12" s="16" t="str">
        <f t="shared" si="2"/>
        <v xml:space="preserve"> nein</v>
      </c>
      <c r="Q12" s="16">
        <v>1</v>
      </c>
      <c r="R12" t="str">
        <f t="shared" si="3"/>
        <v>Vollzeit - unbefristet</v>
      </c>
      <c r="S12" s="16">
        <f t="shared" ca="1" si="4"/>
        <v>36</v>
      </c>
    </row>
    <row r="13" spans="1:19">
      <c r="A13">
        <v>1109</v>
      </c>
      <c r="B13" t="s">
        <v>192</v>
      </c>
      <c r="C13" t="s">
        <v>193</v>
      </c>
      <c r="D13" t="s">
        <v>315</v>
      </c>
      <c r="E13">
        <v>51000</v>
      </c>
      <c r="F13" s="59">
        <v>28820</v>
      </c>
      <c r="G13" s="16" t="s">
        <v>93</v>
      </c>
      <c r="H13" s="43" t="s">
        <v>118</v>
      </c>
      <c r="I13" s="16">
        <v>21312</v>
      </c>
      <c r="J13" t="s">
        <v>117</v>
      </c>
      <c r="K13" s="16">
        <v>3</v>
      </c>
      <c r="L13" t="str">
        <f t="shared" si="0"/>
        <v xml:space="preserve"> Mittlere Reife oder gleichwertiger Abschluss</v>
      </c>
      <c r="M13" s="16">
        <v>2</v>
      </c>
      <c r="N13" t="str">
        <f t="shared" si="1"/>
        <v xml:space="preserve"> Abschluss einer anerkannten Berufsausbildung </v>
      </c>
      <c r="O13" s="16">
        <v>1</v>
      </c>
      <c r="P13" s="16" t="str">
        <f t="shared" si="2"/>
        <v xml:space="preserve"> nein</v>
      </c>
      <c r="Q13" s="16">
        <v>1</v>
      </c>
      <c r="R13" t="str">
        <f t="shared" si="3"/>
        <v>Vollzeit - unbefristet</v>
      </c>
      <c r="S13" s="16">
        <f t="shared" ca="1" si="4"/>
        <v>33</v>
      </c>
    </row>
    <row r="14" spans="1:19">
      <c r="A14">
        <v>1110</v>
      </c>
      <c r="B14" t="s">
        <v>194</v>
      </c>
      <c r="C14" t="s">
        <v>195</v>
      </c>
      <c r="D14" t="s">
        <v>314</v>
      </c>
      <c r="E14">
        <v>25000</v>
      </c>
      <c r="F14" s="59">
        <v>30005</v>
      </c>
      <c r="G14" s="16" t="s">
        <v>93</v>
      </c>
      <c r="H14" s="43" t="s">
        <v>96</v>
      </c>
      <c r="I14" s="16">
        <v>71402</v>
      </c>
      <c r="J14" t="s">
        <v>143</v>
      </c>
      <c r="K14" s="16">
        <v>3</v>
      </c>
      <c r="L14" t="str">
        <f t="shared" si="0"/>
        <v xml:space="preserve"> Mittlere Reife oder gleichwertiger Abschluss</v>
      </c>
      <c r="M14" s="16">
        <v>2</v>
      </c>
      <c r="N14" t="str">
        <f t="shared" si="1"/>
        <v xml:space="preserve"> Abschluss einer anerkannten Berufsausbildung </v>
      </c>
      <c r="O14" s="16">
        <v>1</v>
      </c>
      <c r="P14" s="16" t="str">
        <f t="shared" si="2"/>
        <v xml:space="preserve"> nein</v>
      </c>
      <c r="Q14" s="16">
        <v>1</v>
      </c>
      <c r="R14" t="str">
        <f t="shared" si="3"/>
        <v>Vollzeit - unbefristet</v>
      </c>
      <c r="S14" s="16">
        <f t="shared" ca="1" si="4"/>
        <v>30</v>
      </c>
    </row>
    <row r="15" spans="1:19">
      <c r="A15">
        <v>1116</v>
      </c>
      <c r="B15" t="s">
        <v>197</v>
      </c>
      <c r="C15" t="s">
        <v>196</v>
      </c>
      <c r="D15" t="s">
        <v>318</v>
      </c>
      <c r="E15">
        <v>13200</v>
      </c>
      <c r="F15" s="59">
        <v>30250</v>
      </c>
      <c r="G15" s="16" t="s">
        <v>93</v>
      </c>
      <c r="H15" s="43" t="s">
        <v>106</v>
      </c>
      <c r="I15" s="16">
        <v>24232</v>
      </c>
      <c r="J15" t="s">
        <v>92</v>
      </c>
      <c r="K15" s="16">
        <v>3</v>
      </c>
      <c r="L15" t="str">
        <f t="shared" si="0"/>
        <v xml:space="preserve"> Mittlere Reife oder gleichwertiger Abschluss</v>
      </c>
      <c r="M15" s="16">
        <v>2</v>
      </c>
      <c r="N15" t="str">
        <f t="shared" si="1"/>
        <v xml:space="preserve"> Abschluss einer anerkannten Berufsausbildung </v>
      </c>
      <c r="O15" s="16">
        <v>1</v>
      </c>
      <c r="P15" s="16" t="str">
        <f t="shared" si="2"/>
        <v xml:space="preserve"> nein</v>
      </c>
      <c r="Q15" s="16">
        <v>1</v>
      </c>
      <c r="R15" t="str">
        <f t="shared" si="3"/>
        <v>Vollzeit - unbefristet</v>
      </c>
      <c r="S15" s="16">
        <f t="shared" ca="1" si="4"/>
        <v>29</v>
      </c>
    </row>
    <row r="16" spans="1:19">
      <c r="A16">
        <v>1117</v>
      </c>
      <c r="B16" t="s">
        <v>116</v>
      </c>
      <c r="C16" t="s">
        <v>196</v>
      </c>
      <c r="D16" t="s">
        <v>316</v>
      </c>
      <c r="E16">
        <v>55000</v>
      </c>
      <c r="F16" s="59">
        <v>28872</v>
      </c>
      <c r="G16" s="16" t="s">
        <v>114</v>
      </c>
      <c r="I16" s="16">
        <v>25101</v>
      </c>
      <c r="J16" t="s">
        <v>113</v>
      </c>
      <c r="K16" s="16">
        <v>3</v>
      </c>
      <c r="L16" t="str">
        <f t="shared" si="0"/>
        <v xml:space="preserve"> Mittlere Reife oder gleichwertiger Abschluss</v>
      </c>
      <c r="M16" s="16">
        <v>2</v>
      </c>
      <c r="N16" t="str">
        <f t="shared" si="1"/>
        <v xml:space="preserve"> Abschluss einer anerkannten Berufsausbildung </v>
      </c>
      <c r="O16" s="16">
        <v>1</v>
      </c>
      <c r="P16" s="16" t="str">
        <f t="shared" si="2"/>
        <v xml:space="preserve"> nein</v>
      </c>
      <c r="Q16" s="16">
        <v>2</v>
      </c>
      <c r="R16" t="str">
        <f t="shared" si="3"/>
        <v>Teilzeit - unbefristet</v>
      </c>
      <c r="S16" s="16">
        <f t="shared" ca="1" si="4"/>
        <v>33</v>
      </c>
    </row>
    <row r="17" spans="1:19">
      <c r="A17">
        <v>1121</v>
      </c>
      <c r="B17" t="s">
        <v>142</v>
      </c>
      <c r="C17" t="s">
        <v>198</v>
      </c>
      <c r="D17" t="s">
        <v>322</v>
      </c>
      <c r="E17">
        <v>31000</v>
      </c>
      <c r="F17" s="59">
        <v>29753</v>
      </c>
      <c r="G17" s="16" t="s">
        <v>93</v>
      </c>
      <c r="H17" s="43" t="s">
        <v>94</v>
      </c>
      <c r="I17" s="16">
        <v>24232</v>
      </c>
      <c r="J17" t="s">
        <v>95</v>
      </c>
      <c r="K17" s="16">
        <v>2</v>
      </c>
      <c r="L17" t="str">
        <f t="shared" si="0"/>
        <v xml:space="preserve"> Haupt-/Volksschulabschluss</v>
      </c>
      <c r="M17" s="16">
        <v>2</v>
      </c>
      <c r="N17" t="str">
        <f t="shared" si="1"/>
        <v xml:space="preserve"> Abschluss einer anerkannten Berufsausbildung </v>
      </c>
      <c r="O17" s="16">
        <v>1</v>
      </c>
      <c r="P17" s="16" t="str">
        <f t="shared" si="2"/>
        <v xml:space="preserve"> nein</v>
      </c>
      <c r="Q17" s="16">
        <v>1</v>
      </c>
      <c r="R17" t="str">
        <f t="shared" si="3"/>
        <v>Vollzeit - unbefristet</v>
      </c>
      <c r="S17" s="16">
        <f t="shared" ca="1" si="4"/>
        <v>30</v>
      </c>
    </row>
    <row r="18" spans="1:19">
      <c r="A18">
        <v>1127</v>
      </c>
      <c r="B18" t="s">
        <v>199</v>
      </c>
      <c r="C18" t="s">
        <v>200</v>
      </c>
      <c r="D18" t="s">
        <v>322</v>
      </c>
      <c r="E18">
        <v>31000</v>
      </c>
      <c r="F18" s="59">
        <v>29968</v>
      </c>
      <c r="G18" s="16" t="s">
        <v>93</v>
      </c>
      <c r="H18" s="43" t="s">
        <v>94</v>
      </c>
      <c r="I18" s="16">
        <v>24412</v>
      </c>
      <c r="J18" t="s">
        <v>123</v>
      </c>
      <c r="K18" s="16">
        <v>2</v>
      </c>
      <c r="L18" t="str">
        <f t="shared" si="0"/>
        <v xml:space="preserve"> Haupt-/Volksschulabschluss</v>
      </c>
      <c r="M18" s="16">
        <v>3</v>
      </c>
      <c r="N18" t="str">
        <f t="shared" si="1"/>
        <v xml:space="preserve"> Meister-/Techniker- oder gleichwertiger Fachschulabschluss</v>
      </c>
      <c r="O18" s="16">
        <v>1</v>
      </c>
      <c r="P18" s="16" t="str">
        <f t="shared" si="2"/>
        <v xml:space="preserve"> nein</v>
      </c>
      <c r="Q18" s="16">
        <v>1</v>
      </c>
      <c r="R18" t="str">
        <f t="shared" si="3"/>
        <v>Vollzeit - unbefristet</v>
      </c>
      <c r="S18" s="16">
        <f t="shared" ca="1" si="4"/>
        <v>30</v>
      </c>
    </row>
    <row r="19" spans="1:19">
      <c r="A19">
        <v>1129</v>
      </c>
      <c r="B19" t="s">
        <v>201</v>
      </c>
      <c r="C19" t="s">
        <v>202</v>
      </c>
      <c r="D19" t="s">
        <v>315</v>
      </c>
      <c r="E19">
        <v>51020</v>
      </c>
      <c r="F19" s="59">
        <v>25336</v>
      </c>
      <c r="G19" s="16" t="s">
        <v>93</v>
      </c>
      <c r="H19" s="43" t="s">
        <v>138</v>
      </c>
      <c r="I19" s="16">
        <v>25102</v>
      </c>
      <c r="J19" t="s">
        <v>137</v>
      </c>
      <c r="K19" s="16">
        <v>3</v>
      </c>
      <c r="L19" t="str">
        <f t="shared" si="0"/>
        <v xml:space="preserve"> Mittlere Reife oder gleichwertiger Abschluss</v>
      </c>
      <c r="M19" s="16">
        <v>2</v>
      </c>
      <c r="N19" t="str">
        <f t="shared" si="1"/>
        <v xml:space="preserve"> Abschluss einer anerkannten Berufsausbildung </v>
      </c>
      <c r="O19" s="16">
        <v>1</v>
      </c>
      <c r="P19" s="16" t="str">
        <f t="shared" si="2"/>
        <v xml:space="preserve"> nein</v>
      </c>
      <c r="Q19" s="16">
        <v>3</v>
      </c>
      <c r="R19" t="str">
        <f t="shared" si="3"/>
        <v>Vollzeit - befristet</v>
      </c>
      <c r="S19" s="16">
        <f t="shared" ca="1" si="4"/>
        <v>43</v>
      </c>
    </row>
    <row r="20" spans="1:19">
      <c r="A20">
        <v>1134</v>
      </c>
      <c r="B20" t="s">
        <v>178</v>
      </c>
      <c r="C20" t="s">
        <v>203</v>
      </c>
      <c r="D20" t="s">
        <v>320</v>
      </c>
      <c r="E20">
        <v>65000</v>
      </c>
      <c r="F20" s="59">
        <v>25256</v>
      </c>
      <c r="G20" s="16" t="s">
        <v>93</v>
      </c>
      <c r="H20" s="43" t="s">
        <v>156</v>
      </c>
      <c r="I20" s="16">
        <v>71594</v>
      </c>
      <c r="J20" t="s">
        <v>155</v>
      </c>
      <c r="K20" s="16">
        <v>4</v>
      </c>
      <c r="L20" t="str">
        <f t="shared" si="0"/>
        <v xml:space="preserve"> Abitur / Fachabitur</v>
      </c>
      <c r="M20" s="16">
        <v>6</v>
      </c>
      <c r="N20" t="str">
        <f t="shared" si="1"/>
        <v xml:space="preserve"> Promotion</v>
      </c>
      <c r="O20" s="16">
        <v>1</v>
      </c>
      <c r="P20" s="16" t="str">
        <f t="shared" si="2"/>
        <v xml:space="preserve"> nein</v>
      </c>
      <c r="Q20" s="16">
        <v>1</v>
      </c>
      <c r="R20" t="str">
        <f t="shared" si="3"/>
        <v>Vollzeit - unbefristet</v>
      </c>
      <c r="S20" s="16">
        <f t="shared" ca="1" si="4"/>
        <v>43</v>
      </c>
    </row>
    <row r="21" spans="1:19">
      <c r="A21">
        <v>1141</v>
      </c>
      <c r="B21" t="s">
        <v>204</v>
      </c>
      <c r="C21" t="s">
        <v>205</v>
      </c>
      <c r="D21" t="s">
        <v>315</v>
      </c>
      <c r="E21">
        <v>51000</v>
      </c>
      <c r="F21" s="59">
        <v>31692</v>
      </c>
      <c r="G21" s="16" t="s">
        <v>93</v>
      </c>
      <c r="H21" s="43" t="s">
        <v>96</v>
      </c>
      <c r="I21" s="16">
        <v>24232</v>
      </c>
      <c r="J21" t="s">
        <v>95</v>
      </c>
      <c r="K21" s="16">
        <v>3</v>
      </c>
      <c r="L21" t="str">
        <f t="shared" si="0"/>
        <v xml:space="preserve"> Mittlere Reife oder gleichwertiger Abschluss</v>
      </c>
      <c r="M21" s="16">
        <v>2</v>
      </c>
      <c r="N21" t="str">
        <f t="shared" si="1"/>
        <v xml:space="preserve"> Abschluss einer anerkannten Berufsausbildung </v>
      </c>
      <c r="O21" s="16">
        <v>1</v>
      </c>
      <c r="P21" s="16" t="str">
        <f t="shared" si="2"/>
        <v xml:space="preserve"> nein</v>
      </c>
      <c r="Q21" s="16">
        <v>1</v>
      </c>
      <c r="R21" t="str">
        <f t="shared" si="3"/>
        <v>Vollzeit - unbefristet</v>
      </c>
      <c r="S21" s="16">
        <f t="shared" ca="1" si="4"/>
        <v>25</v>
      </c>
    </row>
    <row r="22" spans="1:19">
      <c r="A22">
        <v>1142</v>
      </c>
      <c r="B22" t="s">
        <v>206</v>
      </c>
      <c r="C22" t="s">
        <v>207</v>
      </c>
      <c r="D22" t="s">
        <v>147</v>
      </c>
      <c r="E22">
        <v>49000</v>
      </c>
      <c r="F22" s="59">
        <v>26792</v>
      </c>
      <c r="G22" s="16" t="s">
        <v>93</v>
      </c>
      <c r="H22" s="43" t="s">
        <v>110</v>
      </c>
      <c r="I22" s="16">
        <v>27303</v>
      </c>
      <c r="J22" t="s">
        <v>152</v>
      </c>
      <c r="K22" s="16">
        <v>4</v>
      </c>
      <c r="L22" t="str">
        <f t="shared" si="0"/>
        <v xml:space="preserve"> Abitur / Fachabitur</v>
      </c>
      <c r="M22" s="16">
        <v>3</v>
      </c>
      <c r="N22" t="str">
        <f t="shared" si="1"/>
        <v xml:space="preserve"> Meister-/Techniker- oder gleichwertiger Fachschulabschluss</v>
      </c>
      <c r="O22" s="16">
        <v>1</v>
      </c>
      <c r="P22" s="16" t="str">
        <f t="shared" si="2"/>
        <v xml:space="preserve"> nein</v>
      </c>
      <c r="Q22" s="16">
        <v>1</v>
      </c>
      <c r="R22" t="str">
        <f t="shared" si="3"/>
        <v>Vollzeit - unbefristet</v>
      </c>
      <c r="S22" s="16">
        <f t="shared" ca="1" si="4"/>
        <v>39</v>
      </c>
    </row>
    <row r="23" spans="1:19">
      <c r="A23">
        <v>1147</v>
      </c>
      <c r="B23" t="s">
        <v>208</v>
      </c>
      <c r="C23" t="s">
        <v>209</v>
      </c>
      <c r="D23" t="s">
        <v>319</v>
      </c>
      <c r="E23">
        <v>41000</v>
      </c>
      <c r="F23" s="59">
        <v>30748</v>
      </c>
      <c r="G23" s="16" t="s">
        <v>93</v>
      </c>
      <c r="H23" s="43" t="s">
        <v>106</v>
      </c>
      <c r="I23" s="16">
        <v>24202</v>
      </c>
      <c r="J23" t="s">
        <v>130</v>
      </c>
      <c r="K23" s="16">
        <v>2</v>
      </c>
      <c r="L23" t="str">
        <f t="shared" si="0"/>
        <v xml:space="preserve"> Haupt-/Volksschulabschluss</v>
      </c>
      <c r="M23" s="16">
        <v>2</v>
      </c>
      <c r="N23" t="str">
        <f t="shared" si="1"/>
        <v xml:space="preserve"> Abschluss einer anerkannten Berufsausbildung </v>
      </c>
      <c r="O23" s="16">
        <v>1</v>
      </c>
      <c r="P23" s="16" t="str">
        <f t="shared" si="2"/>
        <v xml:space="preserve"> nein</v>
      </c>
      <c r="Q23" s="16">
        <v>1</v>
      </c>
      <c r="R23" t="str">
        <f t="shared" si="3"/>
        <v>Vollzeit - unbefristet</v>
      </c>
      <c r="S23" s="16">
        <f t="shared" ca="1" si="4"/>
        <v>28</v>
      </c>
    </row>
    <row r="24" spans="1:19">
      <c r="A24">
        <v>1148</v>
      </c>
      <c r="B24" t="s">
        <v>142</v>
      </c>
      <c r="C24" t="s">
        <v>210</v>
      </c>
      <c r="D24" t="s">
        <v>314</v>
      </c>
      <c r="E24">
        <v>25000</v>
      </c>
      <c r="F24" s="59">
        <v>29156</v>
      </c>
      <c r="G24" s="16" t="s">
        <v>93</v>
      </c>
      <c r="H24" s="43" t="s">
        <v>106</v>
      </c>
      <c r="I24" s="16">
        <v>24232</v>
      </c>
      <c r="J24" t="s">
        <v>92</v>
      </c>
      <c r="K24" s="16">
        <v>3</v>
      </c>
      <c r="L24" t="str">
        <f t="shared" si="0"/>
        <v xml:space="preserve"> Mittlere Reife oder gleichwertiger Abschluss</v>
      </c>
      <c r="M24" s="16">
        <v>2</v>
      </c>
      <c r="N24" t="str">
        <f t="shared" si="1"/>
        <v xml:space="preserve"> Abschluss einer anerkannten Berufsausbildung </v>
      </c>
      <c r="O24" s="16">
        <v>1</v>
      </c>
      <c r="P24" s="16" t="str">
        <f t="shared" si="2"/>
        <v xml:space="preserve"> nein</v>
      </c>
      <c r="Q24" s="16">
        <v>1</v>
      </c>
      <c r="R24" t="str">
        <f t="shared" si="3"/>
        <v>Vollzeit - unbefristet</v>
      </c>
      <c r="S24" s="16">
        <f t="shared" ca="1" si="4"/>
        <v>32</v>
      </c>
    </row>
    <row r="25" spans="1:19">
      <c r="A25">
        <v>1159</v>
      </c>
      <c r="B25" t="s">
        <v>150</v>
      </c>
      <c r="C25" t="s">
        <v>211</v>
      </c>
      <c r="D25" t="s">
        <v>147</v>
      </c>
      <c r="E25">
        <v>48000</v>
      </c>
      <c r="F25" s="59">
        <v>30557</v>
      </c>
      <c r="G25" s="16" t="s">
        <v>93</v>
      </c>
      <c r="H25" s="43" t="s">
        <v>106</v>
      </c>
      <c r="I25" s="16">
        <v>24522</v>
      </c>
      <c r="J25" t="s">
        <v>136</v>
      </c>
      <c r="K25" s="16">
        <v>3</v>
      </c>
      <c r="L25" t="str">
        <f t="shared" si="0"/>
        <v xml:space="preserve"> Mittlere Reife oder gleichwertiger Abschluss</v>
      </c>
      <c r="M25" s="16">
        <v>3</v>
      </c>
      <c r="N25" t="str">
        <f t="shared" si="1"/>
        <v xml:space="preserve"> Meister-/Techniker- oder gleichwertiger Fachschulabschluss</v>
      </c>
      <c r="O25" s="16">
        <v>1</v>
      </c>
      <c r="P25" s="16" t="str">
        <f t="shared" si="2"/>
        <v xml:space="preserve"> nein</v>
      </c>
      <c r="Q25" s="16">
        <v>3</v>
      </c>
      <c r="R25" t="str">
        <f t="shared" si="3"/>
        <v>Vollzeit - befristet</v>
      </c>
      <c r="S25" s="16">
        <f t="shared" ca="1" si="4"/>
        <v>28</v>
      </c>
    </row>
    <row r="26" spans="1:19">
      <c r="A26">
        <v>1160</v>
      </c>
      <c r="B26" t="s">
        <v>175</v>
      </c>
      <c r="C26" t="s">
        <v>212</v>
      </c>
      <c r="D26" t="s">
        <v>315</v>
      </c>
      <c r="E26">
        <v>51000</v>
      </c>
      <c r="F26" s="59">
        <v>30309</v>
      </c>
      <c r="G26" s="16" t="s">
        <v>93</v>
      </c>
      <c r="H26" s="43" t="s">
        <v>138</v>
      </c>
      <c r="I26" s="16">
        <v>24412</v>
      </c>
      <c r="J26" t="s">
        <v>123</v>
      </c>
      <c r="K26" s="16">
        <v>2</v>
      </c>
      <c r="L26" t="str">
        <f t="shared" si="0"/>
        <v xml:space="preserve"> Haupt-/Volksschulabschluss</v>
      </c>
      <c r="M26" s="16">
        <v>2</v>
      </c>
      <c r="N26" t="str">
        <f t="shared" si="1"/>
        <v xml:space="preserve"> Abschluss einer anerkannten Berufsausbildung </v>
      </c>
      <c r="O26" s="16">
        <v>1</v>
      </c>
      <c r="P26" s="16" t="str">
        <f t="shared" si="2"/>
        <v xml:space="preserve"> nein</v>
      </c>
      <c r="Q26" s="16">
        <v>3</v>
      </c>
      <c r="R26" t="str">
        <f t="shared" si="3"/>
        <v>Vollzeit - befristet</v>
      </c>
      <c r="S26" s="16">
        <f t="shared" ca="1" si="4"/>
        <v>29</v>
      </c>
    </row>
    <row r="27" spans="1:19">
      <c r="A27">
        <v>1161</v>
      </c>
      <c r="B27" t="s">
        <v>131</v>
      </c>
      <c r="C27" t="s">
        <v>213</v>
      </c>
      <c r="D27" t="s">
        <v>318</v>
      </c>
      <c r="E27">
        <v>13200</v>
      </c>
      <c r="F27" s="59">
        <v>23931</v>
      </c>
      <c r="G27" s="16" t="s">
        <v>93</v>
      </c>
      <c r="H27" s="43" t="s">
        <v>103</v>
      </c>
      <c r="I27" s="16">
        <v>54101</v>
      </c>
      <c r="J27" t="s">
        <v>107</v>
      </c>
      <c r="K27" s="16">
        <v>2</v>
      </c>
      <c r="L27" t="str">
        <f t="shared" si="0"/>
        <v xml:space="preserve"> Haupt-/Volksschulabschluss</v>
      </c>
      <c r="M27" s="16">
        <v>2</v>
      </c>
      <c r="N27" t="str">
        <f t="shared" si="1"/>
        <v xml:space="preserve"> Abschluss einer anerkannten Berufsausbildung </v>
      </c>
      <c r="O27" s="16">
        <v>1</v>
      </c>
      <c r="P27" s="16" t="str">
        <f t="shared" si="2"/>
        <v xml:space="preserve"> nein</v>
      </c>
      <c r="Q27" s="16">
        <v>2</v>
      </c>
      <c r="R27" t="str">
        <f t="shared" si="3"/>
        <v>Teilzeit - unbefristet</v>
      </c>
      <c r="S27" s="16">
        <f t="shared" ca="1" si="4"/>
        <v>46</v>
      </c>
    </row>
    <row r="28" spans="1:19">
      <c r="A28">
        <v>1162</v>
      </c>
      <c r="B28" t="s">
        <v>214</v>
      </c>
      <c r="C28" t="s">
        <v>215</v>
      </c>
      <c r="D28" t="s">
        <v>322</v>
      </c>
      <c r="E28">
        <v>31000</v>
      </c>
      <c r="F28" s="59">
        <v>30082</v>
      </c>
      <c r="G28" s="16" t="s">
        <v>93</v>
      </c>
      <c r="H28" s="43" t="s">
        <v>106</v>
      </c>
      <c r="I28" s="16">
        <v>24232</v>
      </c>
      <c r="J28" t="s">
        <v>95</v>
      </c>
      <c r="K28" s="16">
        <v>2</v>
      </c>
      <c r="L28" t="str">
        <f t="shared" si="0"/>
        <v xml:space="preserve"> Haupt-/Volksschulabschluss</v>
      </c>
      <c r="M28" s="16">
        <v>2</v>
      </c>
      <c r="N28" t="str">
        <f t="shared" si="1"/>
        <v xml:space="preserve"> Abschluss einer anerkannten Berufsausbildung </v>
      </c>
      <c r="O28" s="16">
        <v>1</v>
      </c>
      <c r="P28" s="16" t="str">
        <f t="shared" si="2"/>
        <v xml:space="preserve"> nein</v>
      </c>
      <c r="Q28" s="16">
        <v>3</v>
      </c>
      <c r="R28" t="str">
        <f t="shared" si="3"/>
        <v>Vollzeit - befristet</v>
      </c>
      <c r="S28" s="16">
        <f t="shared" ca="1" si="4"/>
        <v>30</v>
      </c>
    </row>
    <row r="29" spans="1:19">
      <c r="A29">
        <v>1175</v>
      </c>
      <c r="B29" t="s">
        <v>142</v>
      </c>
      <c r="C29" t="s">
        <v>101</v>
      </c>
      <c r="D29" t="s">
        <v>315</v>
      </c>
      <c r="E29">
        <v>51000</v>
      </c>
      <c r="F29" s="59">
        <v>33280</v>
      </c>
      <c r="G29" s="16" t="s">
        <v>93</v>
      </c>
      <c r="H29" s="43" t="s">
        <v>98</v>
      </c>
      <c r="I29" s="16">
        <v>43423</v>
      </c>
      <c r="J29" t="s">
        <v>146</v>
      </c>
      <c r="K29" s="16">
        <v>4</v>
      </c>
      <c r="L29" t="str">
        <f t="shared" si="0"/>
        <v xml:space="preserve"> Abitur / Fachabitur</v>
      </c>
      <c r="M29" s="16">
        <v>2</v>
      </c>
      <c r="N29" t="str">
        <f t="shared" si="1"/>
        <v xml:space="preserve"> Abschluss einer anerkannten Berufsausbildung </v>
      </c>
      <c r="O29" s="16">
        <v>1</v>
      </c>
      <c r="P29" s="16" t="str">
        <f t="shared" si="2"/>
        <v xml:space="preserve"> nein</v>
      </c>
      <c r="Q29" s="16">
        <v>1</v>
      </c>
      <c r="R29" t="str">
        <f t="shared" si="3"/>
        <v>Vollzeit - unbefristet</v>
      </c>
      <c r="S29" s="16">
        <f t="shared" ca="1" si="4"/>
        <v>21</v>
      </c>
    </row>
    <row r="30" spans="1:19">
      <c r="A30">
        <v>1176</v>
      </c>
      <c r="B30" t="s">
        <v>216</v>
      </c>
      <c r="C30" t="s">
        <v>217</v>
      </c>
      <c r="D30" t="s">
        <v>313</v>
      </c>
      <c r="E30">
        <v>64000</v>
      </c>
      <c r="F30" s="59">
        <v>28494</v>
      </c>
      <c r="G30" s="16" t="s">
        <v>93</v>
      </c>
      <c r="H30" s="43" t="s">
        <v>121</v>
      </c>
      <c r="I30" s="16">
        <v>24412</v>
      </c>
      <c r="J30" t="s">
        <v>123</v>
      </c>
      <c r="K30" s="16">
        <v>2</v>
      </c>
      <c r="L30" t="str">
        <f t="shared" si="0"/>
        <v xml:space="preserve"> Haupt-/Volksschulabschluss</v>
      </c>
      <c r="M30" s="16">
        <v>3</v>
      </c>
      <c r="N30" t="str">
        <f t="shared" si="1"/>
        <v xml:space="preserve"> Meister-/Techniker- oder gleichwertiger Fachschulabschluss</v>
      </c>
      <c r="O30" s="16">
        <v>1</v>
      </c>
      <c r="P30" s="16" t="str">
        <f t="shared" si="2"/>
        <v xml:space="preserve"> nein</v>
      </c>
      <c r="Q30" s="16">
        <v>1</v>
      </c>
      <c r="R30" t="str">
        <f t="shared" si="3"/>
        <v>Vollzeit - unbefristet</v>
      </c>
      <c r="S30" s="16">
        <f t="shared" ca="1" si="4"/>
        <v>34</v>
      </c>
    </row>
    <row r="31" spans="1:19">
      <c r="A31">
        <v>1177</v>
      </c>
      <c r="B31" t="s">
        <v>184</v>
      </c>
      <c r="C31" t="s">
        <v>218</v>
      </c>
      <c r="D31" t="s">
        <v>147</v>
      </c>
      <c r="E31">
        <v>49000</v>
      </c>
      <c r="F31" s="59">
        <v>29375</v>
      </c>
      <c r="G31" s="16" t="s">
        <v>93</v>
      </c>
      <c r="H31" s="43" t="s">
        <v>94</v>
      </c>
      <c r="I31" s="16">
        <v>27212</v>
      </c>
      <c r="J31" t="s">
        <v>151</v>
      </c>
      <c r="K31" s="16">
        <v>4</v>
      </c>
      <c r="L31" t="str">
        <f t="shared" si="0"/>
        <v xml:space="preserve"> Abitur / Fachabitur</v>
      </c>
      <c r="M31" s="16">
        <v>4</v>
      </c>
      <c r="N31" t="str">
        <f t="shared" si="1"/>
        <v xml:space="preserve"> Bachelor </v>
      </c>
      <c r="O31" s="16">
        <v>1</v>
      </c>
      <c r="P31" s="16" t="str">
        <f t="shared" si="2"/>
        <v xml:space="preserve"> nein</v>
      </c>
      <c r="Q31" s="16">
        <v>1</v>
      </c>
      <c r="R31" t="str">
        <f t="shared" si="3"/>
        <v>Vollzeit - unbefristet</v>
      </c>
      <c r="S31" s="16">
        <f t="shared" ca="1" si="4"/>
        <v>32</v>
      </c>
    </row>
    <row r="32" spans="1:19">
      <c r="A32">
        <v>1178</v>
      </c>
      <c r="B32" t="s">
        <v>142</v>
      </c>
      <c r="C32" t="s">
        <v>219</v>
      </c>
      <c r="D32" t="s">
        <v>317</v>
      </c>
      <c r="E32">
        <v>21000</v>
      </c>
      <c r="F32" s="59">
        <v>29008</v>
      </c>
      <c r="G32" s="16" t="s">
        <v>93</v>
      </c>
      <c r="H32" s="43" t="s">
        <v>106</v>
      </c>
      <c r="I32" s="16">
        <v>24232</v>
      </c>
      <c r="J32" t="s">
        <v>95</v>
      </c>
      <c r="K32" s="16">
        <v>3</v>
      </c>
      <c r="L32" t="str">
        <f t="shared" si="0"/>
        <v xml:space="preserve"> Mittlere Reife oder gleichwertiger Abschluss</v>
      </c>
      <c r="M32" s="16">
        <v>3</v>
      </c>
      <c r="N32" t="str">
        <f t="shared" si="1"/>
        <v xml:space="preserve"> Meister-/Techniker- oder gleichwertiger Fachschulabschluss</v>
      </c>
      <c r="O32" s="16">
        <v>1</v>
      </c>
      <c r="P32" s="16" t="str">
        <f t="shared" si="2"/>
        <v xml:space="preserve"> nein</v>
      </c>
      <c r="Q32" s="16">
        <v>1</v>
      </c>
      <c r="R32" t="str">
        <f t="shared" si="3"/>
        <v>Vollzeit - unbefristet</v>
      </c>
      <c r="S32" s="16">
        <f t="shared" ca="1" si="4"/>
        <v>33</v>
      </c>
    </row>
    <row r="33" spans="1:19">
      <c r="A33">
        <v>1181</v>
      </c>
      <c r="B33" t="s">
        <v>142</v>
      </c>
      <c r="C33" t="s">
        <v>220</v>
      </c>
      <c r="D33" t="s">
        <v>315</v>
      </c>
      <c r="E33">
        <v>51020</v>
      </c>
      <c r="F33" s="59">
        <v>30044</v>
      </c>
      <c r="G33" s="16" t="s">
        <v>93</v>
      </c>
      <c r="H33" s="43" t="s">
        <v>94</v>
      </c>
      <c r="I33" s="16">
        <v>24232</v>
      </c>
      <c r="J33" t="s">
        <v>95</v>
      </c>
      <c r="K33" s="16">
        <v>3</v>
      </c>
      <c r="L33" t="str">
        <f t="shared" ref="L33:L61" si="5">VLOOKUP(VALUE(K33),Schlüssel6,2,FALSE)</f>
        <v xml:space="preserve"> Mittlere Reife oder gleichwertiger Abschluss</v>
      </c>
      <c r="M33" s="16">
        <v>2</v>
      </c>
      <c r="N33" t="str">
        <f t="shared" ref="N33:N61" si="6">VLOOKUP(VALUE(M33),Schlüssel7,2,FALSE)</f>
        <v xml:space="preserve"> Abschluss einer anerkannten Berufsausbildung </v>
      </c>
      <c r="O33" s="16">
        <v>1</v>
      </c>
      <c r="P33" s="16" t="str">
        <f t="shared" ref="P33:P61" si="7">VLOOKUP(VALUE(O33),Schlüssel8,2,FALSE)</f>
        <v xml:space="preserve"> nein</v>
      </c>
      <c r="Q33" s="16">
        <v>1</v>
      </c>
      <c r="R33" t="str">
        <f t="shared" ref="R33:R61" si="8">VLOOKUP(VALUE(Q33),Schlüssel9,9,FALSE)</f>
        <v>Vollzeit - unbefristet</v>
      </c>
      <c r="S33" s="16">
        <f t="shared" ref="S33:S61" ca="1" si="9">DATEDIF(F33,TODAY(),"Y")</f>
        <v>30</v>
      </c>
    </row>
    <row r="34" spans="1:19">
      <c r="A34">
        <v>1183</v>
      </c>
      <c r="B34" t="s">
        <v>154</v>
      </c>
      <c r="C34" t="s">
        <v>221</v>
      </c>
      <c r="D34" t="s">
        <v>313</v>
      </c>
      <c r="E34">
        <v>64000</v>
      </c>
      <c r="F34" s="59">
        <v>31714</v>
      </c>
      <c r="G34" s="16" t="s">
        <v>93</v>
      </c>
      <c r="H34" s="43" t="s">
        <v>106</v>
      </c>
      <c r="I34" s="16">
        <v>24232</v>
      </c>
      <c r="J34" t="s">
        <v>95</v>
      </c>
      <c r="K34" s="16">
        <v>2</v>
      </c>
      <c r="L34" t="str">
        <f t="shared" si="5"/>
        <v xml:space="preserve"> Haupt-/Volksschulabschluss</v>
      </c>
      <c r="M34" s="16">
        <v>2</v>
      </c>
      <c r="N34" t="str">
        <f t="shared" si="6"/>
        <v xml:space="preserve"> Abschluss einer anerkannten Berufsausbildung </v>
      </c>
      <c r="O34" s="16">
        <v>1</v>
      </c>
      <c r="P34" s="16" t="str">
        <f t="shared" si="7"/>
        <v xml:space="preserve"> nein</v>
      </c>
      <c r="Q34" s="16">
        <v>1</v>
      </c>
      <c r="R34" t="str">
        <f t="shared" si="8"/>
        <v>Vollzeit - unbefristet</v>
      </c>
      <c r="S34" s="16">
        <f t="shared" ca="1" si="9"/>
        <v>25</v>
      </c>
    </row>
    <row r="35" spans="1:19">
      <c r="A35">
        <v>1186</v>
      </c>
      <c r="B35" t="s">
        <v>204</v>
      </c>
      <c r="C35" t="s">
        <v>222</v>
      </c>
      <c r="D35" t="s">
        <v>317</v>
      </c>
      <c r="E35">
        <v>21000</v>
      </c>
      <c r="F35" s="59">
        <v>33761</v>
      </c>
      <c r="G35" s="16" t="s">
        <v>93</v>
      </c>
      <c r="H35" s="43" t="s">
        <v>106</v>
      </c>
      <c r="I35" s="16">
        <v>25101</v>
      </c>
      <c r="J35" t="s">
        <v>104</v>
      </c>
      <c r="K35" s="16">
        <v>4</v>
      </c>
      <c r="L35" t="str">
        <f t="shared" si="5"/>
        <v xml:space="preserve"> Abitur / Fachabitur</v>
      </c>
      <c r="M35" s="16">
        <v>3</v>
      </c>
      <c r="N35" t="str">
        <f t="shared" si="6"/>
        <v xml:space="preserve"> Meister-/Techniker- oder gleichwertiger Fachschulabschluss</v>
      </c>
      <c r="O35" s="16">
        <v>1</v>
      </c>
      <c r="P35" s="16" t="str">
        <f t="shared" si="7"/>
        <v xml:space="preserve"> nein</v>
      </c>
      <c r="Q35" s="16">
        <v>3</v>
      </c>
      <c r="R35" t="str">
        <f t="shared" si="8"/>
        <v>Vollzeit - befristet</v>
      </c>
      <c r="S35" s="16">
        <f t="shared" ca="1" si="9"/>
        <v>19</v>
      </c>
    </row>
    <row r="36" spans="1:19">
      <c r="A36">
        <v>1188</v>
      </c>
      <c r="B36" t="s">
        <v>223</v>
      </c>
      <c r="C36" t="s">
        <v>139</v>
      </c>
      <c r="D36" t="s">
        <v>313</v>
      </c>
      <c r="E36">
        <v>64000</v>
      </c>
      <c r="F36" s="59">
        <v>30106</v>
      </c>
      <c r="G36" s="16" t="s">
        <v>93</v>
      </c>
      <c r="H36" s="43" t="s">
        <v>138</v>
      </c>
      <c r="I36" s="16">
        <v>25102</v>
      </c>
      <c r="J36" t="s">
        <v>137</v>
      </c>
      <c r="K36" s="16">
        <v>3</v>
      </c>
      <c r="L36" t="str">
        <f t="shared" si="5"/>
        <v xml:space="preserve"> Mittlere Reife oder gleichwertiger Abschluss</v>
      </c>
      <c r="M36" s="16">
        <v>2</v>
      </c>
      <c r="N36" t="str">
        <f t="shared" si="6"/>
        <v xml:space="preserve"> Abschluss einer anerkannten Berufsausbildung </v>
      </c>
      <c r="O36" s="16">
        <v>1</v>
      </c>
      <c r="P36" s="16" t="str">
        <f t="shared" si="7"/>
        <v xml:space="preserve"> nein</v>
      </c>
      <c r="Q36" s="16">
        <v>3</v>
      </c>
      <c r="R36" t="str">
        <f t="shared" si="8"/>
        <v>Vollzeit - befristet</v>
      </c>
      <c r="S36" s="16">
        <f t="shared" ca="1" si="9"/>
        <v>29</v>
      </c>
    </row>
    <row r="37" spans="1:19">
      <c r="A37">
        <v>1193</v>
      </c>
      <c r="B37" t="s">
        <v>224</v>
      </c>
      <c r="C37" t="s">
        <v>225</v>
      </c>
      <c r="D37" t="s">
        <v>317</v>
      </c>
      <c r="E37">
        <v>21000</v>
      </c>
      <c r="F37" s="59">
        <v>29536</v>
      </c>
      <c r="G37" s="16" t="s">
        <v>93</v>
      </c>
      <c r="H37" s="43" t="s">
        <v>138</v>
      </c>
      <c r="I37" s="16">
        <v>24412</v>
      </c>
      <c r="J37" t="s">
        <v>123</v>
      </c>
      <c r="K37" s="16">
        <v>4</v>
      </c>
      <c r="L37" t="str">
        <f t="shared" si="5"/>
        <v xml:space="preserve"> Abitur / Fachabitur</v>
      </c>
      <c r="M37" s="16">
        <v>2</v>
      </c>
      <c r="N37" t="str">
        <f t="shared" si="6"/>
        <v xml:space="preserve"> Abschluss einer anerkannten Berufsausbildung </v>
      </c>
      <c r="O37" s="16">
        <v>1</v>
      </c>
      <c r="P37" s="16" t="str">
        <f t="shared" si="7"/>
        <v xml:space="preserve"> nein</v>
      </c>
      <c r="Q37" s="16">
        <v>1</v>
      </c>
      <c r="R37" t="str">
        <f t="shared" si="8"/>
        <v>Vollzeit - unbefristet</v>
      </c>
      <c r="S37" s="16">
        <f t="shared" ca="1" si="9"/>
        <v>31</v>
      </c>
    </row>
    <row r="38" spans="1:19">
      <c r="A38">
        <v>1194</v>
      </c>
      <c r="B38" t="s">
        <v>226</v>
      </c>
      <c r="C38" t="s">
        <v>227</v>
      </c>
      <c r="D38" t="s">
        <v>315</v>
      </c>
      <c r="E38">
        <v>51000</v>
      </c>
      <c r="F38" s="59">
        <v>33191</v>
      </c>
      <c r="G38" s="16" t="s">
        <v>93</v>
      </c>
      <c r="H38" s="43" t="s">
        <v>129</v>
      </c>
      <c r="I38" s="16">
        <v>27104</v>
      </c>
      <c r="J38" t="s">
        <v>153</v>
      </c>
      <c r="K38" s="16">
        <v>4</v>
      </c>
      <c r="L38" t="str">
        <f t="shared" si="5"/>
        <v xml:space="preserve"> Abitur / Fachabitur</v>
      </c>
      <c r="M38" s="16">
        <v>5</v>
      </c>
      <c r="N38" t="str">
        <f t="shared" si="6"/>
        <v xml:space="preserve"> Diplom/Magister/Master/Staatsexamen </v>
      </c>
      <c r="O38" s="16">
        <v>1</v>
      </c>
      <c r="P38" s="16" t="str">
        <f t="shared" si="7"/>
        <v xml:space="preserve"> nein</v>
      </c>
      <c r="Q38" s="16">
        <v>1</v>
      </c>
      <c r="R38" t="str">
        <f t="shared" si="8"/>
        <v>Vollzeit - unbefristet</v>
      </c>
      <c r="S38" s="16">
        <f t="shared" ca="1" si="9"/>
        <v>21</v>
      </c>
    </row>
    <row r="39" spans="1:19">
      <c r="A39">
        <v>1197</v>
      </c>
      <c r="B39" t="s">
        <v>142</v>
      </c>
      <c r="C39" t="s">
        <v>228</v>
      </c>
      <c r="D39" t="s">
        <v>315</v>
      </c>
      <c r="E39">
        <v>51000</v>
      </c>
      <c r="F39" s="59">
        <v>29233</v>
      </c>
      <c r="G39" s="16" t="s">
        <v>93</v>
      </c>
      <c r="H39" s="43" t="s">
        <v>100</v>
      </c>
      <c r="I39" s="16">
        <v>71394</v>
      </c>
      <c r="J39" t="s">
        <v>99</v>
      </c>
      <c r="K39" s="16">
        <v>2</v>
      </c>
      <c r="L39" t="str">
        <f t="shared" si="5"/>
        <v xml:space="preserve"> Haupt-/Volksschulabschluss</v>
      </c>
      <c r="M39" s="16">
        <v>2</v>
      </c>
      <c r="N39" t="str">
        <f t="shared" si="6"/>
        <v xml:space="preserve"> Abschluss einer anerkannten Berufsausbildung </v>
      </c>
      <c r="O39" s="16">
        <v>1</v>
      </c>
      <c r="P39" s="16" t="str">
        <f t="shared" si="7"/>
        <v xml:space="preserve"> nein</v>
      </c>
      <c r="Q39" s="16">
        <v>1</v>
      </c>
      <c r="R39" t="str">
        <f t="shared" si="8"/>
        <v>Vollzeit - unbefristet</v>
      </c>
      <c r="S39" s="16">
        <f t="shared" ca="1" si="9"/>
        <v>32</v>
      </c>
    </row>
    <row r="40" spans="1:19">
      <c r="A40">
        <v>1198</v>
      </c>
      <c r="B40" t="s">
        <v>229</v>
      </c>
      <c r="C40" t="s">
        <v>230</v>
      </c>
      <c r="D40" t="s">
        <v>315</v>
      </c>
      <c r="E40">
        <v>51000</v>
      </c>
      <c r="F40" s="59">
        <v>27911</v>
      </c>
      <c r="G40" s="16" t="s">
        <v>93</v>
      </c>
      <c r="H40" s="43" t="s">
        <v>138</v>
      </c>
      <c r="I40" s="16">
        <v>25102</v>
      </c>
      <c r="J40" t="s">
        <v>137</v>
      </c>
      <c r="K40" s="16">
        <v>3</v>
      </c>
      <c r="L40" t="str">
        <f t="shared" si="5"/>
        <v xml:space="preserve"> Mittlere Reife oder gleichwertiger Abschluss</v>
      </c>
      <c r="M40" s="16">
        <v>2</v>
      </c>
      <c r="N40" t="str">
        <f t="shared" si="6"/>
        <v xml:space="preserve"> Abschluss einer anerkannten Berufsausbildung </v>
      </c>
      <c r="O40" s="16">
        <v>1</v>
      </c>
      <c r="P40" s="16" t="str">
        <f t="shared" si="7"/>
        <v xml:space="preserve"> nein</v>
      </c>
      <c r="Q40" s="16">
        <v>3</v>
      </c>
      <c r="R40" t="str">
        <f t="shared" si="8"/>
        <v>Vollzeit - befristet</v>
      </c>
      <c r="S40" s="16">
        <f t="shared" ca="1" si="9"/>
        <v>36</v>
      </c>
    </row>
    <row r="41" spans="1:19">
      <c r="A41">
        <v>1199</v>
      </c>
      <c r="B41" t="s">
        <v>131</v>
      </c>
      <c r="C41" t="s">
        <v>231</v>
      </c>
      <c r="D41" t="s">
        <v>317</v>
      </c>
      <c r="E41">
        <v>21000</v>
      </c>
      <c r="F41" s="59">
        <v>31514</v>
      </c>
      <c r="G41" s="16" t="s">
        <v>93</v>
      </c>
      <c r="H41" s="43" t="s">
        <v>118</v>
      </c>
      <c r="I41" s="16">
        <v>27312</v>
      </c>
      <c r="J41" t="s">
        <v>119</v>
      </c>
      <c r="K41" s="16">
        <v>9</v>
      </c>
      <c r="L41" t="str">
        <f t="shared" si="5"/>
        <v xml:space="preserve"> Abschluss unbekannt</v>
      </c>
      <c r="M41" s="16">
        <v>9</v>
      </c>
      <c r="N41" t="str">
        <f t="shared" si="6"/>
        <v xml:space="preserve"> Abschluss unbekannt</v>
      </c>
      <c r="O41" s="16">
        <v>1</v>
      </c>
      <c r="P41" s="16" t="str">
        <f t="shared" si="7"/>
        <v xml:space="preserve"> nein</v>
      </c>
      <c r="Q41" s="16">
        <v>3</v>
      </c>
      <c r="R41" t="str">
        <f t="shared" si="8"/>
        <v>Vollzeit - befristet</v>
      </c>
      <c r="S41" s="16">
        <f t="shared" ca="1" si="9"/>
        <v>26</v>
      </c>
    </row>
    <row r="42" spans="1:19">
      <c r="A42">
        <v>1200</v>
      </c>
      <c r="B42" t="s">
        <v>232</v>
      </c>
      <c r="C42" t="s">
        <v>233</v>
      </c>
      <c r="D42" t="s">
        <v>314</v>
      </c>
      <c r="E42">
        <v>25000</v>
      </c>
      <c r="F42" s="59">
        <v>29124</v>
      </c>
      <c r="G42" s="16" t="s">
        <v>93</v>
      </c>
      <c r="H42" s="43" t="s">
        <v>100</v>
      </c>
      <c r="I42" s="16">
        <v>71394</v>
      </c>
      <c r="J42" t="s">
        <v>99</v>
      </c>
      <c r="K42" s="16">
        <v>4</v>
      </c>
      <c r="L42" t="str">
        <f t="shared" si="5"/>
        <v xml:space="preserve"> Abitur / Fachabitur</v>
      </c>
      <c r="M42" s="16">
        <v>5</v>
      </c>
      <c r="N42" t="str">
        <f t="shared" si="6"/>
        <v xml:space="preserve"> Diplom/Magister/Master/Staatsexamen </v>
      </c>
      <c r="O42" s="16">
        <v>1</v>
      </c>
      <c r="P42" s="16" t="str">
        <f t="shared" si="7"/>
        <v xml:space="preserve"> nein</v>
      </c>
      <c r="Q42" s="16">
        <v>1</v>
      </c>
      <c r="R42" t="str">
        <f t="shared" si="8"/>
        <v>Vollzeit - unbefristet</v>
      </c>
      <c r="S42" s="16">
        <f t="shared" ca="1" si="9"/>
        <v>32</v>
      </c>
    </row>
    <row r="43" spans="1:19">
      <c r="A43">
        <v>1201</v>
      </c>
      <c r="B43" t="s">
        <v>234</v>
      </c>
      <c r="C43" t="s">
        <v>235</v>
      </c>
      <c r="D43" t="s">
        <v>315</v>
      </c>
      <c r="E43">
        <v>51020</v>
      </c>
      <c r="F43" s="59">
        <v>33334</v>
      </c>
      <c r="G43" s="16" t="s">
        <v>93</v>
      </c>
      <c r="H43" s="43" t="s">
        <v>94</v>
      </c>
      <c r="I43" s="16">
        <v>24232</v>
      </c>
      <c r="J43" t="s">
        <v>95</v>
      </c>
      <c r="K43" s="16">
        <v>2</v>
      </c>
      <c r="L43" t="str">
        <f t="shared" si="5"/>
        <v xml:space="preserve"> Haupt-/Volksschulabschluss</v>
      </c>
      <c r="M43" s="16">
        <v>3</v>
      </c>
      <c r="N43" t="str">
        <f t="shared" si="6"/>
        <v xml:space="preserve"> Meister-/Techniker- oder gleichwertiger Fachschulabschluss</v>
      </c>
      <c r="O43" s="16">
        <v>1</v>
      </c>
      <c r="P43" s="16" t="str">
        <f t="shared" si="7"/>
        <v xml:space="preserve"> nein</v>
      </c>
      <c r="Q43" s="16">
        <v>3</v>
      </c>
      <c r="R43" t="str">
        <f t="shared" si="8"/>
        <v>Vollzeit - befristet</v>
      </c>
      <c r="S43" s="16">
        <f t="shared" ca="1" si="9"/>
        <v>21</v>
      </c>
    </row>
    <row r="44" spans="1:19">
      <c r="A44">
        <v>1203</v>
      </c>
      <c r="B44" t="s">
        <v>236</v>
      </c>
      <c r="C44" t="s">
        <v>237</v>
      </c>
      <c r="D44" t="s">
        <v>314</v>
      </c>
      <c r="E44">
        <v>25000</v>
      </c>
      <c r="F44" s="59">
        <v>28501</v>
      </c>
      <c r="G44" s="16" t="s">
        <v>93</v>
      </c>
      <c r="H44" s="43" t="s">
        <v>96</v>
      </c>
      <c r="I44" s="16">
        <v>24232</v>
      </c>
      <c r="J44" t="s">
        <v>135</v>
      </c>
      <c r="K44" s="16">
        <v>2</v>
      </c>
      <c r="L44" t="str">
        <f t="shared" si="5"/>
        <v xml:space="preserve"> Haupt-/Volksschulabschluss</v>
      </c>
      <c r="M44" s="16">
        <v>2</v>
      </c>
      <c r="N44" t="str">
        <f t="shared" si="6"/>
        <v xml:space="preserve"> Abschluss einer anerkannten Berufsausbildung </v>
      </c>
      <c r="O44" s="16">
        <v>1</v>
      </c>
      <c r="P44" s="16" t="str">
        <f t="shared" si="7"/>
        <v xml:space="preserve"> nein</v>
      </c>
      <c r="Q44" s="16">
        <v>1</v>
      </c>
      <c r="R44" t="str">
        <f t="shared" si="8"/>
        <v>Vollzeit - unbefristet</v>
      </c>
      <c r="S44" s="16">
        <f t="shared" ca="1" si="9"/>
        <v>34</v>
      </c>
    </row>
    <row r="45" spans="1:19">
      <c r="A45">
        <v>1204</v>
      </c>
      <c r="B45" t="s">
        <v>190</v>
      </c>
      <c r="C45" t="s">
        <v>238</v>
      </c>
      <c r="D45" t="s">
        <v>313</v>
      </c>
      <c r="E45">
        <v>64000</v>
      </c>
      <c r="F45" s="59">
        <v>34053</v>
      </c>
      <c r="G45" s="16" t="s">
        <v>93</v>
      </c>
      <c r="H45" s="43" t="s">
        <v>96</v>
      </c>
      <c r="I45" s="16">
        <v>24232</v>
      </c>
      <c r="J45" t="s">
        <v>92</v>
      </c>
      <c r="K45" s="16">
        <v>4</v>
      </c>
      <c r="L45" t="str">
        <f t="shared" si="5"/>
        <v xml:space="preserve"> Abitur / Fachabitur</v>
      </c>
      <c r="M45" s="16">
        <v>3</v>
      </c>
      <c r="N45" t="str">
        <f t="shared" si="6"/>
        <v xml:space="preserve"> Meister-/Techniker- oder gleichwertiger Fachschulabschluss</v>
      </c>
      <c r="O45" s="16">
        <v>1</v>
      </c>
      <c r="P45" s="16" t="str">
        <f t="shared" si="7"/>
        <v xml:space="preserve"> nein</v>
      </c>
      <c r="Q45" s="16">
        <v>1</v>
      </c>
      <c r="R45" t="str">
        <f t="shared" si="8"/>
        <v>Vollzeit - unbefristet</v>
      </c>
      <c r="S45" s="16">
        <f t="shared" ca="1" si="9"/>
        <v>19</v>
      </c>
    </row>
    <row r="46" spans="1:19">
      <c r="A46">
        <v>1206</v>
      </c>
      <c r="B46" t="s">
        <v>122</v>
      </c>
      <c r="C46" t="s">
        <v>239</v>
      </c>
      <c r="D46" t="s">
        <v>314</v>
      </c>
      <c r="E46">
        <v>25000</v>
      </c>
      <c r="F46" s="59">
        <v>28498</v>
      </c>
      <c r="G46" s="16" t="s">
        <v>93</v>
      </c>
      <c r="H46" s="43" t="s">
        <v>106</v>
      </c>
      <c r="I46" s="16">
        <v>24232</v>
      </c>
      <c r="J46" t="s">
        <v>141</v>
      </c>
      <c r="K46" s="16">
        <v>2</v>
      </c>
      <c r="L46" t="str">
        <f t="shared" si="5"/>
        <v xml:space="preserve"> Haupt-/Volksschulabschluss</v>
      </c>
      <c r="M46" s="16">
        <v>2</v>
      </c>
      <c r="N46" t="str">
        <f t="shared" si="6"/>
        <v xml:space="preserve"> Abschluss einer anerkannten Berufsausbildung </v>
      </c>
      <c r="O46" s="16">
        <v>1</v>
      </c>
      <c r="P46" s="16" t="str">
        <f t="shared" si="7"/>
        <v xml:space="preserve"> nein</v>
      </c>
      <c r="Q46" s="16">
        <v>3</v>
      </c>
      <c r="R46" t="str">
        <f t="shared" si="8"/>
        <v>Vollzeit - befristet</v>
      </c>
      <c r="S46" s="16">
        <f t="shared" ca="1" si="9"/>
        <v>34</v>
      </c>
    </row>
    <row r="47" spans="1:19">
      <c r="A47">
        <v>1210</v>
      </c>
      <c r="B47" t="s">
        <v>240</v>
      </c>
      <c r="C47" t="s">
        <v>241</v>
      </c>
      <c r="D47" t="s">
        <v>313</v>
      </c>
      <c r="E47">
        <v>64000</v>
      </c>
      <c r="F47" s="59">
        <v>28718</v>
      </c>
      <c r="G47" s="16" t="s">
        <v>93</v>
      </c>
      <c r="H47" s="43" t="s">
        <v>100</v>
      </c>
      <c r="I47" s="16">
        <v>71394</v>
      </c>
      <c r="J47" t="s">
        <v>99</v>
      </c>
      <c r="K47" s="16">
        <v>4</v>
      </c>
      <c r="L47" t="str">
        <f t="shared" si="5"/>
        <v xml:space="preserve"> Abitur / Fachabitur</v>
      </c>
      <c r="M47" s="16">
        <v>3</v>
      </c>
      <c r="N47" t="str">
        <f t="shared" si="6"/>
        <v xml:space="preserve"> Meister-/Techniker- oder gleichwertiger Fachschulabschluss</v>
      </c>
      <c r="O47" s="16">
        <v>1</v>
      </c>
      <c r="P47" s="16" t="str">
        <f t="shared" si="7"/>
        <v xml:space="preserve"> nein</v>
      </c>
      <c r="Q47" s="16">
        <v>1</v>
      </c>
      <c r="R47" t="str">
        <f t="shared" si="8"/>
        <v>Vollzeit - unbefristet</v>
      </c>
      <c r="S47" s="16">
        <f t="shared" ca="1" si="9"/>
        <v>33</v>
      </c>
    </row>
    <row r="48" spans="1:19">
      <c r="A48">
        <v>1223</v>
      </c>
      <c r="B48" t="s">
        <v>112</v>
      </c>
      <c r="C48" t="s">
        <v>242</v>
      </c>
      <c r="D48" t="s">
        <v>322</v>
      </c>
      <c r="E48">
        <v>31000</v>
      </c>
      <c r="F48" s="59">
        <v>32818</v>
      </c>
      <c r="G48" s="16" t="s">
        <v>93</v>
      </c>
      <c r="H48" s="43" t="s">
        <v>121</v>
      </c>
      <c r="I48" s="16">
        <v>71402</v>
      </c>
      <c r="J48" t="s">
        <v>143</v>
      </c>
      <c r="K48" s="16">
        <v>4</v>
      </c>
      <c r="L48" t="str">
        <f t="shared" si="5"/>
        <v xml:space="preserve"> Abitur / Fachabitur</v>
      </c>
      <c r="M48" s="16">
        <v>2</v>
      </c>
      <c r="N48" t="str">
        <f t="shared" si="6"/>
        <v xml:space="preserve"> Abschluss einer anerkannten Berufsausbildung </v>
      </c>
      <c r="O48" s="16">
        <v>1</v>
      </c>
      <c r="P48" s="16" t="str">
        <f t="shared" si="7"/>
        <v xml:space="preserve"> nein</v>
      </c>
      <c r="Q48" s="16">
        <v>1</v>
      </c>
      <c r="R48" t="str">
        <f t="shared" si="8"/>
        <v>Vollzeit - unbefristet</v>
      </c>
      <c r="S48" s="16">
        <f t="shared" ca="1" si="9"/>
        <v>22</v>
      </c>
    </row>
    <row r="49" spans="1:19">
      <c r="A49">
        <v>1224</v>
      </c>
      <c r="B49" t="s">
        <v>131</v>
      </c>
      <c r="C49" t="s">
        <v>243</v>
      </c>
      <c r="D49" t="s">
        <v>315</v>
      </c>
      <c r="E49">
        <v>51010</v>
      </c>
      <c r="F49" s="59">
        <v>31870</v>
      </c>
      <c r="G49" s="16" t="s">
        <v>93</v>
      </c>
      <c r="H49" s="43" t="s">
        <v>106</v>
      </c>
      <c r="I49" s="16">
        <v>24202</v>
      </c>
      <c r="J49" t="s">
        <v>130</v>
      </c>
      <c r="K49" s="16">
        <v>2</v>
      </c>
      <c r="L49" t="str">
        <f t="shared" si="5"/>
        <v xml:space="preserve"> Haupt-/Volksschulabschluss</v>
      </c>
      <c r="M49" s="16">
        <v>2</v>
      </c>
      <c r="N49" t="str">
        <f t="shared" si="6"/>
        <v xml:space="preserve"> Abschluss einer anerkannten Berufsausbildung </v>
      </c>
      <c r="O49" s="16">
        <v>1</v>
      </c>
      <c r="P49" s="16" t="str">
        <f t="shared" si="7"/>
        <v xml:space="preserve"> nein</v>
      </c>
      <c r="Q49" s="16">
        <v>3</v>
      </c>
      <c r="R49" t="str">
        <f t="shared" si="8"/>
        <v>Vollzeit - befristet</v>
      </c>
      <c r="S49" s="16">
        <f t="shared" ca="1" si="9"/>
        <v>25</v>
      </c>
    </row>
    <row r="50" spans="1:19">
      <c r="A50">
        <v>1227</v>
      </c>
      <c r="B50" t="s">
        <v>149</v>
      </c>
      <c r="C50" t="s">
        <v>244</v>
      </c>
      <c r="D50" t="s">
        <v>316</v>
      </c>
      <c r="E50">
        <v>55000</v>
      </c>
      <c r="F50" s="59">
        <v>29846</v>
      </c>
      <c r="G50" s="16" t="s">
        <v>93</v>
      </c>
      <c r="H50" s="43" t="s">
        <v>94</v>
      </c>
      <c r="I50" s="16">
        <v>27312</v>
      </c>
      <c r="J50" t="s">
        <v>119</v>
      </c>
      <c r="K50" s="16">
        <v>4</v>
      </c>
      <c r="L50" t="str">
        <f t="shared" si="5"/>
        <v xml:space="preserve"> Abitur / Fachabitur</v>
      </c>
      <c r="M50" s="16">
        <v>2</v>
      </c>
      <c r="N50" t="str">
        <f t="shared" si="6"/>
        <v xml:space="preserve"> Abschluss einer anerkannten Berufsausbildung </v>
      </c>
      <c r="O50" s="16">
        <v>1</v>
      </c>
      <c r="P50" s="16" t="str">
        <f t="shared" si="7"/>
        <v xml:space="preserve"> nein</v>
      </c>
      <c r="Q50" s="16">
        <v>1</v>
      </c>
      <c r="R50" t="str">
        <f t="shared" si="8"/>
        <v>Vollzeit - unbefristet</v>
      </c>
      <c r="S50" s="16">
        <f t="shared" ca="1" si="9"/>
        <v>30</v>
      </c>
    </row>
    <row r="51" spans="1:19">
      <c r="A51">
        <v>1228</v>
      </c>
      <c r="B51" t="s">
        <v>178</v>
      </c>
      <c r="C51" t="s">
        <v>245</v>
      </c>
      <c r="D51" t="s">
        <v>315</v>
      </c>
      <c r="E51">
        <v>51000</v>
      </c>
      <c r="F51" s="59">
        <v>31799</v>
      </c>
      <c r="G51" s="16" t="s">
        <v>93</v>
      </c>
      <c r="H51" s="43" t="s">
        <v>106</v>
      </c>
      <c r="I51" s="16">
        <v>24232</v>
      </c>
      <c r="J51" t="s">
        <v>92</v>
      </c>
      <c r="K51" s="16">
        <v>3</v>
      </c>
      <c r="L51" t="str">
        <f t="shared" si="5"/>
        <v xml:space="preserve"> Mittlere Reife oder gleichwertiger Abschluss</v>
      </c>
      <c r="M51" s="16">
        <v>2</v>
      </c>
      <c r="N51" t="str">
        <f t="shared" si="6"/>
        <v xml:space="preserve"> Abschluss einer anerkannten Berufsausbildung </v>
      </c>
      <c r="O51" s="16">
        <v>1</v>
      </c>
      <c r="P51" s="16" t="str">
        <f t="shared" si="7"/>
        <v xml:space="preserve"> nein</v>
      </c>
      <c r="Q51" s="16">
        <v>3</v>
      </c>
      <c r="R51" t="str">
        <f t="shared" si="8"/>
        <v>Vollzeit - befristet</v>
      </c>
      <c r="S51" s="16">
        <f t="shared" ca="1" si="9"/>
        <v>25</v>
      </c>
    </row>
    <row r="52" spans="1:19">
      <c r="A52">
        <v>1229</v>
      </c>
      <c r="B52" t="s">
        <v>246</v>
      </c>
      <c r="C52" t="s">
        <v>247</v>
      </c>
      <c r="D52" t="s">
        <v>314</v>
      </c>
      <c r="E52">
        <v>25000</v>
      </c>
      <c r="F52" s="59">
        <v>29603</v>
      </c>
      <c r="G52" s="16" t="s">
        <v>93</v>
      </c>
      <c r="H52" s="43" t="s">
        <v>98</v>
      </c>
      <c r="I52" s="16">
        <v>24232</v>
      </c>
      <c r="J52" t="s">
        <v>92</v>
      </c>
      <c r="K52" s="16">
        <v>4</v>
      </c>
      <c r="L52" t="str">
        <f t="shared" si="5"/>
        <v xml:space="preserve"> Abitur / Fachabitur</v>
      </c>
      <c r="M52" s="16">
        <v>3</v>
      </c>
      <c r="N52" t="str">
        <f t="shared" si="6"/>
        <v xml:space="preserve"> Meister-/Techniker- oder gleichwertiger Fachschulabschluss</v>
      </c>
      <c r="O52" s="16">
        <v>1</v>
      </c>
      <c r="P52" s="16" t="str">
        <f t="shared" si="7"/>
        <v xml:space="preserve"> nein</v>
      </c>
      <c r="Q52" s="16">
        <v>1</v>
      </c>
      <c r="R52" t="str">
        <f t="shared" si="8"/>
        <v>Vollzeit - unbefristet</v>
      </c>
      <c r="S52" s="16">
        <f t="shared" ca="1" si="9"/>
        <v>31</v>
      </c>
    </row>
    <row r="53" spans="1:19">
      <c r="A53">
        <v>1231</v>
      </c>
      <c r="B53" t="s">
        <v>248</v>
      </c>
      <c r="C53" t="s">
        <v>249</v>
      </c>
      <c r="D53" t="s">
        <v>320</v>
      </c>
      <c r="E53">
        <v>65010</v>
      </c>
      <c r="F53" s="59">
        <v>22797</v>
      </c>
      <c r="G53" s="16" t="s">
        <v>93</v>
      </c>
      <c r="H53" s="43" t="s">
        <v>110</v>
      </c>
      <c r="I53" s="16">
        <v>71394</v>
      </c>
      <c r="J53" t="s">
        <v>99</v>
      </c>
      <c r="K53" s="16">
        <v>2</v>
      </c>
      <c r="L53" t="str">
        <f t="shared" si="5"/>
        <v xml:space="preserve"> Haupt-/Volksschulabschluss</v>
      </c>
      <c r="M53" s="16">
        <v>3</v>
      </c>
      <c r="N53" t="str">
        <f t="shared" si="6"/>
        <v xml:space="preserve"> Meister-/Techniker- oder gleichwertiger Fachschulabschluss</v>
      </c>
      <c r="O53" s="16">
        <v>1</v>
      </c>
      <c r="P53" s="16" t="str">
        <f t="shared" si="7"/>
        <v xml:space="preserve"> nein</v>
      </c>
      <c r="Q53" s="16">
        <v>1</v>
      </c>
      <c r="R53" t="str">
        <f t="shared" si="8"/>
        <v>Vollzeit - unbefristet</v>
      </c>
      <c r="S53" s="16">
        <f t="shared" ca="1" si="9"/>
        <v>50</v>
      </c>
    </row>
    <row r="54" spans="1:19">
      <c r="A54">
        <v>1232</v>
      </c>
      <c r="B54" t="s">
        <v>112</v>
      </c>
      <c r="C54" t="s">
        <v>250</v>
      </c>
      <c r="D54" t="s">
        <v>315</v>
      </c>
      <c r="E54">
        <v>51000</v>
      </c>
      <c r="F54" s="59">
        <v>29639</v>
      </c>
      <c r="G54" s="16" t="s">
        <v>93</v>
      </c>
      <c r="H54" s="43" t="s">
        <v>106</v>
      </c>
      <c r="I54" s="16">
        <v>24232</v>
      </c>
      <c r="J54" t="s">
        <v>95</v>
      </c>
      <c r="K54" s="16">
        <v>2</v>
      </c>
      <c r="L54" t="str">
        <f t="shared" si="5"/>
        <v xml:space="preserve"> Haupt-/Volksschulabschluss</v>
      </c>
      <c r="M54" s="16">
        <v>2</v>
      </c>
      <c r="N54" t="str">
        <f t="shared" si="6"/>
        <v xml:space="preserve"> Abschluss einer anerkannten Berufsausbildung </v>
      </c>
      <c r="O54" s="16">
        <v>1</v>
      </c>
      <c r="P54" s="16" t="str">
        <f t="shared" si="7"/>
        <v xml:space="preserve"> nein</v>
      </c>
      <c r="Q54" s="16">
        <v>1</v>
      </c>
      <c r="R54" t="str">
        <f t="shared" si="8"/>
        <v>Vollzeit - unbefristet</v>
      </c>
      <c r="S54" s="16">
        <f t="shared" ca="1" si="9"/>
        <v>31</v>
      </c>
    </row>
    <row r="55" spans="1:19">
      <c r="A55">
        <v>1233</v>
      </c>
      <c r="B55" t="s">
        <v>251</v>
      </c>
      <c r="C55" t="s">
        <v>252</v>
      </c>
      <c r="D55" t="s">
        <v>317</v>
      </c>
      <c r="E55">
        <v>21000</v>
      </c>
      <c r="F55" s="59">
        <v>32454</v>
      </c>
      <c r="G55" s="16" t="s">
        <v>93</v>
      </c>
      <c r="H55" s="43" t="s">
        <v>96</v>
      </c>
      <c r="I55" s="16">
        <v>24232</v>
      </c>
      <c r="J55" t="s">
        <v>108</v>
      </c>
      <c r="K55" s="16">
        <v>2</v>
      </c>
      <c r="L55" t="str">
        <f t="shared" si="5"/>
        <v xml:space="preserve"> Haupt-/Volksschulabschluss</v>
      </c>
      <c r="M55" s="16">
        <v>2</v>
      </c>
      <c r="N55" t="str">
        <f t="shared" si="6"/>
        <v xml:space="preserve"> Abschluss einer anerkannten Berufsausbildung </v>
      </c>
      <c r="O55" s="16">
        <v>1</v>
      </c>
      <c r="P55" s="16" t="str">
        <f t="shared" si="7"/>
        <v xml:space="preserve"> nein</v>
      </c>
      <c r="Q55" s="16">
        <v>1</v>
      </c>
      <c r="R55" t="str">
        <f t="shared" si="8"/>
        <v>Vollzeit - unbefristet</v>
      </c>
      <c r="S55" s="16">
        <f t="shared" ca="1" si="9"/>
        <v>23</v>
      </c>
    </row>
    <row r="56" spans="1:19">
      <c r="A56">
        <v>1234</v>
      </c>
      <c r="B56" t="s">
        <v>253</v>
      </c>
      <c r="C56" t="s">
        <v>254</v>
      </c>
      <c r="D56" t="s">
        <v>323</v>
      </c>
      <c r="E56">
        <v>26000</v>
      </c>
      <c r="F56" s="59">
        <v>33795</v>
      </c>
      <c r="G56" s="16" t="s">
        <v>93</v>
      </c>
      <c r="H56" s="43" t="s">
        <v>110</v>
      </c>
      <c r="I56" s="16">
        <v>27302</v>
      </c>
      <c r="J56" t="s">
        <v>97</v>
      </c>
      <c r="K56" s="16">
        <v>3</v>
      </c>
      <c r="L56" t="str">
        <f t="shared" si="5"/>
        <v xml:space="preserve"> Mittlere Reife oder gleichwertiger Abschluss</v>
      </c>
      <c r="M56" s="16">
        <v>3</v>
      </c>
      <c r="N56" t="str">
        <f t="shared" si="6"/>
        <v xml:space="preserve"> Meister-/Techniker- oder gleichwertiger Fachschulabschluss</v>
      </c>
      <c r="O56" s="16">
        <v>1</v>
      </c>
      <c r="P56" s="16" t="str">
        <f t="shared" si="7"/>
        <v xml:space="preserve"> nein</v>
      </c>
      <c r="Q56" s="16">
        <v>1</v>
      </c>
      <c r="R56" t="str">
        <f t="shared" si="8"/>
        <v>Vollzeit - unbefristet</v>
      </c>
      <c r="S56" s="16">
        <f t="shared" ca="1" si="9"/>
        <v>19</v>
      </c>
    </row>
    <row r="57" spans="1:19">
      <c r="A57">
        <v>1235</v>
      </c>
      <c r="B57" t="s">
        <v>175</v>
      </c>
      <c r="C57" t="s">
        <v>255</v>
      </c>
      <c r="D57" t="s">
        <v>315</v>
      </c>
      <c r="E57">
        <v>51000</v>
      </c>
      <c r="F57" s="59">
        <v>33513</v>
      </c>
      <c r="G57" s="16" t="s">
        <v>93</v>
      </c>
      <c r="H57" s="43" t="s">
        <v>106</v>
      </c>
      <c r="I57" s="16">
        <v>24232</v>
      </c>
      <c r="J57" t="s">
        <v>92</v>
      </c>
      <c r="K57" s="16">
        <v>4</v>
      </c>
      <c r="L57" t="str">
        <f t="shared" si="5"/>
        <v xml:space="preserve"> Abitur / Fachabitur</v>
      </c>
      <c r="M57" s="16">
        <v>2</v>
      </c>
      <c r="N57" t="str">
        <f t="shared" si="6"/>
        <v xml:space="preserve"> Abschluss einer anerkannten Berufsausbildung </v>
      </c>
      <c r="O57" s="16">
        <v>1</v>
      </c>
      <c r="P57" s="16" t="str">
        <f t="shared" si="7"/>
        <v xml:space="preserve"> nein</v>
      </c>
      <c r="Q57" s="16">
        <v>1</v>
      </c>
      <c r="R57" t="str">
        <f t="shared" si="8"/>
        <v>Vollzeit - unbefristet</v>
      </c>
      <c r="S57" s="16">
        <f t="shared" ca="1" si="9"/>
        <v>20</v>
      </c>
    </row>
    <row r="58" spans="1:19">
      <c r="A58">
        <v>1236</v>
      </c>
      <c r="B58" t="s">
        <v>236</v>
      </c>
      <c r="C58" t="s">
        <v>256</v>
      </c>
      <c r="D58" t="s">
        <v>320</v>
      </c>
      <c r="E58">
        <v>65010</v>
      </c>
      <c r="F58" s="59">
        <v>33994</v>
      </c>
      <c r="G58" s="16" t="s">
        <v>93</v>
      </c>
      <c r="H58" s="43" t="s">
        <v>110</v>
      </c>
      <c r="I58" s="16">
        <v>61113</v>
      </c>
      <c r="J58" t="s">
        <v>144</v>
      </c>
      <c r="K58" s="16">
        <v>3</v>
      </c>
      <c r="L58" t="str">
        <f t="shared" si="5"/>
        <v xml:space="preserve"> Mittlere Reife oder gleichwertiger Abschluss</v>
      </c>
      <c r="M58" s="16">
        <v>3</v>
      </c>
      <c r="N58" t="str">
        <f t="shared" si="6"/>
        <v xml:space="preserve"> Meister-/Techniker- oder gleichwertiger Fachschulabschluss</v>
      </c>
      <c r="O58" s="16">
        <v>1</v>
      </c>
      <c r="P58" s="16" t="str">
        <f t="shared" si="7"/>
        <v xml:space="preserve"> nein</v>
      </c>
      <c r="Q58" s="16">
        <v>1</v>
      </c>
      <c r="R58" t="str">
        <f t="shared" si="8"/>
        <v>Vollzeit - unbefristet</v>
      </c>
      <c r="S58" s="16">
        <f t="shared" ca="1" si="9"/>
        <v>19</v>
      </c>
    </row>
    <row r="59" spans="1:19">
      <c r="A59">
        <v>1238</v>
      </c>
      <c r="B59" t="s">
        <v>132</v>
      </c>
      <c r="C59" t="s">
        <v>257</v>
      </c>
      <c r="D59" t="s">
        <v>315</v>
      </c>
      <c r="E59">
        <v>51020</v>
      </c>
      <c r="F59" s="59">
        <v>33822</v>
      </c>
      <c r="G59" s="16" t="s">
        <v>93</v>
      </c>
      <c r="H59" s="43" t="s">
        <v>105</v>
      </c>
      <c r="I59" s="16">
        <v>24232</v>
      </c>
      <c r="J59" t="s">
        <v>124</v>
      </c>
      <c r="K59" s="16">
        <v>3</v>
      </c>
      <c r="L59" t="str">
        <f t="shared" si="5"/>
        <v xml:space="preserve"> Mittlere Reife oder gleichwertiger Abschluss</v>
      </c>
      <c r="M59" s="16">
        <v>2</v>
      </c>
      <c r="N59" t="str">
        <f t="shared" si="6"/>
        <v xml:space="preserve"> Abschluss einer anerkannten Berufsausbildung </v>
      </c>
      <c r="O59" s="16">
        <v>1</v>
      </c>
      <c r="P59" s="16" t="str">
        <f t="shared" si="7"/>
        <v xml:space="preserve"> nein</v>
      </c>
      <c r="Q59" s="16">
        <v>1</v>
      </c>
      <c r="R59" t="str">
        <f t="shared" si="8"/>
        <v>Vollzeit - unbefristet</v>
      </c>
      <c r="S59" s="16">
        <f t="shared" ca="1" si="9"/>
        <v>19</v>
      </c>
    </row>
    <row r="60" spans="1:19">
      <c r="A60">
        <v>2004</v>
      </c>
      <c r="B60" t="s">
        <v>102</v>
      </c>
      <c r="C60" t="s">
        <v>258</v>
      </c>
      <c r="D60" t="s">
        <v>319</v>
      </c>
      <c r="E60">
        <v>41000</v>
      </c>
      <c r="F60" s="59">
        <v>23947</v>
      </c>
      <c r="G60" s="16" t="s">
        <v>93</v>
      </c>
      <c r="H60" s="43" t="s">
        <v>106</v>
      </c>
      <c r="I60" s="16">
        <v>52122</v>
      </c>
      <c r="J60" t="s">
        <v>127</v>
      </c>
      <c r="K60" s="16">
        <v>2</v>
      </c>
      <c r="L60" t="str">
        <f t="shared" si="5"/>
        <v xml:space="preserve"> Haupt-/Volksschulabschluss</v>
      </c>
      <c r="M60" s="16">
        <v>3</v>
      </c>
      <c r="N60" t="str">
        <f t="shared" si="6"/>
        <v xml:space="preserve"> Meister-/Techniker- oder gleichwertiger Fachschulabschluss</v>
      </c>
      <c r="O60" s="16">
        <v>1</v>
      </c>
      <c r="P60" s="16" t="str">
        <f t="shared" si="7"/>
        <v xml:space="preserve"> nein</v>
      </c>
      <c r="Q60" s="16">
        <v>1</v>
      </c>
      <c r="R60" t="str">
        <f t="shared" si="8"/>
        <v>Vollzeit - unbefristet</v>
      </c>
      <c r="S60" s="16">
        <f t="shared" ca="1" si="9"/>
        <v>46</v>
      </c>
    </row>
    <row r="61" spans="1:19">
      <c r="A61">
        <v>2017</v>
      </c>
      <c r="B61" t="s">
        <v>259</v>
      </c>
      <c r="C61" t="s">
        <v>260</v>
      </c>
      <c r="D61" t="s">
        <v>319</v>
      </c>
      <c r="E61">
        <v>41000</v>
      </c>
      <c r="F61" s="59">
        <v>18072</v>
      </c>
      <c r="G61" s="16" t="s">
        <v>93</v>
      </c>
      <c r="H61" s="43" t="s">
        <v>138</v>
      </c>
      <c r="I61" s="16">
        <v>71402</v>
      </c>
      <c r="J61" t="s">
        <v>140</v>
      </c>
      <c r="K61" s="16">
        <v>4</v>
      </c>
      <c r="L61" t="str">
        <f t="shared" si="5"/>
        <v xml:space="preserve"> Abitur / Fachabitur</v>
      </c>
      <c r="M61" s="16">
        <v>3</v>
      </c>
      <c r="N61" t="str">
        <f t="shared" si="6"/>
        <v xml:space="preserve"> Meister-/Techniker- oder gleichwertiger Fachschulabschluss</v>
      </c>
      <c r="O61" s="16">
        <v>1</v>
      </c>
      <c r="P61" s="16" t="str">
        <f t="shared" si="7"/>
        <v xml:space="preserve"> nein</v>
      </c>
      <c r="Q61" s="16">
        <v>3</v>
      </c>
      <c r="R61" t="str">
        <f t="shared" si="8"/>
        <v>Vollzeit - befristet</v>
      </c>
      <c r="S61" s="16">
        <f t="shared" ca="1" si="9"/>
        <v>62</v>
      </c>
    </row>
    <row r="62" spans="1:19">
      <c r="A62">
        <v>2024</v>
      </c>
      <c r="B62" t="s">
        <v>261</v>
      </c>
      <c r="C62" t="s">
        <v>262</v>
      </c>
      <c r="D62" t="s">
        <v>319</v>
      </c>
      <c r="E62">
        <v>41000</v>
      </c>
      <c r="F62" s="59">
        <v>22539</v>
      </c>
      <c r="G62" s="16" t="s">
        <v>93</v>
      </c>
      <c r="H62" s="43" t="s">
        <v>96</v>
      </c>
      <c r="I62" s="16">
        <v>24232</v>
      </c>
      <c r="J62" t="s">
        <v>92</v>
      </c>
      <c r="K62" s="16">
        <v>1</v>
      </c>
      <c r="L62" t="str">
        <f t="shared" ref="L62:L81" si="10">VLOOKUP(VALUE(K62),Schlüssel6,2,FALSE)</f>
        <v xml:space="preserve"> Ohne Schulabschluss</v>
      </c>
      <c r="M62" s="16">
        <v>2</v>
      </c>
      <c r="N62" t="str">
        <f t="shared" ref="N62:N81" si="11">VLOOKUP(VALUE(M62),Schlüssel7,2,FALSE)</f>
        <v xml:space="preserve"> Abschluss einer anerkannten Berufsausbildung </v>
      </c>
      <c r="O62" s="16">
        <v>1</v>
      </c>
      <c r="P62" s="16" t="str">
        <f t="shared" ref="P62:P81" si="12">VLOOKUP(VALUE(O62),Schlüssel8,2,FALSE)</f>
        <v xml:space="preserve"> nein</v>
      </c>
      <c r="Q62" s="16">
        <v>1</v>
      </c>
      <c r="R62" t="str">
        <f t="shared" ref="R62:R81" si="13">VLOOKUP(VALUE(Q62),Schlüssel9,9,FALSE)</f>
        <v>Vollzeit - unbefristet</v>
      </c>
      <c r="S62" s="16">
        <f t="shared" ref="S62:S81" ca="1" si="14">DATEDIF(F62,TODAY(),"Y")</f>
        <v>50</v>
      </c>
    </row>
    <row r="63" spans="1:19">
      <c r="A63">
        <v>2055</v>
      </c>
      <c r="B63" t="s">
        <v>175</v>
      </c>
      <c r="C63" t="s">
        <v>263</v>
      </c>
      <c r="D63" t="s">
        <v>324</v>
      </c>
      <c r="E63">
        <v>46000</v>
      </c>
      <c r="F63" s="59">
        <v>19226</v>
      </c>
      <c r="G63" s="16" t="s">
        <v>93</v>
      </c>
      <c r="H63" s="43" t="s">
        <v>121</v>
      </c>
      <c r="I63" s="16">
        <v>51312</v>
      </c>
      <c r="J63" t="s">
        <v>120</v>
      </c>
      <c r="K63" s="16">
        <v>2</v>
      </c>
      <c r="L63" t="str">
        <f t="shared" si="10"/>
        <v xml:space="preserve"> Haupt-/Volksschulabschluss</v>
      </c>
      <c r="M63" s="16">
        <v>2</v>
      </c>
      <c r="N63" t="str">
        <f t="shared" si="11"/>
        <v xml:space="preserve"> Abschluss einer anerkannten Berufsausbildung </v>
      </c>
      <c r="O63" s="16">
        <v>1</v>
      </c>
      <c r="P63" s="16" t="str">
        <f t="shared" si="12"/>
        <v xml:space="preserve"> nein</v>
      </c>
      <c r="Q63" s="16">
        <v>1</v>
      </c>
      <c r="R63" t="str">
        <f t="shared" si="13"/>
        <v>Vollzeit - unbefristet</v>
      </c>
      <c r="S63" s="16">
        <f t="shared" ca="1" si="14"/>
        <v>59</v>
      </c>
    </row>
    <row r="64" spans="1:19">
      <c r="A64">
        <v>2094</v>
      </c>
      <c r="B64" t="s">
        <v>132</v>
      </c>
      <c r="C64" t="s">
        <v>264</v>
      </c>
      <c r="D64" t="s">
        <v>325</v>
      </c>
      <c r="E64">
        <v>43000</v>
      </c>
      <c r="F64" s="59">
        <v>23367</v>
      </c>
      <c r="G64" s="16" t="s">
        <v>93</v>
      </c>
      <c r="H64" s="43" t="s">
        <v>94</v>
      </c>
      <c r="I64" s="16">
        <v>25102</v>
      </c>
      <c r="J64" t="s">
        <v>115</v>
      </c>
      <c r="K64" s="16">
        <v>2</v>
      </c>
      <c r="L64" t="str">
        <f t="shared" si="10"/>
        <v xml:space="preserve"> Haupt-/Volksschulabschluss</v>
      </c>
      <c r="M64" s="16">
        <v>2</v>
      </c>
      <c r="N64" t="str">
        <f t="shared" si="11"/>
        <v xml:space="preserve"> Abschluss einer anerkannten Berufsausbildung </v>
      </c>
      <c r="O64" s="16">
        <v>1</v>
      </c>
      <c r="P64" s="16" t="str">
        <f t="shared" si="12"/>
        <v xml:space="preserve"> nein</v>
      </c>
      <c r="Q64" s="16">
        <v>1</v>
      </c>
      <c r="R64" t="str">
        <f t="shared" si="13"/>
        <v>Vollzeit - unbefristet</v>
      </c>
      <c r="S64" s="16">
        <f t="shared" ca="1" si="14"/>
        <v>48</v>
      </c>
    </row>
    <row r="65" spans="1:19">
      <c r="A65">
        <v>2114</v>
      </c>
      <c r="B65" t="s">
        <v>131</v>
      </c>
      <c r="C65" t="s">
        <v>265</v>
      </c>
      <c r="D65" t="s">
        <v>319</v>
      </c>
      <c r="E65">
        <v>41000</v>
      </c>
      <c r="F65" s="59">
        <v>22417</v>
      </c>
      <c r="G65" s="16" t="s">
        <v>93</v>
      </c>
      <c r="H65" s="43" t="s">
        <v>106</v>
      </c>
      <c r="I65" s="16">
        <v>24232</v>
      </c>
      <c r="J65" t="s">
        <v>92</v>
      </c>
      <c r="K65" s="16">
        <v>2</v>
      </c>
      <c r="L65" t="str">
        <f t="shared" si="10"/>
        <v xml:space="preserve"> Haupt-/Volksschulabschluss</v>
      </c>
      <c r="M65" s="16">
        <v>2</v>
      </c>
      <c r="N65" t="str">
        <f t="shared" si="11"/>
        <v xml:space="preserve"> Abschluss einer anerkannten Berufsausbildung </v>
      </c>
      <c r="O65" s="16">
        <v>1</v>
      </c>
      <c r="P65" s="16" t="str">
        <f t="shared" si="12"/>
        <v xml:space="preserve"> nein</v>
      </c>
      <c r="Q65" s="16">
        <v>1</v>
      </c>
      <c r="R65" t="str">
        <f t="shared" si="13"/>
        <v>Vollzeit - unbefristet</v>
      </c>
      <c r="S65" s="16">
        <f t="shared" ca="1" si="14"/>
        <v>51</v>
      </c>
    </row>
    <row r="66" spans="1:19">
      <c r="A66">
        <v>2152</v>
      </c>
      <c r="B66" t="s">
        <v>267</v>
      </c>
      <c r="C66" t="s">
        <v>268</v>
      </c>
      <c r="D66" t="s">
        <v>323</v>
      </c>
      <c r="E66">
        <v>26000</v>
      </c>
      <c r="F66" s="59">
        <v>24416</v>
      </c>
      <c r="G66" s="16" t="s">
        <v>93</v>
      </c>
      <c r="H66" s="43" t="s">
        <v>106</v>
      </c>
      <c r="I66" s="16">
        <v>24232</v>
      </c>
      <c r="J66" t="s">
        <v>92</v>
      </c>
      <c r="K66" s="16">
        <v>2</v>
      </c>
      <c r="L66" t="str">
        <f t="shared" si="10"/>
        <v xml:space="preserve"> Haupt-/Volksschulabschluss</v>
      </c>
      <c r="M66" s="16">
        <v>2</v>
      </c>
      <c r="N66" t="str">
        <f t="shared" si="11"/>
        <v xml:space="preserve"> Abschluss einer anerkannten Berufsausbildung </v>
      </c>
      <c r="O66" s="16">
        <v>1</v>
      </c>
      <c r="P66" s="16" t="str">
        <f t="shared" si="12"/>
        <v xml:space="preserve"> nein</v>
      </c>
      <c r="Q66" s="16">
        <v>1</v>
      </c>
      <c r="R66" t="str">
        <f t="shared" si="13"/>
        <v>Vollzeit - unbefristet</v>
      </c>
      <c r="S66" s="16">
        <f t="shared" ca="1" si="14"/>
        <v>45</v>
      </c>
    </row>
    <row r="67" spans="1:19">
      <c r="A67">
        <v>2197</v>
      </c>
      <c r="B67" t="s">
        <v>175</v>
      </c>
      <c r="C67" t="s">
        <v>269</v>
      </c>
      <c r="D67" t="s">
        <v>319</v>
      </c>
      <c r="E67">
        <v>41000</v>
      </c>
      <c r="F67" s="59">
        <v>23136</v>
      </c>
      <c r="G67" s="16" t="s">
        <v>93</v>
      </c>
      <c r="H67" s="43" t="s">
        <v>121</v>
      </c>
      <c r="I67" s="16">
        <v>27312</v>
      </c>
      <c r="J67" t="s">
        <v>119</v>
      </c>
      <c r="K67" s="16">
        <v>4</v>
      </c>
      <c r="L67" t="str">
        <f t="shared" si="10"/>
        <v xml:space="preserve"> Abitur / Fachabitur</v>
      </c>
      <c r="M67" s="16">
        <v>3</v>
      </c>
      <c r="N67" t="str">
        <f t="shared" si="11"/>
        <v xml:space="preserve"> Meister-/Techniker- oder gleichwertiger Fachschulabschluss</v>
      </c>
      <c r="O67" s="16">
        <v>1</v>
      </c>
      <c r="P67" s="16" t="str">
        <f t="shared" si="12"/>
        <v xml:space="preserve"> nein</v>
      </c>
      <c r="Q67" s="16">
        <v>3</v>
      </c>
      <c r="R67" t="str">
        <f t="shared" si="13"/>
        <v>Vollzeit - befristet</v>
      </c>
      <c r="S67" s="16">
        <f t="shared" ca="1" si="14"/>
        <v>49</v>
      </c>
    </row>
    <row r="68" spans="1:19">
      <c r="A68">
        <v>2203</v>
      </c>
      <c r="B68" t="s">
        <v>270</v>
      </c>
      <c r="C68" t="s">
        <v>271</v>
      </c>
      <c r="D68" t="s">
        <v>319</v>
      </c>
      <c r="E68">
        <v>41000</v>
      </c>
      <c r="F68" s="59">
        <v>19692</v>
      </c>
      <c r="G68" s="16" t="s">
        <v>93</v>
      </c>
      <c r="H68" s="43" t="s">
        <v>103</v>
      </c>
      <c r="I68" s="16">
        <v>54101</v>
      </c>
      <c r="J68" t="s">
        <v>107</v>
      </c>
      <c r="K68" s="16">
        <v>2</v>
      </c>
      <c r="L68" t="str">
        <f t="shared" si="10"/>
        <v xml:space="preserve"> Haupt-/Volksschulabschluss</v>
      </c>
      <c r="M68" s="16">
        <v>1</v>
      </c>
      <c r="N68" t="str">
        <f t="shared" si="11"/>
        <v xml:space="preserve"> Ohne beruflichen Ausbildungsabschluss</v>
      </c>
      <c r="O68" s="16">
        <v>1</v>
      </c>
      <c r="P68" s="16" t="str">
        <f t="shared" si="12"/>
        <v xml:space="preserve"> nein</v>
      </c>
      <c r="Q68" s="16">
        <v>2</v>
      </c>
      <c r="R68" t="str">
        <f t="shared" si="13"/>
        <v>Teilzeit - unbefristet</v>
      </c>
      <c r="S68" s="16">
        <f t="shared" ca="1" si="14"/>
        <v>58</v>
      </c>
    </row>
    <row r="69" spans="1:19">
      <c r="A69">
        <v>2209</v>
      </c>
      <c r="B69" t="s">
        <v>272</v>
      </c>
      <c r="C69" t="s">
        <v>273</v>
      </c>
      <c r="D69" t="s">
        <v>323</v>
      </c>
      <c r="E69">
        <v>26000</v>
      </c>
      <c r="F69" s="59">
        <v>23172</v>
      </c>
      <c r="G69" s="16" t="s">
        <v>93</v>
      </c>
      <c r="H69" s="43" t="s">
        <v>138</v>
      </c>
      <c r="I69" s="16">
        <v>25102</v>
      </c>
      <c r="J69" t="s">
        <v>137</v>
      </c>
      <c r="K69" s="16">
        <v>2</v>
      </c>
      <c r="L69" t="str">
        <f t="shared" si="10"/>
        <v xml:space="preserve"> Haupt-/Volksschulabschluss</v>
      </c>
      <c r="M69" s="16">
        <v>2</v>
      </c>
      <c r="N69" t="str">
        <f t="shared" si="11"/>
        <v xml:space="preserve"> Abschluss einer anerkannten Berufsausbildung </v>
      </c>
      <c r="O69" s="16">
        <v>1</v>
      </c>
      <c r="P69" s="16" t="str">
        <f t="shared" si="12"/>
        <v xml:space="preserve"> nein</v>
      </c>
      <c r="Q69" s="16">
        <v>1</v>
      </c>
      <c r="R69" t="str">
        <f t="shared" si="13"/>
        <v>Vollzeit - unbefristet</v>
      </c>
      <c r="S69" s="16">
        <f t="shared" ca="1" si="14"/>
        <v>48</v>
      </c>
    </row>
    <row r="70" spans="1:19">
      <c r="A70">
        <v>2219</v>
      </c>
      <c r="B70" t="s">
        <v>266</v>
      </c>
      <c r="C70" t="s">
        <v>274</v>
      </c>
      <c r="D70" t="s">
        <v>314</v>
      </c>
      <c r="E70">
        <v>25000</v>
      </c>
      <c r="F70" s="59">
        <v>24497</v>
      </c>
      <c r="G70" s="16" t="s">
        <v>93</v>
      </c>
      <c r="H70" s="43" t="s">
        <v>94</v>
      </c>
      <c r="I70" s="16">
        <v>27312</v>
      </c>
      <c r="J70" t="s">
        <v>119</v>
      </c>
      <c r="K70" s="16">
        <v>3</v>
      </c>
      <c r="L70" t="str">
        <f t="shared" si="10"/>
        <v xml:space="preserve"> Mittlere Reife oder gleichwertiger Abschluss</v>
      </c>
      <c r="M70" s="16">
        <v>2</v>
      </c>
      <c r="N70" t="str">
        <f t="shared" si="11"/>
        <v xml:space="preserve"> Abschluss einer anerkannten Berufsausbildung </v>
      </c>
      <c r="O70" s="16">
        <v>1</v>
      </c>
      <c r="P70" s="16" t="str">
        <f t="shared" si="12"/>
        <v xml:space="preserve"> nein</v>
      </c>
      <c r="Q70" s="16">
        <v>1</v>
      </c>
      <c r="R70" t="str">
        <f t="shared" si="13"/>
        <v>Vollzeit - unbefristet</v>
      </c>
      <c r="S70" s="16">
        <f t="shared" ca="1" si="14"/>
        <v>45</v>
      </c>
    </row>
    <row r="71" spans="1:19">
      <c r="A71">
        <v>2234</v>
      </c>
      <c r="B71" t="s">
        <v>122</v>
      </c>
      <c r="C71" t="s">
        <v>174</v>
      </c>
      <c r="D71" t="s">
        <v>317</v>
      </c>
      <c r="E71">
        <v>22020</v>
      </c>
      <c r="F71" s="59">
        <v>23495</v>
      </c>
      <c r="G71" s="16" t="s">
        <v>93</v>
      </c>
      <c r="H71" s="43" t="s">
        <v>138</v>
      </c>
      <c r="I71" s="16">
        <v>25102</v>
      </c>
      <c r="J71" t="s">
        <v>137</v>
      </c>
      <c r="K71" s="16">
        <v>3</v>
      </c>
      <c r="L71" t="str">
        <f t="shared" si="10"/>
        <v xml:space="preserve"> Mittlere Reife oder gleichwertiger Abschluss</v>
      </c>
      <c r="M71" s="16">
        <v>2</v>
      </c>
      <c r="N71" t="str">
        <f t="shared" si="11"/>
        <v xml:space="preserve"> Abschluss einer anerkannten Berufsausbildung </v>
      </c>
      <c r="O71" s="16">
        <v>1</v>
      </c>
      <c r="P71" s="16" t="str">
        <f t="shared" si="12"/>
        <v xml:space="preserve"> nein</v>
      </c>
      <c r="Q71" s="16">
        <v>3</v>
      </c>
      <c r="R71" t="str">
        <f t="shared" si="13"/>
        <v>Vollzeit - befristet</v>
      </c>
      <c r="S71" s="16">
        <f t="shared" ca="1" si="14"/>
        <v>48</v>
      </c>
    </row>
    <row r="72" spans="1:19">
      <c r="A72">
        <v>2239</v>
      </c>
      <c r="B72" t="s">
        <v>184</v>
      </c>
      <c r="C72" t="s">
        <v>275</v>
      </c>
      <c r="D72" t="s">
        <v>317</v>
      </c>
      <c r="E72">
        <v>22030</v>
      </c>
      <c r="F72" s="59">
        <v>23383</v>
      </c>
      <c r="G72" s="16" t="s">
        <v>93</v>
      </c>
      <c r="H72" s="43" t="s">
        <v>94</v>
      </c>
      <c r="I72" s="16">
        <v>24232</v>
      </c>
      <c r="J72" t="s">
        <v>95</v>
      </c>
      <c r="K72" s="16">
        <v>2</v>
      </c>
      <c r="L72" t="str">
        <f t="shared" si="10"/>
        <v xml:space="preserve"> Haupt-/Volksschulabschluss</v>
      </c>
      <c r="M72" s="16">
        <v>2</v>
      </c>
      <c r="N72" t="str">
        <f t="shared" si="11"/>
        <v xml:space="preserve"> Abschluss einer anerkannten Berufsausbildung </v>
      </c>
      <c r="O72" s="16">
        <v>1</v>
      </c>
      <c r="P72" s="16" t="str">
        <f t="shared" si="12"/>
        <v xml:space="preserve"> nein</v>
      </c>
      <c r="Q72" s="16">
        <v>1</v>
      </c>
      <c r="R72" t="str">
        <f t="shared" si="13"/>
        <v>Vollzeit - unbefristet</v>
      </c>
      <c r="S72" s="16">
        <f t="shared" ca="1" si="14"/>
        <v>48</v>
      </c>
    </row>
    <row r="73" spans="1:19">
      <c r="A73">
        <v>2269</v>
      </c>
      <c r="B73" t="s">
        <v>214</v>
      </c>
      <c r="C73" t="s">
        <v>276</v>
      </c>
      <c r="D73" t="s">
        <v>323</v>
      </c>
      <c r="E73">
        <v>26000</v>
      </c>
      <c r="F73" s="59">
        <v>27200</v>
      </c>
      <c r="G73" s="16" t="s">
        <v>93</v>
      </c>
      <c r="H73" s="43" t="s">
        <v>110</v>
      </c>
      <c r="I73" s="16">
        <v>71394</v>
      </c>
      <c r="J73" t="s">
        <v>99</v>
      </c>
      <c r="K73" s="16">
        <v>2</v>
      </c>
      <c r="L73" t="str">
        <f t="shared" si="10"/>
        <v xml:space="preserve"> Haupt-/Volksschulabschluss</v>
      </c>
      <c r="M73" s="16">
        <v>2</v>
      </c>
      <c r="N73" t="str">
        <f t="shared" si="11"/>
        <v xml:space="preserve"> Abschluss einer anerkannten Berufsausbildung </v>
      </c>
      <c r="O73" s="16">
        <v>1</v>
      </c>
      <c r="P73" s="16" t="str">
        <f t="shared" si="12"/>
        <v xml:space="preserve"> nein</v>
      </c>
      <c r="Q73" s="16">
        <v>1</v>
      </c>
      <c r="R73" t="str">
        <f t="shared" si="13"/>
        <v>Vollzeit - unbefristet</v>
      </c>
      <c r="S73" s="16">
        <f t="shared" ca="1" si="14"/>
        <v>37</v>
      </c>
    </row>
    <row r="74" spans="1:19">
      <c r="A74">
        <v>2271</v>
      </c>
      <c r="B74" t="s">
        <v>277</v>
      </c>
      <c r="C74" t="s">
        <v>278</v>
      </c>
      <c r="D74" t="s">
        <v>325</v>
      </c>
      <c r="E74">
        <v>43000</v>
      </c>
      <c r="F74" s="59">
        <v>22530</v>
      </c>
      <c r="G74" s="16" t="s">
        <v>93</v>
      </c>
      <c r="H74" s="43" t="s">
        <v>138</v>
      </c>
      <c r="I74" s="16">
        <v>25102</v>
      </c>
      <c r="J74" t="s">
        <v>137</v>
      </c>
      <c r="K74" s="16">
        <v>3</v>
      </c>
      <c r="L74" t="str">
        <f t="shared" si="10"/>
        <v xml:space="preserve"> Mittlere Reife oder gleichwertiger Abschluss</v>
      </c>
      <c r="M74" s="16">
        <v>2</v>
      </c>
      <c r="N74" t="str">
        <f t="shared" si="11"/>
        <v xml:space="preserve"> Abschluss einer anerkannten Berufsausbildung </v>
      </c>
      <c r="O74" s="16">
        <v>1</v>
      </c>
      <c r="P74" s="16" t="str">
        <f t="shared" si="12"/>
        <v xml:space="preserve"> nein</v>
      </c>
      <c r="Q74" s="16">
        <v>3</v>
      </c>
      <c r="R74" t="str">
        <f t="shared" si="13"/>
        <v>Vollzeit - befristet</v>
      </c>
      <c r="S74" s="16">
        <f t="shared" ca="1" si="14"/>
        <v>50</v>
      </c>
    </row>
    <row r="75" spans="1:19">
      <c r="A75">
        <v>2341</v>
      </c>
      <c r="B75" t="s">
        <v>279</v>
      </c>
      <c r="C75" t="s">
        <v>280</v>
      </c>
      <c r="D75" t="s">
        <v>147</v>
      </c>
      <c r="E75">
        <v>49000</v>
      </c>
      <c r="F75" s="59">
        <v>22516</v>
      </c>
      <c r="G75" s="16" t="s">
        <v>93</v>
      </c>
      <c r="H75" s="43" t="s">
        <v>96</v>
      </c>
      <c r="I75" s="16">
        <v>24232</v>
      </c>
      <c r="J75" t="s">
        <v>135</v>
      </c>
      <c r="K75" s="16">
        <v>2</v>
      </c>
      <c r="L75" t="str">
        <f t="shared" si="10"/>
        <v xml:space="preserve"> Haupt-/Volksschulabschluss</v>
      </c>
      <c r="M75" s="16">
        <v>2</v>
      </c>
      <c r="N75" t="str">
        <f t="shared" si="11"/>
        <v xml:space="preserve"> Abschluss einer anerkannten Berufsausbildung </v>
      </c>
      <c r="O75" s="16">
        <v>1</v>
      </c>
      <c r="P75" s="16" t="str">
        <f t="shared" si="12"/>
        <v xml:space="preserve"> nein</v>
      </c>
      <c r="Q75" s="16">
        <v>1</v>
      </c>
      <c r="R75" t="str">
        <f t="shared" si="13"/>
        <v>Vollzeit - unbefristet</v>
      </c>
      <c r="S75" s="16">
        <f t="shared" ca="1" si="14"/>
        <v>50</v>
      </c>
    </row>
    <row r="76" spans="1:19">
      <c r="A76">
        <v>2342</v>
      </c>
      <c r="B76" t="s">
        <v>281</v>
      </c>
      <c r="C76" t="s">
        <v>282</v>
      </c>
      <c r="D76" t="s">
        <v>323</v>
      </c>
      <c r="E76">
        <v>26000</v>
      </c>
      <c r="F76" s="59">
        <v>25165</v>
      </c>
      <c r="G76" s="16" t="s">
        <v>93</v>
      </c>
      <c r="H76" s="43" t="s">
        <v>110</v>
      </c>
      <c r="I76" s="16">
        <v>24233</v>
      </c>
      <c r="J76" t="s">
        <v>109</v>
      </c>
      <c r="K76" s="16">
        <v>3</v>
      </c>
      <c r="L76" t="str">
        <f t="shared" si="10"/>
        <v xml:space="preserve"> Mittlere Reife oder gleichwertiger Abschluss</v>
      </c>
      <c r="M76" s="16">
        <v>3</v>
      </c>
      <c r="N76" t="str">
        <f t="shared" si="11"/>
        <v xml:space="preserve"> Meister-/Techniker- oder gleichwertiger Fachschulabschluss</v>
      </c>
      <c r="O76" s="16">
        <v>1</v>
      </c>
      <c r="P76" s="16" t="str">
        <f t="shared" si="12"/>
        <v xml:space="preserve"> nein</v>
      </c>
      <c r="Q76" s="16">
        <v>1</v>
      </c>
      <c r="R76" t="str">
        <f t="shared" si="13"/>
        <v>Vollzeit - unbefristet</v>
      </c>
      <c r="S76" s="16">
        <f t="shared" ca="1" si="14"/>
        <v>43</v>
      </c>
    </row>
    <row r="77" spans="1:19">
      <c r="A77">
        <v>2372</v>
      </c>
      <c r="B77" t="s">
        <v>283</v>
      </c>
      <c r="C77" t="s">
        <v>284</v>
      </c>
      <c r="D77" t="s">
        <v>323</v>
      </c>
      <c r="E77">
        <v>26000</v>
      </c>
      <c r="F77" s="59">
        <v>23275</v>
      </c>
      <c r="G77" s="16" t="s">
        <v>93</v>
      </c>
      <c r="H77" s="43" t="s">
        <v>98</v>
      </c>
      <c r="I77" s="16">
        <v>27393</v>
      </c>
      <c r="J77" t="s">
        <v>111</v>
      </c>
      <c r="K77" s="16">
        <v>3</v>
      </c>
      <c r="L77" t="str">
        <f t="shared" si="10"/>
        <v xml:space="preserve"> Mittlere Reife oder gleichwertiger Abschluss</v>
      </c>
      <c r="M77" s="16">
        <v>2</v>
      </c>
      <c r="N77" t="str">
        <f t="shared" si="11"/>
        <v xml:space="preserve"> Abschluss einer anerkannten Berufsausbildung </v>
      </c>
      <c r="O77" s="16">
        <v>1</v>
      </c>
      <c r="P77" s="16" t="str">
        <f t="shared" si="12"/>
        <v xml:space="preserve"> nein</v>
      </c>
      <c r="Q77" s="16">
        <v>1</v>
      </c>
      <c r="R77" t="str">
        <f t="shared" si="13"/>
        <v>Vollzeit - unbefristet</v>
      </c>
      <c r="S77" s="16">
        <f t="shared" ca="1" si="14"/>
        <v>48</v>
      </c>
    </row>
    <row r="78" spans="1:19">
      <c r="A78">
        <v>2389</v>
      </c>
      <c r="B78" t="s">
        <v>122</v>
      </c>
      <c r="C78" t="s">
        <v>285</v>
      </c>
      <c r="D78" t="s">
        <v>319</v>
      </c>
      <c r="E78">
        <v>41000</v>
      </c>
      <c r="F78" s="59">
        <v>27405</v>
      </c>
      <c r="G78" s="16" t="s">
        <v>93</v>
      </c>
      <c r="H78" s="43" t="s">
        <v>98</v>
      </c>
      <c r="I78" s="16">
        <v>27393</v>
      </c>
      <c r="J78" t="s">
        <v>111</v>
      </c>
      <c r="K78" s="16">
        <v>3</v>
      </c>
      <c r="L78" t="str">
        <f t="shared" si="10"/>
        <v xml:space="preserve"> Mittlere Reife oder gleichwertiger Abschluss</v>
      </c>
      <c r="M78" s="16">
        <v>2</v>
      </c>
      <c r="N78" t="str">
        <f t="shared" si="11"/>
        <v xml:space="preserve"> Abschluss einer anerkannten Berufsausbildung </v>
      </c>
      <c r="O78" s="16">
        <v>1</v>
      </c>
      <c r="P78" s="16" t="str">
        <f t="shared" si="12"/>
        <v xml:space="preserve"> nein</v>
      </c>
      <c r="Q78" s="16">
        <v>1</v>
      </c>
      <c r="R78" t="str">
        <f t="shared" si="13"/>
        <v>Vollzeit - unbefristet</v>
      </c>
      <c r="S78" s="16">
        <f t="shared" ca="1" si="14"/>
        <v>37</v>
      </c>
    </row>
    <row r="79" spans="1:19">
      <c r="A79">
        <v>2399</v>
      </c>
      <c r="B79" t="s">
        <v>270</v>
      </c>
      <c r="C79" t="s">
        <v>286</v>
      </c>
      <c r="D79" t="s">
        <v>323</v>
      </c>
      <c r="E79">
        <v>26000</v>
      </c>
      <c r="F79" s="59">
        <v>25681</v>
      </c>
      <c r="G79" s="16" t="s">
        <v>93</v>
      </c>
      <c r="H79" s="43" t="s">
        <v>96</v>
      </c>
      <c r="I79" s="16">
        <v>24232</v>
      </c>
      <c r="J79" t="s">
        <v>92</v>
      </c>
      <c r="K79" s="16">
        <v>2</v>
      </c>
      <c r="L79" t="str">
        <f t="shared" si="10"/>
        <v xml:space="preserve"> Haupt-/Volksschulabschluss</v>
      </c>
      <c r="M79" s="16">
        <v>2</v>
      </c>
      <c r="N79" t="str">
        <f t="shared" si="11"/>
        <v xml:space="preserve"> Abschluss einer anerkannten Berufsausbildung </v>
      </c>
      <c r="O79" s="16">
        <v>1</v>
      </c>
      <c r="P79" s="16" t="str">
        <f t="shared" si="12"/>
        <v xml:space="preserve"> nein</v>
      </c>
      <c r="Q79" s="16">
        <v>1</v>
      </c>
      <c r="R79" t="str">
        <f t="shared" si="13"/>
        <v>Vollzeit - unbefristet</v>
      </c>
      <c r="S79" s="16">
        <f t="shared" ca="1" si="14"/>
        <v>42</v>
      </c>
    </row>
    <row r="80" spans="1:19">
      <c r="A80">
        <v>2401</v>
      </c>
      <c r="B80" t="s">
        <v>112</v>
      </c>
      <c r="C80" t="s">
        <v>287</v>
      </c>
      <c r="D80" t="s">
        <v>147</v>
      </c>
      <c r="E80">
        <v>48000</v>
      </c>
      <c r="F80" s="59">
        <v>23855</v>
      </c>
      <c r="G80" s="16" t="s">
        <v>93</v>
      </c>
      <c r="H80" s="43" t="s">
        <v>94</v>
      </c>
      <c r="I80" s="16">
        <v>24232</v>
      </c>
      <c r="J80" t="s">
        <v>92</v>
      </c>
      <c r="K80" s="16">
        <v>2</v>
      </c>
      <c r="L80" t="str">
        <f t="shared" si="10"/>
        <v xml:space="preserve"> Haupt-/Volksschulabschluss</v>
      </c>
      <c r="M80" s="16">
        <v>2</v>
      </c>
      <c r="N80" t="str">
        <f t="shared" si="11"/>
        <v xml:space="preserve"> Abschluss einer anerkannten Berufsausbildung </v>
      </c>
      <c r="O80" s="16">
        <v>1</v>
      </c>
      <c r="P80" s="16" t="str">
        <f t="shared" si="12"/>
        <v xml:space="preserve"> nein</v>
      </c>
      <c r="Q80" s="16">
        <v>1</v>
      </c>
      <c r="R80" t="str">
        <f t="shared" si="13"/>
        <v>Vollzeit - unbefristet</v>
      </c>
      <c r="S80" s="16">
        <f t="shared" ca="1" si="14"/>
        <v>47</v>
      </c>
    </row>
    <row r="81" spans="1:19">
      <c r="A81">
        <v>2429</v>
      </c>
      <c r="B81" t="s">
        <v>288</v>
      </c>
      <c r="C81" t="s">
        <v>289</v>
      </c>
      <c r="D81" t="s">
        <v>323</v>
      </c>
      <c r="E81">
        <v>26000</v>
      </c>
      <c r="F81" s="59">
        <v>27601</v>
      </c>
      <c r="G81" s="16" t="s">
        <v>93</v>
      </c>
      <c r="H81" s="43" t="s">
        <v>105</v>
      </c>
      <c r="I81" s="16">
        <v>24232</v>
      </c>
      <c r="J81" t="s">
        <v>104</v>
      </c>
      <c r="K81" s="16">
        <v>2</v>
      </c>
      <c r="L81" t="str">
        <f t="shared" si="10"/>
        <v xml:space="preserve"> Haupt-/Volksschulabschluss</v>
      </c>
      <c r="M81" s="16">
        <v>3</v>
      </c>
      <c r="N81" t="str">
        <f t="shared" si="11"/>
        <v xml:space="preserve"> Meister-/Techniker- oder gleichwertiger Fachschulabschluss</v>
      </c>
      <c r="O81" s="16">
        <v>1</v>
      </c>
      <c r="P81" s="16" t="str">
        <f t="shared" si="12"/>
        <v xml:space="preserve"> nein</v>
      </c>
      <c r="Q81" s="16">
        <v>1</v>
      </c>
      <c r="R81" t="str">
        <f t="shared" si="13"/>
        <v>Vollzeit - unbefristet</v>
      </c>
      <c r="S81" s="16">
        <f t="shared" ca="1" si="14"/>
        <v>36</v>
      </c>
    </row>
    <row r="82" spans="1:19">
      <c r="A82">
        <v>2492</v>
      </c>
      <c r="B82" t="s">
        <v>187</v>
      </c>
      <c r="C82" t="s">
        <v>290</v>
      </c>
      <c r="D82" t="s">
        <v>319</v>
      </c>
      <c r="E82">
        <v>41000</v>
      </c>
      <c r="F82" s="59">
        <v>24222</v>
      </c>
      <c r="G82" s="16" t="s">
        <v>93</v>
      </c>
      <c r="H82" s="43" t="s">
        <v>94</v>
      </c>
      <c r="I82" s="16">
        <v>24232</v>
      </c>
      <c r="J82" t="s">
        <v>92</v>
      </c>
      <c r="K82" s="16">
        <v>2</v>
      </c>
      <c r="L82" t="str">
        <f t="shared" ref="L82:L99" si="15">VLOOKUP(VALUE(K82),Schlüssel6,2,FALSE)</f>
        <v xml:space="preserve"> Haupt-/Volksschulabschluss</v>
      </c>
      <c r="M82" s="16">
        <v>3</v>
      </c>
      <c r="N82" t="str">
        <f t="shared" ref="N82:N99" si="16">VLOOKUP(VALUE(M82),Schlüssel7,2,FALSE)</f>
        <v xml:space="preserve"> Meister-/Techniker- oder gleichwertiger Fachschulabschluss</v>
      </c>
      <c r="O82" s="16">
        <v>1</v>
      </c>
      <c r="P82" s="16" t="str">
        <f t="shared" ref="P82:P99" si="17">VLOOKUP(VALUE(O82),Schlüssel8,2,FALSE)</f>
        <v xml:space="preserve"> nein</v>
      </c>
      <c r="Q82" s="16">
        <v>1</v>
      </c>
      <c r="R82" t="str">
        <f t="shared" ref="R82:R99" si="18">VLOOKUP(VALUE(Q82),Schlüssel9,9,FALSE)</f>
        <v>Vollzeit - unbefristet</v>
      </c>
      <c r="S82" s="16">
        <f t="shared" ref="S82:S99" ca="1" si="19">DATEDIF(F82,TODAY(),"Y")</f>
        <v>46</v>
      </c>
    </row>
    <row r="83" spans="1:19">
      <c r="A83">
        <v>2506</v>
      </c>
      <c r="B83" t="s">
        <v>131</v>
      </c>
      <c r="C83" t="s">
        <v>128</v>
      </c>
      <c r="D83" t="s">
        <v>319</v>
      </c>
      <c r="E83">
        <v>41000</v>
      </c>
      <c r="F83" s="59">
        <v>28427</v>
      </c>
      <c r="G83" s="16" t="s">
        <v>93</v>
      </c>
      <c r="H83" s="43" t="s">
        <v>118</v>
      </c>
      <c r="I83" s="16">
        <v>27312</v>
      </c>
      <c r="J83" t="s">
        <v>119</v>
      </c>
      <c r="K83" s="16">
        <v>3</v>
      </c>
      <c r="L83" t="str">
        <f t="shared" si="15"/>
        <v xml:space="preserve"> Mittlere Reife oder gleichwertiger Abschluss</v>
      </c>
      <c r="M83" s="16">
        <v>2</v>
      </c>
      <c r="N83" t="str">
        <f t="shared" si="16"/>
        <v xml:space="preserve"> Abschluss einer anerkannten Berufsausbildung </v>
      </c>
      <c r="O83" s="16">
        <v>1</v>
      </c>
      <c r="P83" s="16" t="str">
        <f t="shared" si="17"/>
        <v xml:space="preserve"> nein</v>
      </c>
      <c r="Q83" s="16">
        <v>1</v>
      </c>
      <c r="R83" t="str">
        <f t="shared" si="18"/>
        <v>Vollzeit - unbefristet</v>
      </c>
      <c r="S83" s="16">
        <f t="shared" ca="1" si="19"/>
        <v>34</v>
      </c>
    </row>
    <row r="84" spans="1:19">
      <c r="A84">
        <v>2522</v>
      </c>
      <c r="B84" t="s">
        <v>291</v>
      </c>
      <c r="C84" t="s">
        <v>292</v>
      </c>
      <c r="D84" t="s">
        <v>323</v>
      </c>
      <c r="E84">
        <v>26000</v>
      </c>
      <c r="F84" s="59">
        <v>24494</v>
      </c>
      <c r="G84" s="16" t="s">
        <v>93</v>
      </c>
      <c r="H84" s="43" t="s">
        <v>106</v>
      </c>
      <c r="I84" s="16">
        <v>24232</v>
      </c>
      <c r="J84" t="s">
        <v>92</v>
      </c>
      <c r="K84" s="16">
        <v>3</v>
      </c>
      <c r="L84" t="str">
        <f t="shared" si="15"/>
        <v xml:space="preserve"> Mittlere Reife oder gleichwertiger Abschluss</v>
      </c>
      <c r="M84" s="16">
        <v>2</v>
      </c>
      <c r="N84" t="str">
        <f t="shared" si="16"/>
        <v xml:space="preserve"> Abschluss einer anerkannten Berufsausbildung </v>
      </c>
      <c r="O84" s="16">
        <v>1</v>
      </c>
      <c r="P84" s="16" t="str">
        <f t="shared" si="17"/>
        <v xml:space="preserve"> nein</v>
      </c>
      <c r="Q84" s="16">
        <v>3</v>
      </c>
      <c r="R84" t="str">
        <f t="shared" si="18"/>
        <v>Vollzeit - befristet</v>
      </c>
      <c r="S84" s="16">
        <f t="shared" ca="1" si="19"/>
        <v>45</v>
      </c>
    </row>
    <row r="85" spans="1:19">
      <c r="A85">
        <v>2528</v>
      </c>
      <c r="B85" t="s">
        <v>150</v>
      </c>
      <c r="C85" t="s">
        <v>293</v>
      </c>
      <c r="D85" t="s">
        <v>319</v>
      </c>
      <c r="E85">
        <v>41000</v>
      </c>
      <c r="F85" s="59">
        <v>27272</v>
      </c>
      <c r="G85" s="16" t="s">
        <v>93</v>
      </c>
      <c r="H85" s="43" t="s">
        <v>106</v>
      </c>
      <c r="I85" s="16">
        <v>24232</v>
      </c>
      <c r="J85" t="s">
        <v>92</v>
      </c>
      <c r="K85" s="16">
        <v>3</v>
      </c>
      <c r="L85" t="str">
        <f t="shared" si="15"/>
        <v xml:space="preserve"> Mittlere Reife oder gleichwertiger Abschluss</v>
      </c>
      <c r="M85" s="16">
        <v>2</v>
      </c>
      <c r="N85" t="str">
        <f t="shared" si="16"/>
        <v xml:space="preserve"> Abschluss einer anerkannten Berufsausbildung </v>
      </c>
      <c r="O85" s="16">
        <v>1</v>
      </c>
      <c r="P85" s="16" t="str">
        <f t="shared" si="17"/>
        <v xml:space="preserve"> nein</v>
      </c>
      <c r="Q85" s="16">
        <v>3</v>
      </c>
      <c r="R85" t="str">
        <f t="shared" si="18"/>
        <v>Vollzeit - befristet</v>
      </c>
      <c r="S85" s="16">
        <f t="shared" ca="1" si="19"/>
        <v>37</v>
      </c>
    </row>
    <row r="86" spans="1:19">
      <c r="A86">
        <v>2531</v>
      </c>
      <c r="B86" t="s">
        <v>175</v>
      </c>
      <c r="C86" t="s">
        <v>294</v>
      </c>
      <c r="D86" t="s">
        <v>318</v>
      </c>
      <c r="E86">
        <v>13200</v>
      </c>
      <c r="F86" s="59">
        <v>22823</v>
      </c>
      <c r="G86" s="16" t="s">
        <v>93</v>
      </c>
      <c r="H86" s="43" t="s">
        <v>110</v>
      </c>
      <c r="I86" s="16">
        <v>24233</v>
      </c>
      <c r="J86" t="s">
        <v>109</v>
      </c>
      <c r="K86" s="16">
        <v>2</v>
      </c>
      <c r="L86" t="str">
        <f t="shared" si="15"/>
        <v xml:space="preserve"> Haupt-/Volksschulabschluss</v>
      </c>
      <c r="M86" s="16">
        <v>2</v>
      </c>
      <c r="N86" t="str">
        <f t="shared" si="16"/>
        <v xml:space="preserve"> Abschluss einer anerkannten Berufsausbildung </v>
      </c>
      <c r="O86" s="16">
        <v>1</v>
      </c>
      <c r="P86" s="16" t="str">
        <f t="shared" si="17"/>
        <v xml:space="preserve"> nein</v>
      </c>
      <c r="Q86" s="16">
        <v>1</v>
      </c>
      <c r="R86" t="str">
        <f t="shared" si="18"/>
        <v>Vollzeit - unbefristet</v>
      </c>
      <c r="S86" s="16">
        <f t="shared" ca="1" si="19"/>
        <v>49</v>
      </c>
    </row>
    <row r="87" spans="1:19">
      <c r="A87">
        <v>2532</v>
      </c>
      <c r="B87" t="s">
        <v>295</v>
      </c>
      <c r="C87" t="s">
        <v>296</v>
      </c>
      <c r="D87" t="s">
        <v>323</v>
      </c>
      <c r="E87">
        <v>26000</v>
      </c>
      <c r="F87" s="59">
        <v>28574</v>
      </c>
      <c r="G87" s="16" t="s">
        <v>93</v>
      </c>
      <c r="H87" s="43" t="s">
        <v>98</v>
      </c>
      <c r="I87" s="16">
        <v>27393</v>
      </c>
      <c r="J87" t="s">
        <v>111</v>
      </c>
      <c r="K87" s="16">
        <v>2</v>
      </c>
      <c r="L87" t="str">
        <f t="shared" si="15"/>
        <v xml:space="preserve"> Haupt-/Volksschulabschluss</v>
      </c>
      <c r="M87" s="16">
        <v>2</v>
      </c>
      <c r="N87" t="str">
        <f t="shared" si="16"/>
        <v xml:space="preserve"> Abschluss einer anerkannten Berufsausbildung </v>
      </c>
      <c r="O87" s="16">
        <v>1</v>
      </c>
      <c r="P87" s="16" t="str">
        <f t="shared" si="17"/>
        <v xml:space="preserve"> nein</v>
      </c>
      <c r="Q87" s="16">
        <v>1</v>
      </c>
      <c r="R87" t="str">
        <f t="shared" si="18"/>
        <v>Vollzeit - unbefristet</v>
      </c>
      <c r="S87" s="16">
        <f t="shared" ca="1" si="19"/>
        <v>34</v>
      </c>
    </row>
    <row r="88" spans="1:19">
      <c r="A88">
        <v>2535</v>
      </c>
      <c r="B88" t="s">
        <v>297</v>
      </c>
      <c r="C88" t="s">
        <v>298</v>
      </c>
      <c r="D88" t="s">
        <v>319</v>
      </c>
      <c r="E88">
        <v>41000</v>
      </c>
      <c r="F88" s="59">
        <v>24554</v>
      </c>
      <c r="G88" s="16" t="s">
        <v>114</v>
      </c>
      <c r="I88" s="16">
        <v>71401</v>
      </c>
      <c r="J88" t="s">
        <v>145</v>
      </c>
      <c r="K88" s="16">
        <v>3</v>
      </c>
      <c r="L88" t="str">
        <f t="shared" si="15"/>
        <v xml:space="preserve"> Mittlere Reife oder gleichwertiger Abschluss</v>
      </c>
      <c r="M88" s="16">
        <v>2</v>
      </c>
      <c r="N88" t="str">
        <f t="shared" si="16"/>
        <v xml:space="preserve"> Abschluss einer anerkannten Berufsausbildung </v>
      </c>
      <c r="O88" s="16">
        <v>1</v>
      </c>
      <c r="P88" s="16" t="str">
        <f t="shared" si="17"/>
        <v xml:space="preserve"> nein</v>
      </c>
      <c r="Q88" s="16">
        <v>2</v>
      </c>
      <c r="R88" t="str">
        <f t="shared" si="18"/>
        <v>Teilzeit - unbefristet</v>
      </c>
      <c r="S88" s="16">
        <f t="shared" ca="1" si="19"/>
        <v>45</v>
      </c>
    </row>
    <row r="89" spans="1:19">
      <c r="A89">
        <v>2539</v>
      </c>
      <c r="B89" t="s">
        <v>131</v>
      </c>
      <c r="C89" t="s">
        <v>299</v>
      </c>
      <c r="D89" t="s">
        <v>323</v>
      </c>
      <c r="E89">
        <v>26000</v>
      </c>
      <c r="F89" s="59">
        <v>23634</v>
      </c>
      <c r="G89" s="16" t="s">
        <v>93</v>
      </c>
      <c r="H89" s="43" t="s">
        <v>126</v>
      </c>
      <c r="I89" s="16">
        <v>25112</v>
      </c>
      <c r="J89" t="s">
        <v>125</v>
      </c>
      <c r="K89" s="16">
        <v>2</v>
      </c>
      <c r="L89" t="str">
        <f t="shared" si="15"/>
        <v xml:space="preserve"> Haupt-/Volksschulabschluss</v>
      </c>
      <c r="M89" s="16">
        <v>2</v>
      </c>
      <c r="N89" t="str">
        <f t="shared" si="16"/>
        <v xml:space="preserve"> Abschluss einer anerkannten Berufsausbildung </v>
      </c>
      <c r="O89" s="16">
        <v>1</v>
      </c>
      <c r="P89" s="16" t="str">
        <f t="shared" si="17"/>
        <v xml:space="preserve"> nein</v>
      </c>
      <c r="Q89" s="16">
        <v>1</v>
      </c>
      <c r="R89" t="str">
        <f t="shared" si="18"/>
        <v>Vollzeit - unbefristet</v>
      </c>
      <c r="S89" s="16">
        <f t="shared" ca="1" si="19"/>
        <v>47</v>
      </c>
    </row>
    <row r="90" spans="1:19">
      <c r="A90">
        <v>2541</v>
      </c>
      <c r="B90" t="s">
        <v>131</v>
      </c>
      <c r="C90" t="s">
        <v>300</v>
      </c>
      <c r="D90" t="s">
        <v>323</v>
      </c>
      <c r="E90">
        <v>26000</v>
      </c>
      <c r="F90" s="59">
        <v>28746</v>
      </c>
      <c r="G90" s="16" t="s">
        <v>93</v>
      </c>
      <c r="H90" s="43" t="s">
        <v>94</v>
      </c>
      <c r="I90" s="16">
        <v>24232</v>
      </c>
      <c r="J90" t="s">
        <v>92</v>
      </c>
      <c r="K90" s="16">
        <v>2</v>
      </c>
      <c r="L90" t="str">
        <f t="shared" si="15"/>
        <v xml:space="preserve"> Haupt-/Volksschulabschluss</v>
      </c>
      <c r="M90" s="16">
        <v>2</v>
      </c>
      <c r="N90" t="str">
        <f t="shared" si="16"/>
        <v xml:space="preserve"> Abschluss einer anerkannten Berufsausbildung </v>
      </c>
      <c r="O90" s="16">
        <v>1</v>
      </c>
      <c r="P90" s="16" t="str">
        <f t="shared" si="17"/>
        <v xml:space="preserve"> nein</v>
      </c>
      <c r="Q90" s="16">
        <v>1</v>
      </c>
      <c r="R90" t="str">
        <f t="shared" si="18"/>
        <v>Vollzeit - unbefristet</v>
      </c>
      <c r="S90" s="16">
        <f t="shared" ca="1" si="19"/>
        <v>33</v>
      </c>
    </row>
    <row r="91" spans="1:19">
      <c r="A91">
        <v>2545</v>
      </c>
      <c r="B91" t="s">
        <v>201</v>
      </c>
      <c r="C91" t="s">
        <v>301</v>
      </c>
      <c r="D91" t="s">
        <v>323</v>
      </c>
      <c r="E91">
        <v>26000</v>
      </c>
      <c r="F91" s="59">
        <v>27881</v>
      </c>
      <c r="G91" s="16" t="s">
        <v>93</v>
      </c>
      <c r="I91" s="16">
        <v>71401</v>
      </c>
      <c r="J91" t="s">
        <v>145</v>
      </c>
      <c r="K91" s="16">
        <v>3</v>
      </c>
      <c r="L91" t="str">
        <f t="shared" si="15"/>
        <v xml:space="preserve"> Mittlere Reife oder gleichwertiger Abschluss</v>
      </c>
      <c r="M91" s="16">
        <v>3</v>
      </c>
      <c r="N91" t="str">
        <f t="shared" si="16"/>
        <v xml:space="preserve"> Meister-/Techniker- oder gleichwertiger Fachschulabschluss</v>
      </c>
      <c r="O91" s="16">
        <v>1</v>
      </c>
      <c r="P91" s="16" t="str">
        <f t="shared" si="17"/>
        <v xml:space="preserve"> nein</v>
      </c>
      <c r="Q91" s="16">
        <v>2</v>
      </c>
      <c r="R91" t="str">
        <f t="shared" si="18"/>
        <v>Teilzeit - unbefristet</v>
      </c>
      <c r="S91" s="16">
        <f t="shared" ca="1" si="19"/>
        <v>36</v>
      </c>
    </row>
    <row r="92" spans="1:19">
      <c r="A92">
        <v>2550</v>
      </c>
      <c r="B92" t="s">
        <v>302</v>
      </c>
      <c r="C92" t="s">
        <v>303</v>
      </c>
      <c r="D92" t="s">
        <v>319</v>
      </c>
      <c r="E92">
        <v>41000</v>
      </c>
      <c r="F92" s="59">
        <v>28952</v>
      </c>
      <c r="G92" s="16" t="s">
        <v>93</v>
      </c>
      <c r="H92" s="43" t="s">
        <v>138</v>
      </c>
      <c r="I92" s="16">
        <v>25102</v>
      </c>
      <c r="J92" t="s">
        <v>137</v>
      </c>
      <c r="K92" s="16">
        <v>3</v>
      </c>
      <c r="L92" t="str">
        <f t="shared" si="15"/>
        <v xml:space="preserve"> Mittlere Reife oder gleichwertiger Abschluss</v>
      </c>
      <c r="M92" s="16">
        <v>2</v>
      </c>
      <c r="N92" t="str">
        <f t="shared" si="16"/>
        <v xml:space="preserve"> Abschluss einer anerkannten Berufsausbildung </v>
      </c>
      <c r="O92" s="16">
        <v>1</v>
      </c>
      <c r="P92" s="16" t="str">
        <f t="shared" si="17"/>
        <v xml:space="preserve"> nein</v>
      </c>
      <c r="Q92" s="16">
        <v>3</v>
      </c>
      <c r="R92" t="str">
        <f t="shared" si="18"/>
        <v>Vollzeit - befristet</v>
      </c>
      <c r="S92" s="16">
        <f t="shared" ca="1" si="19"/>
        <v>33</v>
      </c>
    </row>
    <row r="93" spans="1:19">
      <c r="A93">
        <v>2551</v>
      </c>
      <c r="B93" t="s">
        <v>304</v>
      </c>
      <c r="C93" t="s">
        <v>305</v>
      </c>
      <c r="D93" t="s">
        <v>317</v>
      </c>
      <c r="E93">
        <v>22020</v>
      </c>
      <c r="F93" s="59">
        <v>24777</v>
      </c>
      <c r="G93" s="16" t="s">
        <v>93</v>
      </c>
      <c r="H93" s="43" t="s">
        <v>138</v>
      </c>
      <c r="I93" s="16">
        <v>25102</v>
      </c>
      <c r="J93" t="s">
        <v>137</v>
      </c>
      <c r="K93" s="16">
        <v>3</v>
      </c>
      <c r="L93" t="str">
        <f t="shared" si="15"/>
        <v xml:space="preserve"> Mittlere Reife oder gleichwertiger Abschluss</v>
      </c>
      <c r="M93" s="16">
        <v>2</v>
      </c>
      <c r="N93" t="str">
        <f t="shared" si="16"/>
        <v xml:space="preserve"> Abschluss einer anerkannten Berufsausbildung </v>
      </c>
      <c r="O93" s="16">
        <v>1</v>
      </c>
      <c r="P93" s="16" t="str">
        <f t="shared" si="17"/>
        <v xml:space="preserve"> nein</v>
      </c>
      <c r="Q93" s="16">
        <v>3</v>
      </c>
      <c r="R93" t="str">
        <f t="shared" si="18"/>
        <v>Vollzeit - befristet</v>
      </c>
      <c r="S93" s="16">
        <f t="shared" ca="1" si="19"/>
        <v>44</v>
      </c>
    </row>
    <row r="94" spans="1:19">
      <c r="A94">
        <v>2560</v>
      </c>
      <c r="B94" t="s">
        <v>306</v>
      </c>
      <c r="C94" t="s">
        <v>307</v>
      </c>
      <c r="D94" t="s">
        <v>318</v>
      </c>
      <c r="E94">
        <v>13200</v>
      </c>
      <c r="F94" s="59">
        <v>34471</v>
      </c>
      <c r="G94" s="16" t="s">
        <v>93</v>
      </c>
      <c r="H94" s="43" t="s">
        <v>96</v>
      </c>
      <c r="I94" s="16">
        <v>24232</v>
      </c>
      <c r="J94" t="s">
        <v>92</v>
      </c>
      <c r="K94" s="16">
        <v>3</v>
      </c>
      <c r="L94" t="str">
        <f t="shared" si="15"/>
        <v xml:space="preserve"> Mittlere Reife oder gleichwertiger Abschluss</v>
      </c>
      <c r="M94" s="16">
        <v>2</v>
      </c>
      <c r="N94" t="str">
        <f t="shared" si="16"/>
        <v xml:space="preserve"> Abschluss einer anerkannten Berufsausbildung </v>
      </c>
      <c r="O94" s="16">
        <v>1</v>
      </c>
      <c r="P94" s="16" t="str">
        <f t="shared" si="17"/>
        <v xml:space="preserve"> nein</v>
      </c>
      <c r="Q94" s="16">
        <v>1</v>
      </c>
      <c r="R94" t="str">
        <f t="shared" si="18"/>
        <v>Vollzeit - unbefristet</v>
      </c>
      <c r="S94" s="16">
        <f t="shared" ca="1" si="19"/>
        <v>18</v>
      </c>
    </row>
    <row r="95" spans="1:19">
      <c r="A95">
        <v>2564</v>
      </c>
      <c r="B95" t="s">
        <v>175</v>
      </c>
      <c r="C95" t="s">
        <v>308</v>
      </c>
      <c r="D95" t="s">
        <v>323</v>
      </c>
      <c r="E95">
        <v>26000</v>
      </c>
      <c r="F95" s="59">
        <v>27907</v>
      </c>
      <c r="G95" s="16" t="s">
        <v>93</v>
      </c>
      <c r="H95" s="43" t="s">
        <v>96</v>
      </c>
      <c r="I95" s="16">
        <v>24232</v>
      </c>
      <c r="J95" t="s">
        <v>92</v>
      </c>
      <c r="K95" s="16">
        <v>4</v>
      </c>
      <c r="L95" t="str">
        <f t="shared" si="15"/>
        <v xml:space="preserve"> Abitur / Fachabitur</v>
      </c>
      <c r="M95" s="16">
        <v>3</v>
      </c>
      <c r="N95" t="str">
        <f t="shared" si="16"/>
        <v xml:space="preserve"> Meister-/Techniker- oder gleichwertiger Fachschulabschluss</v>
      </c>
      <c r="O95" s="16">
        <v>1</v>
      </c>
      <c r="P95" s="16" t="str">
        <f t="shared" si="17"/>
        <v xml:space="preserve"> nein</v>
      </c>
      <c r="Q95" s="16">
        <v>1</v>
      </c>
      <c r="R95" t="str">
        <f t="shared" si="18"/>
        <v>Vollzeit - unbefristet</v>
      </c>
      <c r="S95" s="16">
        <f t="shared" ca="1" si="19"/>
        <v>36</v>
      </c>
    </row>
    <row r="96" spans="1:19">
      <c r="A96">
        <v>2567</v>
      </c>
      <c r="B96" t="s">
        <v>112</v>
      </c>
      <c r="C96" t="s">
        <v>309</v>
      </c>
      <c r="D96" t="s">
        <v>323</v>
      </c>
      <c r="E96">
        <v>26000</v>
      </c>
      <c r="F96" s="59">
        <v>28647</v>
      </c>
      <c r="G96" s="16" t="s">
        <v>93</v>
      </c>
      <c r="H96" s="43" t="s">
        <v>96</v>
      </c>
      <c r="I96" s="16">
        <v>24232</v>
      </c>
      <c r="J96" t="s">
        <v>92</v>
      </c>
      <c r="K96" s="16">
        <v>3</v>
      </c>
      <c r="L96" t="str">
        <f t="shared" si="15"/>
        <v xml:space="preserve"> Mittlere Reife oder gleichwertiger Abschluss</v>
      </c>
      <c r="M96" s="16">
        <v>2</v>
      </c>
      <c r="N96" t="str">
        <f t="shared" si="16"/>
        <v xml:space="preserve"> Abschluss einer anerkannten Berufsausbildung </v>
      </c>
      <c r="O96" s="16">
        <v>1</v>
      </c>
      <c r="P96" s="16" t="str">
        <f t="shared" si="17"/>
        <v xml:space="preserve"> nein</v>
      </c>
      <c r="Q96" s="16">
        <v>1</v>
      </c>
      <c r="R96" t="str">
        <f t="shared" si="18"/>
        <v>Vollzeit - unbefristet</v>
      </c>
      <c r="S96" s="16">
        <f t="shared" ca="1" si="19"/>
        <v>33</v>
      </c>
    </row>
    <row r="97" spans="1:19">
      <c r="A97">
        <v>2570</v>
      </c>
      <c r="B97" t="s">
        <v>175</v>
      </c>
      <c r="C97" t="s">
        <v>309</v>
      </c>
      <c r="D97" t="s">
        <v>323</v>
      </c>
      <c r="E97">
        <v>26000</v>
      </c>
      <c r="F97" s="59">
        <v>27571</v>
      </c>
      <c r="G97" s="16" t="s">
        <v>93</v>
      </c>
      <c r="H97" s="43" t="s">
        <v>106</v>
      </c>
      <c r="I97" s="16">
        <v>24232</v>
      </c>
      <c r="J97" t="s">
        <v>92</v>
      </c>
      <c r="K97" s="16">
        <v>2</v>
      </c>
      <c r="L97" t="str">
        <f t="shared" si="15"/>
        <v xml:space="preserve"> Haupt-/Volksschulabschluss</v>
      </c>
      <c r="M97" s="16">
        <v>2</v>
      </c>
      <c r="N97" t="str">
        <f t="shared" si="16"/>
        <v xml:space="preserve"> Abschluss einer anerkannten Berufsausbildung </v>
      </c>
      <c r="O97" s="16">
        <v>1</v>
      </c>
      <c r="P97" s="16" t="str">
        <f t="shared" si="17"/>
        <v xml:space="preserve"> nein</v>
      </c>
      <c r="Q97" s="16">
        <v>3</v>
      </c>
      <c r="R97" t="str">
        <f t="shared" si="18"/>
        <v>Vollzeit - befristet</v>
      </c>
      <c r="S97" s="16">
        <f t="shared" ca="1" si="19"/>
        <v>36</v>
      </c>
    </row>
    <row r="98" spans="1:19">
      <c r="A98">
        <v>2593</v>
      </c>
      <c r="B98" t="s">
        <v>131</v>
      </c>
      <c r="C98" t="s">
        <v>310</v>
      </c>
      <c r="D98" t="s">
        <v>147</v>
      </c>
      <c r="E98">
        <v>48000</v>
      </c>
      <c r="F98" s="59">
        <v>23878</v>
      </c>
      <c r="G98" s="16" t="s">
        <v>93</v>
      </c>
      <c r="H98" s="43" t="s">
        <v>100</v>
      </c>
      <c r="I98" s="16">
        <v>43414</v>
      </c>
      <c r="J98" t="s">
        <v>148</v>
      </c>
      <c r="K98" s="16">
        <v>4</v>
      </c>
      <c r="L98" t="str">
        <f t="shared" si="15"/>
        <v xml:space="preserve"> Abitur / Fachabitur</v>
      </c>
      <c r="M98" s="16">
        <v>5</v>
      </c>
      <c r="N98" t="str">
        <f t="shared" si="16"/>
        <v xml:space="preserve"> Diplom/Magister/Master/Staatsexamen </v>
      </c>
      <c r="O98" s="16">
        <v>1</v>
      </c>
      <c r="P98" s="16" t="str">
        <f t="shared" si="17"/>
        <v xml:space="preserve"> nein</v>
      </c>
      <c r="Q98" s="16">
        <v>1</v>
      </c>
      <c r="R98" t="str">
        <f t="shared" si="18"/>
        <v>Vollzeit - unbefristet</v>
      </c>
      <c r="S98" s="16">
        <f t="shared" ca="1" si="19"/>
        <v>47</v>
      </c>
    </row>
    <row r="99" spans="1:19">
      <c r="A99">
        <v>2596</v>
      </c>
      <c r="B99" t="s">
        <v>311</v>
      </c>
      <c r="C99" t="s">
        <v>312</v>
      </c>
      <c r="D99" t="s">
        <v>324</v>
      </c>
      <c r="E99">
        <v>46000</v>
      </c>
      <c r="F99" s="59">
        <v>25725</v>
      </c>
      <c r="G99" s="16" t="s">
        <v>93</v>
      </c>
      <c r="H99" s="43" t="s">
        <v>106</v>
      </c>
      <c r="I99" s="16">
        <v>24202</v>
      </c>
      <c r="J99" t="s">
        <v>130</v>
      </c>
      <c r="K99" s="16">
        <v>3</v>
      </c>
      <c r="L99" t="str">
        <f t="shared" si="15"/>
        <v xml:space="preserve"> Mittlere Reife oder gleichwertiger Abschluss</v>
      </c>
      <c r="M99" s="16">
        <v>2</v>
      </c>
      <c r="N99" t="str">
        <f t="shared" si="16"/>
        <v xml:space="preserve"> Abschluss einer anerkannten Berufsausbildung </v>
      </c>
      <c r="O99" s="16">
        <v>1</v>
      </c>
      <c r="P99" s="16" t="str">
        <f t="shared" si="17"/>
        <v xml:space="preserve"> nein</v>
      </c>
      <c r="Q99" s="16">
        <v>3</v>
      </c>
      <c r="R99" t="str">
        <f t="shared" si="18"/>
        <v>Vollzeit - befristet</v>
      </c>
      <c r="S99" s="16">
        <f t="shared" ca="1" si="19"/>
        <v>41</v>
      </c>
    </row>
  </sheetData>
  <autoFilter ref="A1:S99">
    <sortState ref="A2:T123">
      <sortCondition ref="B11"/>
    </sortState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22"/>
  <sheetViews>
    <sheetView showGridLines="0" showRowColHeaders="0" tabSelected="1" zoomScaleNormal="100" workbookViewId="0">
      <selection activeCell="C3" sqref="C3"/>
    </sheetView>
  </sheetViews>
  <sheetFormatPr baseColWidth="10" defaultRowHeight="15"/>
  <cols>
    <col min="1" max="1" width="3.5703125" customWidth="1"/>
    <col min="2" max="2" width="54.7109375" customWidth="1"/>
    <col min="3" max="3" width="10.5703125" style="16" bestFit="1" customWidth="1"/>
    <col min="4" max="4" width="3.140625" customWidth="1"/>
  </cols>
  <sheetData>
    <row r="2" spans="1:3">
      <c r="B2" t="s">
        <v>84</v>
      </c>
      <c r="C2" s="16" t="s">
        <v>85</v>
      </c>
    </row>
    <row r="3" spans="1:3">
      <c r="A3" s="10"/>
      <c r="B3" s="4" t="s">
        <v>18</v>
      </c>
      <c r="C3" s="17">
        <f>COUNTIF(TS_Neu!$K:$K,1)</f>
        <v>1</v>
      </c>
    </row>
    <row r="4" spans="1:3">
      <c r="A4" s="10"/>
      <c r="B4" s="4" t="s">
        <v>20</v>
      </c>
      <c r="C4" s="17">
        <f>COUNTIF(TS_Neu!$K:$K,2)</f>
        <v>41</v>
      </c>
    </row>
    <row r="5" spans="1:3">
      <c r="A5" s="10"/>
      <c r="B5" s="4" t="s">
        <v>22</v>
      </c>
      <c r="C5" s="17">
        <f>COUNTIF(TS_Neu!$K:$K,3)</f>
        <v>36</v>
      </c>
    </row>
    <row r="6" spans="1:3">
      <c r="A6" s="10"/>
      <c r="B6" s="4" t="s">
        <v>24</v>
      </c>
      <c r="C6" s="17">
        <f>COUNTIF(TS_Neu!$K:$K,4)</f>
        <v>19</v>
      </c>
    </row>
    <row r="7" spans="1:3">
      <c r="A7" s="10"/>
      <c r="B7" s="4" t="s">
        <v>26</v>
      </c>
      <c r="C7" s="17">
        <f>COUNTIF(TS_Neu!$K:$K,9)</f>
        <v>1</v>
      </c>
    </row>
    <row r="8" spans="1:3" ht="34.5" customHeight="1">
      <c r="A8" s="15"/>
      <c r="B8" s="6"/>
    </row>
    <row r="9" spans="1:3">
      <c r="A9" s="11"/>
      <c r="B9" t="s">
        <v>86</v>
      </c>
      <c r="C9" s="16" t="s">
        <v>85</v>
      </c>
    </row>
    <row r="10" spans="1:3">
      <c r="A10" s="12"/>
      <c r="B10" s="7" t="s">
        <v>31</v>
      </c>
      <c r="C10" s="16">
        <f>COUNTIF(TS_Neu!$M:$M,1)</f>
        <v>3</v>
      </c>
    </row>
    <row r="11" spans="1:3">
      <c r="A11" s="12"/>
      <c r="B11" s="7" t="s">
        <v>33</v>
      </c>
      <c r="C11" s="16">
        <f>COUNTIF(TS_Neu!$M:$M,2)</f>
        <v>67</v>
      </c>
    </row>
    <row r="12" spans="1:3">
      <c r="A12" s="12"/>
      <c r="B12" s="7" t="s">
        <v>35</v>
      </c>
      <c r="C12" s="16">
        <f>COUNTIF(TS_Neu!$M:$M,3)</f>
        <v>22</v>
      </c>
    </row>
    <row r="13" spans="1:3">
      <c r="A13" s="12"/>
      <c r="B13" s="7" t="s">
        <v>37</v>
      </c>
      <c r="C13" s="16">
        <f>COUNTIF(TS_Neu!$M:$M,4)</f>
        <v>1</v>
      </c>
    </row>
    <row r="14" spans="1:3">
      <c r="A14" s="12"/>
      <c r="B14" s="7" t="s">
        <v>39</v>
      </c>
      <c r="C14" s="16">
        <f>COUNTIF(TS_Neu!$M:$M,5)</f>
        <v>3</v>
      </c>
    </row>
    <row r="15" spans="1:3">
      <c r="A15" s="12"/>
      <c r="B15" s="7" t="s">
        <v>42</v>
      </c>
      <c r="C15" s="16">
        <f>COUNTIF(TS_Neu!$M:$M,6)</f>
        <v>1</v>
      </c>
    </row>
    <row r="16" spans="1:3">
      <c r="A16" s="12"/>
      <c r="B16" s="7" t="s">
        <v>26</v>
      </c>
      <c r="C16" s="16">
        <f>COUNTIF(TS_Neu!$M:$M,9)</f>
        <v>1</v>
      </c>
    </row>
    <row r="17" spans="2:3" ht="34.5" customHeight="1" thickBot="1"/>
    <row r="18" spans="2:3" ht="15.75" thickBot="1">
      <c r="B18" t="s">
        <v>13</v>
      </c>
      <c r="C18" s="18" t="s">
        <v>85</v>
      </c>
    </row>
    <row r="19" spans="2:3">
      <c r="B19" s="2" t="s">
        <v>66</v>
      </c>
      <c r="C19" s="16">
        <f>COUNTIF(TS_Neu!$R:$R,B19)</f>
        <v>68</v>
      </c>
    </row>
    <row r="20" spans="2:3">
      <c r="B20" s="2" t="s">
        <v>69</v>
      </c>
      <c r="C20" s="16">
        <f>COUNTIF(TS_Neu!$R:$R,B20)</f>
        <v>7</v>
      </c>
    </row>
    <row r="21" spans="2:3">
      <c r="B21" s="2" t="s">
        <v>72</v>
      </c>
      <c r="C21" s="16">
        <f>COUNTIF(TS_Neu!$R:$R,B21)</f>
        <v>23</v>
      </c>
    </row>
    <row r="22" spans="2:3">
      <c r="B22" s="2" t="s">
        <v>73</v>
      </c>
      <c r="C22" s="16">
        <f>COUNTIF(TS_Neu!$R:$R,B22)</f>
        <v>0</v>
      </c>
    </row>
  </sheetData>
  <pageMargins left="0.25" right="0.25" top="0.75" bottom="0.75" header="0.3" footer="0.3"/>
  <pageSetup paperSize="9" scale="80" orientation="landscape" r:id="rId1"/>
  <ignoredErrors>
    <ignoredError sqref="C3:C7 C10 C19 C12:C16" calculatedColumn="1"/>
  </ignoredErrors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J85"/>
  <sheetViews>
    <sheetView workbookViewId="0">
      <selection activeCell="E16" sqref="E16"/>
    </sheetView>
  </sheetViews>
  <sheetFormatPr baseColWidth="10" defaultRowHeight="15"/>
  <cols>
    <col min="1" max="1" width="15.42578125" bestFit="1" customWidth="1"/>
    <col min="2" max="2" width="52.7109375" customWidth="1"/>
    <col min="3" max="3" width="26.5703125" bestFit="1" customWidth="1"/>
    <col min="4" max="4" width="17.28515625" customWidth="1"/>
    <col min="5" max="5" width="20.5703125" customWidth="1"/>
    <col min="6" max="6" width="16.85546875" customWidth="1"/>
    <col min="7" max="7" width="11.42578125" customWidth="1"/>
    <col min="8" max="8" width="15.42578125" customWidth="1"/>
  </cols>
  <sheetData>
    <row r="1" spans="1:10">
      <c r="A1" s="26" t="s">
        <v>80</v>
      </c>
      <c r="B1" s="27" t="s">
        <v>89</v>
      </c>
    </row>
    <row r="2" spans="1:10">
      <c r="A2" s="26" t="s">
        <v>81</v>
      </c>
      <c r="B2" s="27" t="s">
        <v>89</v>
      </c>
    </row>
    <row r="4" spans="1:10">
      <c r="A4" s="21" t="s">
        <v>85</v>
      </c>
      <c r="B4" s="20"/>
      <c r="C4" s="21" t="s">
        <v>11</v>
      </c>
      <c r="D4" s="20"/>
      <c r="E4" s="20"/>
      <c r="F4" s="20"/>
      <c r="G4" s="20"/>
      <c r="H4" s="20"/>
      <c r="I4" s="20"/>
      <c r="J4" s="31"/>
    </row>
    <row r="5" spans="1:10" s="6" customFormat="1" ht="60">
      <c r="A5" s="38" t="s">
        <v>83</v>
      </c>
      <c r="B5" s="38" t="s">
        <v>9</v>
      </c>
      <c r="C5" s="39" t="s">
        <v>31</v>
      </c>
      <c r="D5" s="40" t="s">
        <v>33</v>
      </c>
      <c r="E5" s="40" t="s">
        <v>35</v>
      </c>
      <c r="F5" s="40" t="s">
        <v>39</v>
      </c>
      <c r="G5" s="40" t="s">
        <v>26</v>
      </c>
      <c r="H5" s="40" t="s">
        <v>42</v>
      </c>
      <c r="I5" s="40" t="s">
        <v>37</v>
      </c>
      <c r="J5" s="41" t="s">
        <v>87</v>
      </c>
    </row>
    <row r="6" spans="1:10">
      <c r="A6" s="19" t="s">
        <v>90</v>
      </c>
      <c r="B6" s="19" t="s">
        <v>140</v>
      </c>
      <c r="C6" s="32"/>
      <c r="D6" s="33"/>
      <c r="E6" s="33">
        <v>1</v>
      </c>
      <c r="F6" s="33"/>
      <c r="G6" s="33"/>
      <c r="H6" s="33"/>
      <c r="I6" s="33"/>
      <c r="J6" s="24">
        <v>1</v>
      </c>
    </row>
    <row r="7" spans="1:10">
      <c r="A7" s="28"/>
      <c r="B7" s="29" t="s">
        <v>92</v>
      </c>
      <c r="C7" s="34"/>
      <c r="D7" s="35">
        <v>1</v>
      </c>
      <c r="E7" s="35"/>
      <c r="F7" s="35"/>
      <c r="G7" s="35"/>
      <c r="H7" s="35"/>
      <c r="I7" s="35"/>
      <c r="J7" s="30">
        <v>1</v>
      </c>
    </row>
    <row r="8" spans="1:10">
      <c r="A8" s="19" t="s">
        <v>164</v>
      </c>
      <c r="B8" s="20"/>
      <c r="C8" s="32"/>
      <c r="D8" s="33">
        <v>1</v>
      </c>
      <c r="E8" s="33">
        <v>1</v>
      </c>
      <c r="F8" s="33"/>
      <c r="G8" s="33"/>
      <c r="H8" s="33"/>
      <c r="I8" s="33"/>
      <c r="J8" s="24">
        <v>2</v>
      </c>
    </row>
    <row r="9" spans="1:10">
      <c r="A9" s="19" t="s">
        <v>157</v>
      </c>
      <c r="B9" s="19" t="s">
        <v>133</v>
      </c>
      <c r="C9" s="32"/>
      <c r="D9" s="33">
        <v>1</v>
      </c>
      <c r="E9" s="33"/>
      <c r="F9" s="33"/>
      <c r="G9" s="33"/>
      <c r="H9" s="33"/>
      <c r="I9" s="33"/>
      <c r="J9" s="24">
        <v>1</v>
      </c>
    </row>
    <row r="10" spans="1:10">
      <c r="A10" s="28"/>
      <c r="B10" s="29" t="s">
        <v>120</v>
      </c>
      <c r="C10" s="34"/>
      <c r="D10" s="35">
        <v>1</v>
      </c>
      <c r="E10" s="35"/>
      <c r="F10" s="35"/>
      <c r="G10" s="35"/>
      <c r="H10" s="35"/>
      <c r="I10" s="35"/>
      <c r="J10" s="30">
        <v>1</v>
      </c>
    </row>
    <row r="11" spans="1:10">
      <c r="A11" s="28"/>
      <c r="B11" s="29" t="s">
        <v>107</v>
      </c>
      <c r="C11" s="34">
        <v>1</v>
      </c>
      <c r="D11" s="35"/>
      <c r="E11" s="35"/>
      <c r="F11" s="35"/>
      <c r="G11" s="35"/>
      <c r="H11" s="35"/>
      <c r="I11" s="35"/>
      <c r="J11" s="30">
        <v>1</v>
      </c>
    </row>
    <row r="12" spans="1:10">
      <c r="A12" s="19" t="s">
        <v>165</v>
      </c>
      <c r="B12" s="20"/>
      <c r="C12" s="32">
        <v>1</v>
      </c>
      <c r="D12" s="33">
        <v>2</v>
      </c>
      <c r="E12" s="33"/>
      <c r="F12" s="33"/>
      <c r="G12" s="33"/>
      <c r="H12" s="33"/>
      <c r="I12" s="33"/>
      <c r="J12" s="24">
        <v>3</v>
      </c>
    </row>
    <row r="13" spans="1:10">
      <c r="A13" s="19" t="s">
        <v>158</v>
      </c>
      <c r="B13" s="19" t="s">
        <v>99</v>
      </c>
      <c r="C13" s="32"/>
      <c r="D13" s="33"/>
      <c r="E13" s="33">
        <v>1</v>
      </c>
      <c r="F13" s="33"/>
      <c r="G13" s="33"/>
      <c r="H13" s="33"/>
      <c r="I13" s="33"/>
      <c r="J13" s="24">
        <v>1</v>
      </c>
    </row>
    <row r="14" spans="1:10">
      <c r="A14" s="28"/>
      <c r="B14" s="29" t="s">
        <v>92</v>
      </c>
      <c r="C14" s="34"/>
      <c r="D14" s="35">
        <v>2</v>
      </c>
      <c r="E14" s="35"/>
      <c r="F14" s="35"/>
      <c r="G14" s="35"/>
      <c r="H14" s="35"/>
      <c r="I14" s="35"/>
      <c r="J14" s="30">
        <v>2</v>
      </c>
    </row>
    <row r="15" spans="1:10">
      <c r="A15" s="28"/>
      <c r="B15" s="29" t="s">
        <v>104</v>
      </c>
      <c r="C15" s="34"/>
      <c r="D15" s="35">
        <v>1</v>
      </c>
      <c r="E15" s="35"/>
      <c r="F15" s="35"/>
      <c r="G15" s="35"/>
      <c r="H15" s="35"/>
      <c r="I15" s="35"/>
      <c r="J15" s="30">
        <v>1</v>
      </c>
    </row>
    <row r="16" spans="1:10">
      <c r="A16" s="28"/>
      <c r="B16" s="29" t="s">
        <v>137</v>
      </c>
      <c r="C16" s="34"/>
      <c r="D16" s="35">
        <v>1</v>
      </c>
      <c r="E16" s="35"/>
      <c r="F16" s="35"/>
      <c r="G16" s="35"/>
      <c r="H16" s="35"/>
      <c r="I16" s="35"/>
      <c r="J16" s="30">
        <v>1</v>
      </c>
    </row>
    <row r="17" spans="1:10">
      <c r="A17" s="28"/>
      <c r="B17" s="29" t="s">
        <v>135</v>
      </c>
      <c r="C17" s="34"/>
      <c r="D17" s="35">
        <v>1</v>
      </c>
      <c r="E17" s="35"/>
      <c r="F17" s="35"/>
      <c r="G17" s="35"/>
      <c r="H17" s="35"/>
      <c r="I17" s="35"/>
      <c r="J17" s="30">
        <v>1</v>
      </c>
    </row>
    <row r="18" spans="1:10">
      <c r="A18" s="19" t="s">
        <v>166</v>
      </c>
      <c r="B18" s="20"/>
      <c r="C18" s="32"/>
      <c r="D18" s="33">
        <v>5</v>
      </c>
      <c r="E18" s="33">
        <v>1</v>
      </c>
      <c r="F18" s="33"/>
      <c r="G18" s="33"/>
      <c r="H18" s="33"/>
      <c r="I18" s="33"/>
      <c r="J18" s="24">
        <v>6</v>
      </c>
    </row>
    <row r="19" spans="1:10">
      <c r="A19" s="19" t="s">
        <v>159</v>
      </c>
      <c r="B19" s="19" t="s">
        <v>115</v>
      </c>
      <c r="C19" s="32"/>
      <c r="D19" s="33">
        <v>1</v>
      </c>
      <c r="E19" s="33"/>
      <c r="F19" s="33"/>
      <c r="G19" s="33"/>
      <c r="H19" s="33"/>
      <c r="I19" s="33"/>
      <c r="J19" s="24">
        <v>1</v>
      </c>
    </row>
    <row r="20" spans="1:10">
      <c r="A20" s="28"/>
      <c r="B20" s="29" t="s">
        <v>145</v>
      </c>
      <c r="C20" s="34"/>
      <c r="D20" s="35">
        <v>1</v>
      </c>
      <c r="E20" s="35"/>
      <c r="F20" s="35"/>
      <c r="G20" s="35"/>
      <c r="H20" s="35"/>
      <c r="I20" s="35"/>
      <c r="J20" s="30">
        <v>1</v>
      </c>
    </row>
    <row r="21" spans="1:10">
      <c r="A21" s="28"/>
      <c r="B21" s="29" t="s">
        <v>109</v>
      </c>
      <c r="C21" s="34"/>
      <c r="D21" s="35">
        <v>1</v>
      </c>
      <c r="E21" s="35"/>
      <c r="F21" s="35"/>
      <c r="G21" s="35"/>
      <c r="H21" s="35"/>
      <c r="I21" s="35"/>
      <c r="J21" s="30">
        <v>1</v>
      </c>
    </row>
    <row r="22" spans="1:10">
      <c r="A22" s="28"/>
      <c r="B22" s="29" t="s">
        <v>92</v>
      </c>
      <c r="C22" s="34"/>
      <c r="D22" s="35">
        <v>4</v>
      </c>
      <c r="E22" s="35">
        <v>1</v>
      </c>
      <c r="F22" s="35"/>
      <c r="G22" s="35"/>
      <c r="H22" s="35"/>
      <c r="I22" s="35"/>
      <c r="J22" s="30">
        <v>5</v>
      </c>
    </row>
    <row r="23" spans="1:10">
      <c r="A23" s="28"/>
      <c r="B23" s="29" t="s">
        <v>95</v>
      </c>
      <c r="C23" s="34"/>
      <c r="D23" s="35">
        <v>1</v>
      </c>
      <c r="E23" s="35"/>
      <c r="F23" s="35"/>
      <c r="G23" s="35"/>
      <c r="H23" s="35"/>
      <c r="I23" s="35"/>
      <c r="J23" s="30">
        <v>1</v>
      </c>
    </row>
    <row r="24" spans="1:10">
      <c r="A24" s="28"/>
      <c r="B24" s="29" t="s">
        <v>137</v>
      </c>
      <c r="C24" s="34"/>
      <c r="D24" s="35">
        <v>2</v>
      </c>
      <c r="E24" s="35"/>
      <c r="F24" s="35"/>
      <c r="G24" s="35"/>
      <c r="H24" s="35"/>
      <c r="I24" s="35"/>
      <c r="J24" s="30">
        <v>2</v>
      </c>
    </row>
    <row r="25" spans="1:10">
      <c r="A25" s="28"/>
      <c r="B25" s="29" t="s">
        <v>134</v>
      </c>
      <c r="C25" s="34">
        <v>1</v>
      </c>
      <c r="D25" s="35"/>
      <c r="E25" s="35"/>
      <c r="F25" s="35"/>
      <c r="G25" s="35"/>
      <c r="H25" s="35"/>
      <c r="I25" s="35"/>
      <c r="J25" s="30">
        <v>1</v>
      </c>
    </row>
    <row r="26" spans="1:10">
      <c r="A26" s="28"/>
      <c r="B26" s="29" t="s">
        <v>127</v>
      </c>
      <c r="C26" s="34"/>
      <c r="D26" s="35"/>
      <c r="E26" s="35">
        <v>1</v>
      </c>
      <c r="F26" s="35"/>
      <c r="G26" s="35"/>
      <c r="H26" s="35"/>
      <c r="I26" s="35"/>
      <c r="J26" s="30">
        <v>1</v>
      </c>
    </row>
    <row r="27" spans="1:10">
      <c r="A27" s="28"/>
      <c r="B27" s="29" t="s">
        <v>125</v>
      </c>
      <c r="C27" s="34"/>
      <c r="D27" s="35">
        <v>1</v>
      </c>
      <c r="E27" s="35"/>
      <c r="F27" s="35"/>
      <c r="G27" s="35"/>
      <c r="H27" s="35"/>
      <c r="I27" s="35"/>
      <c r="J27" s="30">
        <v>1</v>
      </c>
    </row>
    <row r="28" spans="1:10">
      <c r="A28" s="28"/>
      <c r="B28" s="29" t="s">
        <v>119</v>
      </c>
      <c r="C28" s="34"/>
      <c r="D28" s="35">
        <v>1</v>
      </c>
      <c r="E28" s="35">
        <v>1</v>
      </c>
      <c r="F28" s="35"/>
      <c r="G28" s="35"/>
      <c r="H28" s="35"/>
      <c r="I28" s="35"/>
      <c r="J28" s="30">
        <v>2</v>
      </c>
    </row>
    <row r="29" spans="1:10">
      <c r="A29" s="28"/>
      <c r="B29" s="29" t="s">
        <v>107</v>
      </c>
      <c r="C29" s="34"/>
      <c r="D29" s="35">
        <v>1</v>
      </c>
      <c r="E29" s="35"/>
      <c r="F29" s="35"/>
      <c r="G29" s="35"/>
      <c r="H29" s="35"/>
      <c r="I29" s="35"/>
      <c r="J29" s="30">
        <v>1</v>
      </c>
    </row>
    <row r="30" spans="1:10">
      <c r="A30" s="28"/>
      <c r="B30" s="29" t="s">
        <v>111</v>
      </c>
      <c r="C30" s="34"/>
      <c r="D30" s="35">
        <v>1</v>
      </c>
      <c r="E30" s="35"/>
      <c r="F30" s="35"/>
      <c r="G30" s="35"/>
      <c r="H30" s="35"/>
      <c r="I30" s="35"/>
      <c r="J30" s="30">
        <v>1</v>
      </c>
    </row>
    <row r="31" spans="1:10">
      <c r="A31" s="28"/>
      <c r="B31" s="29" t="s">
        <v>148</v>
      </c>
      <c r="C31" s="34"/>
      <c r="D31" s="35"/>
      <c r="E31" s="35"/>
      <c r="F31" s="35">
        <v>1</v>
      </c>
      <c r="G31" s="35"/>
      <c r="H31" s="35"/>
      <c r="I31" s="35"/>
      <c r="J31" s="30">
        <v>1</v>
      </c>
    </row>
    <row r="32" spans="1:10">
      <c r="A32" s="19" t="s">
        <v>167</v>
      </c>
      <c r="B32" s="20"/>
      <c r="C32" s="32">
        <v>1</v>
      </c>
      <c r="D32" s="33">
        <v>14</v>
      </c>
      <c r="E32" s="33">
        <v>3</v>
      </c>
      <c r="F32" s="33">
        <v>1</v>
      </c>
      <c r="G32" s="33"/>
      <c r="H32" s="33"/>
      <c r="I32" s="33"/>
      <c r="J32" s="24">
        <v>19</v>
      </c>
    </row>
    <row r="33" spans="1:10">
      <c r="A33" s="19" t="s">
        <v>160</v>
      </c>
      <c r="B33" s="19" t="s">
        <v>109</v>
      </c>
      <c r="C33" s="32"/>
      <c r="D33" s="33"/>
      <c r="E33" s="33">
        <v>1</v>
      </c>
      <c r="F33" s="33"/>
      <c r="G33" s="33"/>
      <c r="H33" s="33"/>
      <c r="I33" s="33"/>
      <c r="J33" s="24">
        <v>1</v>
      </c>
    </row>
    <row r="34" spans="1:10">
      <c r="A34" s="28"/>
      <c r="B34" s="29" t="s">
        <v>92</v>
      </c>
      <c r="C34" s="34"/>
      <c r="D34" s="35">
        <v>1</v>
      </c>
      <c r="E34" s="35"/>
      <c r="F34" s="35"/>
      <c r="G34" s="35"/>
      <c r="H34" s="35"/>
      <c r="I34" s="35"/>
      <c r="J34" s="30">
        <v>1</v>
      </c>
    </row>
    <row r="35" spans="1:10">
      <c r="A35" s="28"/>
      <c r="B35" s="29" t="s">
        <v>137</v>
      </c>
      <c r="C35" s="34"/>
      <c r="D35" s="35">
        <v>2</v>
      </c>
      <c r="E35" s="35"/>
      <c r="F35" s="35"/>
      <c r="G35" s="35"/>
      <c r="H35" s="35"/>
      <c r="I35" s="35"/>
      <c r="J35" s="30">
        <v>2</v>
      </c>
    </row>
    <row r="36" spans="1:10">
      <c r="A36" s="28"/>
      <c r="B36" s="29" t="s">
        <v>155</v>
      </c>
      <c r="C36" s="34"/>
      <c r="D36" s="35"/>
      <c r="E36" s="35"/>
      <c r="F36" s="35"/>
      <c r="G36" s="35"/>
      <c r="H36" s="35">
        <v>1</v>
      </c>
      <c r="I36" s="35"/>
      <c r="J36" s="30">
        <v>1</v>
      </c>
    </row>
    <row r="37" spans="1:10">
      <c r="A37" s="28"/>
      <c r="B37" s="29" t="s">
        <v>107</v>
      </c>
      <c r="C37" s="34">
        <v>1</v>
      </c>
      <c r="D37" s="35"/>
      <c r="E37" s="35"/>
      <c r="F37" s="35"/>
      <c r="G37" s="35"/>
      <c r="H37" s="35"/>
      <c r="I37" s="35"/>
      <c r="J37" s="30">
        <v>1</v>
      </c>
    </row>
    <row r="38" spans="1:10">
      <c r="A38" s="28"/>
      <c r="B38" s="29" t="s">
        <v>130</v>
      </c>
      <c r="C38" s="34"/>
      <c r="D38" s="35">
        <v>1</v>
      </c>
      <c r="E38" s="35"/>
      <c r="F38" s="35"/>
      <c r="G38" s="35"/>
      <c r="H38" s="35"/>
      <c r="I38" s="35"/>
      <c r="J38" s="30">
        <v>1</v>
      </c>
    </row>
    <row r="39" spans="1:10">
      <c r="A39" s="19" t="s">
        <v>168</v>
      </c>
      <c r="B39" s="20"/>
      <c r="C39" s="32">
        <v>1</v>
      </c>
      <c r="D39" s="33">
        <v>4</v>
      </c>
      <c r="E39" s="33">
        <v>1</v>
      </c>
      <c r="F39" s="33"/>
      <c r="G39" s="33"/>
      <c r="H39" s="33">
        <v>1</v>
      </c>
      <c r="I39" s="33"/>
      <c r="J39" s="24">
        <v>7</v>
      </c>
    </row>
    <row r="40" spans="1:10">
      <c r="A40" s="19" t="s">
        <v>161</v>
      </c>
      <c r="B40" s="19" t="s">
        <v>99</v>
      </c>
      <c r="C40" s="32"/>
      <c r="D40" s="33">
        <v>1</v>
      </c>
      <c r="E40" s="33"/>
      <c r="F40" s="33"/>
      <c r="G40" s="33"/>
      <c r="H40" s="33"/>
      <c r="I40" s="33"/>
      <c r="J40" s="24">
        <v>1</v>
      </c>
    </row>
    <row r="41" spans="1:10">
      <c r="A41" s="28"/>
      <c r="B41" s="29" t="s">
        <v>145</v>
      </c>
      <c r="C41" s="34"/>
      <c r="D41" s="35"/>
      <c r="E41" s="35">
        <v>1</v>
      </c>
      <c r="F41" s="35"/>
      <c r="G41" s="35"/>
      <c r="H41" s="35"/>
      <c r="I41" s="35"/>
      <c r="J41" s="30">
        <v>1</v>
      </c>
    </row>
    <row r="42" spans="1:10">
      <c r="A42" s="28"/>
      <c r="B42" s="29" t="s">
        <v>92</v>
      </c>
      <c r="C42" s="34"/>
      <c r="D42" s="35">
        <v>2</v>
      </c>
      <c r="E42" s="35">
        <v>1</v>
      </c>
      <c r="F42" s="35"/>
      <c r="G42" s="35"/>
      <c r="H42" s="35"/>
      <c r="I42" s="35"/>
      <c r="J42" s="30">
        <v>3</v>
      </c>
    </row>
    <row r="43" spans="1:10">
      <c r="A43" s="28"/>
      <c r="B43" s="29" t="s">
        <v>95</v>
      </c>
      <c r="C43" s="34"/>
      <c r="D43" s="35">
        <v>1</v>
      </c>
      <c r="E43" s="35"/>
      <c r="F43" s="35"/>
      <c r="G43" s="35"/>
      <c r="H43" s="35"/>
      <c r="I43" s="35"/>
      <c r="J43" s="30">
        <v>1</v>
      </c>
    </row>
    <row r="44" spans="1:10">
      <c r="A44" s="28"/>
      <c r="B44" s="29" t="s">
        <v>104</v>
      </c>
      <c r="C44" s="34"/>
      <c r="D44" s="35">
        <v>1</v>
      </c>
      <c r="E44" s="35">
        <v>1</v>
      </c>
      <c r="F44" s="35"/>
      <c r="G44" s="35"/>
      <c r="H44" s="35"/>
      <c r="I44" s="35"/>
      <c r="J44" s="30">
        <v>2</v>
      </c>
    </row>
    <row r="45" spans="1:10">
      <c r="A45" s="28"/>
      <c r="B45" s="29" t="s">
        <v>137</v>
      </c>
      <c r="C45" s="34"/>
      <c r="D45" s="35">
        <v>1</v>
      </c>
      <c r="E45" s="35"/>
      <c r="F45" s="35"/>
      <c r="G45" s="35"/>
      <c r="H45" s="35"/>
      <c r="I45" s="35"/>
      <c r="J45" s="30">
        <v>1</v>
      </c>
    </row>
    <row r="46" spans="1:10">
      <c r="A46" s="28"/>
      <c r="B46" s="29" t="s">
        <v>119</v>
      </c>
      <c r="C46" s="34"/>
      <c r="D46" s="35"/>
      <c r="E46" s="35">
        <v>1</v>
      </c>
      <c r="F46" s="35"/>
      <c r="G46" s="35"/>
      <c r="H46" s="35"/>
      <c r="I46" s="35"/>
      <c r="J46" s="30">
        <v>1</v>
      </c>
    </row>
    <row r="47" spans="1:10">
      <c r="A47" s="28"/>
      <c r="B47" s="29" t="s">
        <v>152</v>
      </c>
      <c r="C47" s="34"/>
      <c r="D47" s="35"/>
      <c r="E47" s="35">
        <v>1</v>
      </c>
      <c r="F47" s="35"/>
      <c r="G47" s="35"/>
      <c r="H47" s="35"/>
      <c r="I47" s="35"/>
      <c r="J47" s="30">
        <v>1</v>
      </c>
    </row>
    <row r="48" spans="1:10">
      <c r="A48" s="28"/>
      <c r="B48" s="29" t="s">
        <v>111</v>
      </c>
      <c r="C48" s="34"/>
      <c r="D48" s="35">
        <v>1</v>
      </c>
      <c r="E48" s="35"/>
      <c r="F48" s="35"/>
      <c r="G48" s="35"/>
      <c r="H48" s="35"/>
      <c r="I48" s="35"/>
      <c r="J48" s="30">
        <v>1</v>
      </c>
    </row>
    <row r="49" spans="1:10">
      <c r="A49" s="19" t="s">
        <v>169</v>
      </c>
      <c r="B49" s="20"/>
      <c r="C49" s="32"/>
      <c r="D49" s="33">
        <v>7</v>
      </c>
      <c r="E49" s="33">
        <v>5</v>
      </c>
      <c r="F49" s="33"/>
      <c r="G49" s="33"/>
      <c r="H49" s="33"/>
      <c r="I49" s="33"/>
      <c r="J49" s="24">
        <v>12</v>
      </c>
    </row>
    <row r="50" spans="1:10">
      <c r="A50" s="19" t="s">
        <v>88</v>
      </c>
      <c r="B50" s="19" t="s">
        <v>99</v>
      </c>
      <c r="C50" s="32"/>
      <c r="D50" s="33">
        <v>1</v>
      </c>
      <c r="E50" s="33">
        <v>1</v>
      </c>
      <c r="F50" s="33">
        <v>1</v>
      </c>
      <c r="G50" s="33"/>
      <c r="H50" s="33"/>
      <c r="I50" s="33"/>
      <c r="J50" s="24">
        <v>3</v>
      </c>
    </row>
    <row r="51" spans="1:10">
      <c r="A51" s="28"/>
      <c r="B51" s="29" t="s">
        <v>92</v>
      </c>
      <c r="C51" s="34"/>
      <c r="D51" s="35">
        <v>3</v>
      </c>
      <c r="E51" s="35">
        <v>1</v>
      </c>
      <c r="F51" s="35"/>
      <c r="G51" s="35"/>
      <c r="H51" s="35"/>
      <c r="I51" s="35"/>
      <c r="J51" s="30">
        <v>4</v>
      </c>
    </row>
    <row r="52" spans="1:10">
      <c r="A52" s="28"/>
      <c r="B52" s="29" t="s">
        <v>141</v>
      </c>
      <c r="C52" s="34"/>
      <c r="D52" s="35">
        <v>1</v>
      </c>
      <c r="E52" s="35"/>
      <c r="F52" s="35"/>
      <c r="G52" s="35"/>
      <c r="H52" s="35"/>
      <c r="I52" s="35"/>
      <c r="J52" s="30">
        <v>1</v>
      </c>
    </row>
    <row r="53" spans="1:10">
      <c r="A53" s="28"/>
      <c r="B53" s="29" t="s">
        <v>95</v>
      </c>
      <c r="C53" s="34"/>
      <c r="D53" s="35">
        <v>4</v>
      </c>
      <c r="E53" s="35">
        <v>1</v>
      </c>
      <c r="F53" s="35"/>
      <c r="G53" s="35"/>
      <c r="H53" s="35"/>
      <c r="I53" s="35"/>
      <c r="J53" s="30">
        <v>5</v>
      </c>
    </row>
    <row r="54" spans="1:10">
      <c r="A54" s="28"/>
      <c r="B54" s="29" t="s">
        <v>137</v>
      </c>
      <c r="C54" s="34"/>
      <c r="D54" s="35">
        <v>1</v>
      </c>
      <c r="E54" s="35"/>
      <c r="F54" s="35"/>
      <c r="G54" s="35"/>
      <c r="H54" s="35"/>
      <c r="I54" s="35"/>
      <c r="J54" s="30">
        <v>1</v>
      </c>
    </row>
    <row r="55" spans="1:10">
      <c r="A55" s="28"/>
      <c r="B55" s="29" t="s">
        <v>143</v>
      </c>
      <c r="C55" s="34"/>
      <c r="D55" s="35">
        <v>3</v>
      </c>
      <c r="E55" s="35"/>
      <c r="F55" s="35"/>
      <c r="G55" s="35"/>
      <c r="H55" s="35"/>
      <c r="I55" s="35"/>
      <c r="J55" s="30">
        <v>3</v>
      </c>
    </row>
    <row r="56" spans="1:10">
      <c r="A56" s="28"/>
      <c r="B56" s="29" t="s">
        <v>117</v>
      </c>
      <c r="C56" s="34"/>
      <c r="D56" s="35">
        <v>1</v>
      </c>
      <c r="E56" s="35"/>
      <c r="F56" s="35"/>
      <c r="G56" s="35"/>
      <c r="H56" s="35"/>
      <c r="I56" s="35"/>
      <c r="J56" s="30">
        <v>1</v>
      </c>
    </row>
    <row r="57" spans="1:10">
      <c r="A57" s="28"/>
      <c r="B57" s="29" t="s">
        <v>113</v>
      </c>
      <c r="C57" s="34"/>
      <c r="D57" s="35">
        <v>1</v>
      </c>
      <c r="E57" s="35"/>
      <c r="F57" s="35"/>
      <c r="G57" s="35"/>
      <c r="H57" s="35"/>
      <c r="I57" s="35"/>
      <c r="J57" s="30">
        <v>1</v>
      </c>
    </row>
    <row r="58" spans="1:10">
      <c r="A58" s="28"/>
      <c r="B58" s="29" t="s">
        <v>123</v>
      </c>
      <c r="C58" s="34"/>
      <c r="D58" s="35">
        <v>1</v>
      </c>
      <c r="E58" s="35">
        <v>2</v>
      </c>
      <c r="F58" s="35"/>
      <c r="G58" s="35"/>
      <c r="H58" s="35"/>
      <c r="I58" s="35"/>
      <c r="J58" s="30">
        <v>3</v>
      </c>
    </row>
    <row r="59" spans="1:10">
      <c r="A59" s="28"/>
      <c r="B59" s="29" t="s">
        <v>119</v>
      </c>
      <c r="C59" s="34"/>
      <c r="D59" s="35">
        <v>2</v>
      </c>
      <c r="E59" s="35"/>
      <c r="F59" s="35"/>
      <c r="G59" s="35"/>
      <c r="H59" s="35"/>
      <c r="I59" s="35"/>
      <c r="J59" s="30">
        <v>2</v>
      </c>
    </row>
    <row r="60" spans="1:10">
      <c r="A60" s="28"/>
      <c r="B60" s="29" t="s">
        <v>111</v>
      </c>
      <c r="C60" s="34"/>
      <c r="D60" s="35">
        <v>1</v>
      </c>
      <c r="E60" s="35"/>
      <c r="F60" s="35"/>
      <c r="G60" s="35"/>
      <c r="H60" s="35"/>
      <c r="I60" s="35"/>
      <c r="J60" s="30">
        <v>1</v>
      </c>
    </row>
    <row r="61" spans="1:10">
      <c r="A61" s="28"/>
      <c r="B61" s="29" t="s">
        <v>135</v>
      </c>
      <c r="C61" s="34"/>
      <c r="D61" s="35">
        <v>1</v>
      </c>
      <c r="E61" s="35"/>
      <c r="F61" s="35"/>
      <c r="G61" s="35"/>
      <c r="H61" s="35"/>
      <c r="I61" s="35"/>
      <c r="J61" s="30">
        <v>1</v>
      </c>
    </row>
    <row r="62" spans="1:10">
      <c r="A62" s="28"/>
      <c r="B62" s="29" t="s">
        <v>151</v>
      </c>
      <c r="C62" s="34"/>
      <c r="D62" s="35"/>
      <c r="E62" s="35"/>
      <c r="F62" s="35"/>
      <c r="G62" s="35"/>
      <c r="H62" s="35"/>
      <c r="I62" s="35">
        <v>1</v>
      </c>
      <c r="J62" s="30">
        <v>1</v>
      </c>
    </row>
    <row r="63" spans="1:10">
      <c r="A63" s="19" t="s">
        <v>170</v>
      </c>
      <c r="B63" s="20"/>
      <c r="C63" s="32"/>
      <c r="D63" s="33">
        <v>20</v>
      </c>
      <c r="E63" s="33">
        <v>5</v>
      </c>
      <c r="F63" s="33">
        <v>1</v>
      </c>
      <c r="G63" s="33"/>
      <c r="H63" s="33"/>
      <c r="I63" s="33">
        <v>1</v>
      </c>
      <c r="J63" s="24">
        <v>27</v>
      </c>
    </row>
    <row r="64" spans="1:10">
      <c r="A64" s="19" t="s">
        <v>162</v>
      </c>
      <c r="B64" s="19" t="s">
        <v>92</v>
      </c>
      <c r="C64" s="32"/>
      <c r="D64" s="33">
        <v>2</v>
      </c>
      <c r="E64" s="33"/>
      <c r="F64" s="33"/>
      <c r="G64" s="33"/>
      <c r="H64" s="33"/>
      <c r="I64" s="33"/>
      <c r="J64" s="24">
        <v>2</v>
      </c>
    </row>
    <row r="65" spans="1:10">
      <c r="A65" s="28"/>
      <c r="B65" s="29" t="s">
        <v>95</v>
      </c>
      <c r="C65" s="34"/>
      <c r="D65" s="35">
        <v>2</v>
      </c>
      <c r="E65" s="35"/>
      <c r="F65" s="35"/>
      <c r="G65" s="35"/>
      <c r="H65" s="35"/>
      <c r="I65" s="35"/>
      <c r="J65" s="30">
        <v>2</v>
      </c>
    </row>
    <row r="66" spans="1:10">
      <c r="A66" s="28"/>
      <c r="B66" s="29" t="s">
        <v>137</v>
      </c>
      <c r="C66" s="34"/>
      <c r="D66" s="35">
        <v>1</v>
      </c>
      <c r="E66" s="35"/>
      <c r="F66" s="35"/>
      <c r="G66" s="35"/>
      <c r="H66" s="35"/>
      <c r="I66" s="35"/>
      <c r="J66" s="30">
        <v>1</v>
      </c>
    </row>
    <row r="67" spans="1:10">
      <c r="A67" s="28"/>
      <c r="B67" s="29" t="s">
        <v>123</v>
      </c>
      <c r="C67" s="34"/>
      <c r="D67" s="35">
        <v>1</v>
      </c>
      <c r="E67" s="35"/>
      <c r="F67" s="35"/>
      <c r="G67" s="35"/>
      <c r="H67" s="35"/>
      <c r="I67" s="35"/>
      <c r="J67" s="30">
        <v>1</v>
      </c>
    </row>
    <row r="68" spans="1:10">
      <c r="A68" s="28"/>
      <c r="B68" s="29" t="s">
        <v>119</v>
      </c>
      <c r="C68" s="34"/>
      <c r="D68" s="35"/>
      <c r="E68" s="35"/>
      <c r="F68" s="35"/>
      <c r="G68" s="35">
        <v>1</v>
      </c>
      <c r="H68" s="35"/>
      <c r="I68" s="35"/>
      <c r="J68" s="30">
        <v>1</v>
      </c>
    </row>
    <row r="69" spans="1:10">
      <c r="A69" s="28"/>
      <c r="B69" s="29" t="s">
        <v>130</v>
      </c>
      <c r="C69" s="34"/>
      <c r="D69" s="35">
        <v>2</v>
      </c>
      <c r="E69" s="35"/>
      <c r="F69" s="35"/>
      <c r="G69" s="35"/>
      <c r="H69" s="35"/>
      <c r="I69" s="35"/>
      <c r="J69" s="30">
        <v>2</v>
      </c>
    </row>
    <row r="70" spans="1:10">
      <c r="A70" s="28"/>
      <c r="B70" s="29" t="s">
        <v>136</v>
      </c>
      <c r="C70" s="34"/>
      <c r="D70" s="35"/>
      <c r="E70" s="35">
        <v>1</v>
      </c>
      <c r="F70" s="35"/>
      <c r="G70" s="35"/>
      <c r="H70" s="35"/>
      <c r="I70" s="35"/>
      <c r="J70" s="30">
        <v>1</v>
      </c>
    </row>
    <row r="71" spans="1:10">
      <c r="A71" s="19" t="s">
        <v>171</v>
      </c>
      <c r="B71" s="20"/>
      <c r="C71" s="32"/>
      <c r="D71" s="33">
        <v>8</v>
      </c>
      <c r="E71" s="33">
        <v>1</v>
      </c>
      <c r="F71" s="33"/>
      <c r="G71" s="33">
        <v>1</v>
      </c>
      <c r="H71" s="33"/>
      <c r="I71" s="33"/>
      <c r="J71" s="24">
        <v>10</v>
      </c>
    </row>
    <row r="72" spans="1:10">
      <c r="A72" s="19" t="s">
        <v>163</v>
      </c>
      <c r="B72" s="19" t="s">
        <v>146</v>
      </c>
      <c r="C72" s="32"/>
      <c r="D72" s="33">
        <v>1</v>
      </c>
      <c r="E72" s="33"/>
      <c r="F72" s="33"/>
      <c r="G72" s="33"/>
      <c r="H72" s="33"/>
      <c r="I72" s="33"/>
      <c r="J72" s="24">
        <v>1</v>
      </c>
    </row>
    <row r="73" spans="1:10">
      <c r="A73" s="28"/>
      <c r="B73" s="29" t="s">
        <v>108</v>
      </c>
      <c r="C73" s="34"/>
      <c r="D73" s="35">
        <v>1</v>
      </c>
      <c r="E73" s="35"/>
      <c r="F73" s="35"/>
      <c r="G73" s="35"/>
      <c r="H73" s="35"/>
      <c r="I73" s="35"/>
      <c r="J73" s="30">
        <v>1</v>
      </c>
    </row>
    <row r="74" spans="1:10">
      <c r="A74" s="28"/>
      <c r="B74" s="29" t="s">
        <v>92</v>
      </c>
      <c r="C74" s="34"/>
      <c r="D74" s="35">
        <v>1</v>
      </c>
      <c r="E74" s="35"/>
      <c r="F74" s="35"/>
      <c r="G74" s="35"/>
      <c r="H74" s="35"/>
      <c r="I74" s="35"/>
      <c r="J74" s="30">
        <v>1</v>
      </c>
    </row>
    <row r="75" spans="1:10">
      <c r="A75" s="28"/>
      <c r="B75" s="29" t="s">
        <v>95</v>
      </c>
      <c r="C75" s="34"/>
      <c r="D75" s="35"/>
      <c r="E75" s="35">
        <v>1</v>
      </c>
      <c r="F75" s="35"/>
      <c r="G75" s="35"/>
      <c r="H75" s="35"/>
      <c r="I75" s="35"/>
      <c r="J75" s="30">
        <v>1</v>
      </c>
    </row>
    <row r="76" spans="1:10">
      <c r="A76" s="28"/>
      <c r="B76" s="29" t="s">
        <v>143</v>
      </c>
      <c r="C76" s="34"/>
      <c r="D76" s="35">
        <v>1</v>
      </c>
      <c r="E76" s="35"/>
      <c r="F76" s="35"/>
      <c r="G76" s="35"/>
      <c r="H76" s="35"/>
      <c r="I76" s="35"/>
      <c r="J76" s="30">
        <v>1</v>
      </c>
    </row>
    <row r="77" spans="1:10">
      <c r="A77" s="28"/>
      <c r="B77" s="29" t="s">
        <v>153</v>
      </c>
      <c r="C77" s="34"/>
      <c r="D77" s="35"/>
      <c r="E77" s="35"/>
      <c r="F77" s="35">
        <v>1</v>
      </c>
      <c r="G77" s="35"/>
      <c r="H77" s="35"/>
      <c r="I77" s="35"/>
      <c r="J77" s="30">
        <v>1</v>
      </c>
    </row>
    <row r="78" spans="1:10">
      <c r="A78" s="19" t="s">
        <v>172</v>
      </c>
      <c r="B78" s="20"/>
      <c r="C78" s="32"/>
      <c r="D78" s="33">
        <v>4</v>
      </c>
      <c r="E78" s="33">
        <v>1</v>
      </c>
      <c r="F78" s="33">
        <v>1</v>
      </c>
      <c r="G78" s="33"/>
      <c r="H78" s="33"/>
      <c r="I78" s="33"/>
      <c r="J78" s="24">
        <v>6</v>
      </c>
    </row>
    <row r="79" spans="1:10">
      <c r="A79" s="19" t="s">
        <v>91</v>
      </c>
      <c r="B79" s="19" t="s">
        <v>92</v>
      </c>
      <c r="C79" s="32"/>
      <c r="D79" s="33">
        <v>1</v>
      </c>
      <c r="E79" s="33">
        <v>1</v>
      </c>
      <c r="F79" s="33"/>
      <c r="G79" s="33"/>
      <c r="H79" s="33"/>
      <c r="I79" s="33"/>
      <c r="J79" s="24">
        <v>2</v>
      </c>
    </row>
    <row r="80" spans="1:10">
      <c r="A80" s="28"/>
      <c r="B80" s="29" t="s">
        <v>104</v>
      </c>
      <c r="C80" s="34"/>
      <c r="D80" s="35"/>
      <c r="E80" s="35">
        <v>1</v>
      </c>
      <c r="F80" s="35"/>
      <c r="G80" s="35"/>
      <c r="H80" s="35"/>
      <c r="I80" s="35"/>
      <c r="J80" s="30">
        <v>1</v>
      </c>
    </row>
    <row r="81" spans="1:10">
      <c r="A81" s="28"/>
      <c r="B81" s="29" t="s">
        <v>144</v>
      </c>
      <c r="C81" s="34"/>
      <c r="D81" s="35"/>
      <c r="E81" s="35">
        <v>1</v>
      </c>
      <c r="F81" s="35"/>
      <c r="G81" s="35"/>
      <c r="H81" s="35"/>
      <c r="I81" s="35"/>
      <c r="J81" s="30">
        <v>1</v>
      </c>
    </row>
    <row r="82" spans="1:10">
      <c r="A82" s="28"/>
      <c r="B82" s="29" t="s">
        <v>124</v>
      </c>
      <c r="C82" s="34"/>
      <c r="D82" s="35">
        <v>1</v>
      </c>
      <c r="E82" s="35"/>
      <c r="F82" s="35"/>
      <c r="G82" s="35"/>
      <c r="H82" s="35"/>
      <c r="I82" s="35"/>
      <c r="J82" s="30">
        <v>1</v>
      </c>
    </row>
    <row r="83" spans="1:10">
      <c r="A83" s="28"/>
      <c r="B83" s="29" t="s">
        <v>97</v>
      </c>
      <c r="C83" s="34"/>
      <c r="D83" s="35"/>
      <c r="E83" s="35">
        <v>1</v>
      </c>
      <c r="F83" s="35"/>
      <c r="G83" s="35"/>
      <c r="H83" s="35"/>
      <c r="I83" s="35"/>
      <c r="J83" s="30">
        <v>1</v>
      </c>
    </row>
    <row r="84" spans="1:10">
      <c r="A84" s="19" t="s">
        <v>173</v>
      </c>
      <c r="B84" s="20"/>
      <c r="C84" s="32"/>
      <c r="D84" s="33">
        <v>2</v>
      </c>
      <c r="E84" s="33">
        <v>4</v>
      </c>
      <c r="F84" s="33"/>
      <c r="G84" s="33"/>
      <c r="H84" s="33"/>
      <c r="I84" s="33"/>
      <c r="J84" s="24">
        <v>6</v>
      </c>
    </row>
    <row r="85" spans="1:10">
      <c r="A85" s="22" t="s">
        <v>87</v>
      </c>
      <c r="B85" s="23"/>
      <c r="C85" s="36">
        <v>3</v>
      </c>
      <c r="D85" s="37">
        <v>67</v>
      </c>
      <c r="E85" s="37">
        <v>22</v>
      </c>
      <c r="F85" s="37">
        <v>3</v>
      </c>
      <c r="G85" s="37">
        <v>1</v>
      </c>
      <c r="H85" s="37">
        <v>1</v>
      </c>
      <c r="I85" s="37">
        <v>1</v>
      </c>
      <c r="J85" s="25">
        <v>98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5"/>
  <sheetViews>
    <sheetView topLeftCell="D1" workbookViewId="0">
      <selection activeCell="D1" sqref="D1"/>
    </sheetView>
  </sheetViews>
  <sheetFormatPr baseColWidth="10" defaultRowHeight="15"/>
  <cols>
    <col min="1" max="1" width="7.140625" style="15" bestFit="1" customWidth="1"/>
    <col min="2" max="2" width="16.5703125" style="15" customWidth="1"/>
    <col min="3" max="3" width="39.5703125" style="6" customWidth="1"/>
    <col min="4" max="4" width="112.85546875" style="6" bestFit="1" customWidth="1"/>
    <col min="5" max="16384" width="11.42578125" style="6"/>
  </cols>
  <sheetData>
    <row r="1" spans="1:4">
      <c r="A1" s="9" t="s">
        <v>14</v>
      </c>
      <c r="B1" s="9" t="s">
        <v>15</v>
      </c>
      <c r="C1" s="5" t="s">
        <v>16</v>
      </c>
      <c r="D1" s="5" t="s">
        <v>17</v>
      </c>
    </row>
    <row r="2" spans="1:4">
      <c r="A2" s="10" t="s">
        <v>5</v>
      </c>
      <c r="B2" s="10">
        <v>1</v>
      </c>
      <c r="C2" s="4" t="s">
        <v>18</v>
      </c>
      <c r="D2" s="3" t="s">
        <v>19</v>
      </c>
    </row>
    <row r="3" spans="1:4" ht="26.25">
      <c r="A3" s="10" t="s">
        <v>4</v>
      </c>
      <c r="B3" s="10">
        <v>2</v>
      </c>
      <c r="C3" s="4" t="s">
        <v>20</v>
      </c>
      <c r="D3" s="3" t="s">
        <v>21</v>
      </c>
    </row>
    <row r="4" spans="1:4" ht="26.25">
      <c r="A4" s="10" t="s">
        <v>7</v>
      </c>
      <c r="B4" s="10">
        <v>3</v>
      </c>
      <c r="C4" s="4" t="s">
        <v>22</v>
      </c>
      <c r="D4" s="3" t="s">
        <v>23</v>
      </c>
    </row>
    <row r="5" spans="1:4" ht="26.25">
      <c r="A5" s="10" t="s">
        <v>6</v>
      </c>
      <c r="B5" s="10">
        <v>4</v>
      </c>
      <c r="C5" s="4" t="s">
        <v>24</v>
      </c>
      <c r="D5" s="3" t="s">
        <v>25</v>
      </c>
    </row>
    <row r="6" spans="1:4" ht="26.25">
      <c r="A6" s="10" t="s">
        <v>8</v>
      </c>
      <c r="B6" s="10">
        <v>9</v>
      </c>
      <c r="C6" s="4" t="s">
        <v>26</v>
      </c>
      <c r="D6" s="4" t="s">
        <v>27</v>
      </c>
    </row>
    <row r="8" spans="1:4">
      <c r="A8" s="11" t="s">
        <v>14</v>
      </c>
      <c r="B8" s="11" t="s">
        <v>28</v>
      </c>
      <c r="C8" s="1" t="s">
        <v>29</v>
      </c>
      <c r="D8" s="1" t="s">
        <v>30</v>
      </c>
    </row>
    <row r="9" spans="1:4">
      <c r="A9" s="12" t="s">
        <v>5</v>
      </c>
      <c r="B9" s="12">
        <v>1</v>
      </c>
      <c r="C9" s="7" t="s">
        <v>31</v>
      </c>
      <c r="D9" s="2" t="s">
        <v>32</v>
      </c>
    </row>
    <row r="10" spans="1:4">
      <c r="A10" s="12" t="s">
        <v>4</v>
      </c>
      <c r="B10" s="12">
        <v>2</v>
      </c>
      <c r="C10" s="7" t="s">
        <v>33</v>
      </c>
      <c r="D10" s="2" t="s">
        <v>34</v>
      </c>
    </row>
    <row r="11" spans="1:4">
      <c r="A11" s="12" t="s">
        <v>7</v>
      </c>
      <c r="B11" s="12">
        <v>3</v>
      </c>
      <c r="C11" s="7" t="s">
        <v>35</v>
      </c>
      <c r="D11" s="2" t="s">
        <v>36</v>
      </c>
    </row>
    <row r="12" spans="1:4">
      <c r="A12" s="12" t="s">
        <v>6</v>
      </c>
      <c r="B12" s="12">
        <v>4</v>
      </c>
      <c r="C12" s="7" t="s">
        <v>37</v>
      </c>
      <c r="D12" s="2" t="s">
        <v>38</v>
      </c>
    </row>
    <row r="13" spans="1:4">
      <c r="A13" s="12" t="s">
        <v>8</v>
      </c>
      <c r="B13" s="12">
        <v>5</v>
      </c>
      <c r="C13" s="7" t="s">
        <v>39</v>
      </c>
      <c r="D13" s="2" t="s">
        <v>40</v>
      </c>
    </row>
    <row r="14" spans="1:4">
      <c r="A14" s="12" t="s">
        <v>41</v>
      </c>
      <c r="B14" s="12">
        <v>6</v>
      </c>
      <c r="C14" s="7" t="s">
        <v>42</v>
      </c>
      <c r="D14" s="2" t="s">
        <v>43</v>
      </c>
    </row>
    <row r="15" spans="1:4" ht="26.25">
      <c r="A15" s="12" t="s">
        <v>44</v>
      </c>
      <c r="B15" s="12">
        <v>9</v>
      </c>
      <c r="C15" s="7" t="s">
        <v>26</v>
      </c>
      <c r="D15" s="4" t="s">
        <v>45</v>
      </c>
    </row>
    <row r="17" spans="1:9">
      <c r="A17" s="11" t="s">
        <v>14</v>
      </c>
      <c r="B17" s="11" t="s">
        <v>46</v>
      </c>
      <c r="C17" s="1" t="s">
        <v>47</v>
      </c>
      <c r="D17" s="1" t="s">
        <v>48</v>
      </c>
    </row>
    <row r="18" spans="1:9">
      <c r="A18" s="12" t="s">
        <v>5</v>
      </c>
      <c r="B18" s="12">
        <v>1</v>
      </c>
      <c r="C18" s="7" t="s">
        <v>49</v>
      </c>
      <c r="D18" s="7" t="s">
        <v>50</v>
      </c>
    </row>
    <row r="19" spans="1:9">
      <c r="A19" s="12" t="s">
        <v>4</v>
      </c>
      <c r="B19" s="12">
        <v>2</v>
      </c>
      <c r="C19" s="7" t="s">
        <v>51</v>
      </c>
      <c r="D19" s="7" t="s">
        <v>52</v>
      </c>
    </row>
    <row r="21" spans="1:9">
      <c r="A21" s="13" t="s">
        <v>14</v>
      </c>
      <c r="B21" s="13" t="s">
        <v>53</v>
      </c>
      <c r="C21" s="8" t="s">
        <v>54</v>
      </c>
      <c r="D21" s="8" t="s">
        <v>55</v>
      </c>
      <c r="E21" s="8" t="s">
        <v>56</v>
      </c>
      <c r="F21" s="8" t="s">
        <v>57</v>
      </c>
      <c r="G21" s="8" t="s">
        <v>58</v>
      </c>
      <c r="H21" s="8" t="s">
        <v>59</v>
      </c>
      <c r="I21" s="8" t="s">
        <v>60</v>
      </c>
    </row>
    <row r="22" spans="1:9">
      <c r="A22" s="14">
        <v>1</v>
      </c>
      <c r="B22" s="14">
        <v>0</v>
      </c>
      <c r="C22" s="2" t="s">
        <v>62</v>
      </c>
      <c r="D22" s="2" t="s">
        <v>63</v>
      </c>
      <c r="E22" s="2" t="s">
        <v>61</v>
      </c>
      <c r="F22" s="2" t="s">
        <v>64</v>
      </c>
      <c r="G22" s="2" t="s">
        <v>65</v>
      </c>
      <c r="H22" s="2">
        <v>1</v>
      </c>
      <c r="I22" s="2" t="s">
        <v>66</v>
      </c>
    </row>
    <row r="23" spans="1:9">
      <c r="A23" s="14">
        <v>2</v>
      </c>
      <c r="B23" s="14">
        <v>1</v>
      </c>
      <c r="C23" s="2" t="s">
        <v>67</v>
      </c>
      <c r="D23" s="2" t="s">
        <v>68</v>
      </c>
      <c r="E23" s="2" t="s">
        <v>61</v>
      </c>
      <c r="F23" s="2" t="s">
        <v>64</v>
      </c>
      <c r="G23" s="2" t="s">
        <v>65</v>
      </c>
      <c r="H23" s="2">
        <v>2</v>
      </c>
      <c r="I23" s="2" t="s">
        <v>69</v>
      </c>
    </row>
    <row r="24" spans="1:9">
      <c r="A24" s="14">
        <v>3</v>
      </c>
      <c r="B24" s="14">
        <v>0</v>
      </c>
      <c r="C24" s="2" t="s">
        <v>62</v>
      </c>
      <c r="D24" s="2" t="s">
        <v>63</v>
      </c>
      <c r="E24" s="2" t="s">
        <v>5</v>
      </c>
      <c r="F24" s="2" t="s">
        <v>70</v>
      </c>
      <c r="G24" s="2" t="s">
        <v>71</v>
      </c>
      <c r="H24" s="2">
        <v>3</v>
      </c>
      <c r="I24" s="2" t="s">
        <v>72</v>
      </c>
    </row>
    <row r="25" spans="1:9">
      <c r="A25" s="14">
        <v>4</v>
      </c>
      <c r="B25" s="14">
        <v>1</v>
      </c>
      <c r="C25" s="2" t="s">
        <v>67</v>
      </c>
      <c r="D25" s="2" t="s">
        <v>68</v>
      </c>
      <c r="E25" s="2" t="s">
        <v>5</v>
      </c>
      <c r="F25" s="2" t="s">
        <v>70</v>
      </c>
      <c r="G25" s="2" t="s">
        <v>71</v>
      </c>
      <c r="H25" s="2">
        <v>4</v>
      </c>
      <c r="I25" s="2" t="s">
        <v>73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TS_Neu</vt:lpstr>
      <vt:lpstr>Auswertungen</vt:lpstr>
      <vt:lpstr>Pivotauswertung</vt:lpstr>
      <vt:lpstr>Schlüsseltabelle</vt:lpstr>
      <vt:lpstr>Auswertungen!Druckbereich</vt:lpstr>
      <vt:lpstr>Schlüssel6</vt:lpstr>
      <vt:lpstr>Schlüssel7</vt:lpstr>
      <vt:lpstr>Schlüssel8</vt:lpstr>
      <vt:lpstr>Schlüssel9</vt:lpstr>
    </vt:vector>
  </TitlesOfParts>
  <Company>profibu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Mönkediek</dc:creator>
  <cp:lastModifiedBy>Sven</cp:lastModifiedBy>
  <dcterms:created xsi:type="dcterms:W3CDTF">2011-10-20T07:06:39Z</dcterms:created>
  <dcterms:modified xsi:type="dcterms:W3CDTF">2012-06-03T04:37:44Z</dcterms:modified>
</cp:coreProperties>
</file>