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20" windowWidth="15000" windowHeight="7725" activeTab="1"/>
  </bookViews>
  <sheets>
    <sheet name="Stammdaten" sheetId="1" r:id="rId1"/>
    <sheet name="Plandaten" sheetId="2" r:id="rId2"/>
    <sheet name="Parameter" sheetId="4" r:id="rId3"/>
    <sheet name="Tariftabelle" sheetId="5" r:id="rId4"/>
  </sheets>
  <definedNames>
    <definedName name="AT_Gehalt">INDEX(Stammdaten,Plandaten!$B1,16)</definedName>
    <definedName name="Austritt">IF(INDEX(Stammdaten,Plandaten!$B1,6)&lt;&gt;0,INDEX(Stammdaten,Plandaten!$B1,6),INDEX(Stammdaten,Plandaten!$B1,7))</definedName>
    <definedName name="AustrittsKNZ">IF(OR(YEAR(Austritt)&gt;Planjahr,Austritt="",AND(MONTH(Austritt)&gt;=Plandaten!$A1,YEAR(Austritt)=Planjahr)),1,0)</definedName>
    <definedName name="AZ_AT">Parameter!$B$3</definedName>
    <definedName name="AZ_Tarif">Parameter!$B$2</definedName>
    <definedName name="BeschMonate">DATEDIF(BeschBeginn,StichtagWG,"M")</definedName>
    <definedName name="Bonus_AT">Parameter!$B$10</definedName>
    <definedName name="Eintritt">INDEX(Stammdaten,Plandaten!$B1,5)</definedName>
    <definedName name="EintrittsKNZ">IF(AND(Planjahr&lt;=YEAR(Eintritt),Plandaten!$A1&lt;MONTH(Eintritt)),0,1)</definedName>
    <definedName name="Entgeltgruppe">INDEX(Stammdaten,Plandaten!$B1,13)&amp;"/"&amp; INDEX(Stammdaten,Plandaten!$B1,14)</definedName>
    <definedName name="Export102012_Monat" localSheetId="0">Stammdaten!$A$1:$R$194</definedName>
    <definedName name="FreiwZulage">INDEX(Stammdaten,Plandaten!$B1,18)</definedName>
    <definedName name="Grundentgelt">Plandaten!$F$2:$F$20000</definedName>
    <definedName name="IRWAZ">INDEX(Stammdaten,Plandaten!$B1,12)</definedName>
    <definedName name="KVPV_BBG">Parameter!$B$12</definedName>
    <definedName name="KVPV_Satz">Parameter!$B$11</definedName>
    <definedName name="lfdEntgelt">Plandaten!$I:$I</definedName>
    <definedName name="LZinPrz">INDEX(Stammdaten,Plandaten!$B1,17)</definedName>
    <definedName name="Planjahr">Parameter!$B$1</definedName>
    <definedName name="RVAV_BBG">Parameter!$B$14</definedName>
    <definedName name="RVAV_Satz">Parameter!$B$13</definedName>
    <definedName name="Stammdaten">Stammdaten!$A$2:$R$194</definedName>
    <definedName name="StichtagWG">Parameter!$E$8</definedName>
    <definedName name="Tarifentgelt">VLOOKUP(Entgeltgruppe,Tariftab,4,FALSE)</definedName>
    <definedName name="Tariftab">Tariftabelle!$A$2:$D$24</definedName>
    <definedName name="Tariftyp">INDEX(Stammdaten,Plandaten!$B1,11)</definedName>
    <definedName name="TarifVolumenEnt">IF(AND(Tariftyp="Tarif",Plandaten!$A1&gt;=MONTH(TE_ZP_Tarif),Planjahr=YEAR(TE_ZP_Tarif)),(Tarifentgelt*IRWAZ/AZ_Tarif)*TE_Satz,)</definedName>
    <definedName name="TarifVolumenLZ">ROUND(IF(AND(Tariftyp="Tarif",Plandaten!$A1&gt;=MONTH(TE_ZP_Tarif),Planjahr=YEAR(TE_ZP_Tarif)),(Tarifentgelt*IRWAZ/AZ_Tarif)*LZinPrz*TE_Satz,),2)</definedName>
    <definedName name="TE_Satz">Parameter!$B$4</definedName>
    <definedName name="TE_Satz_AT">Parameter!$B$6</definedName>
    <definedName name="TE_ZP_AT">Parameter!$B$7</definedName>
    <definedName name="TE_ZP_Tarif">Parameter!$B$5</definedName>
    <definedName name="UG_AT">Parameter!$B$9</definedName>
    <definedName name="UG_Satz">Parameter!$B$8</definedName>
    <definedName name="WGTab">Parameter!$D$2:$E$6</definedName>
  </definedNames>
  <calcPr calcId="144525" calcMode="manual"/>
</workbook>
</file>

<file path=xl/calcChain.xml><?xml version="1.0" encoding="utf-8"?>
<calcChain xmlns="http://schemas.openxmlformats.org/spreadsheetml/2006/main">
  <c r="L3" i="2" l="1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L354" i="2"/>
  <c r="L355" i="2"/>
  <c r="L356" i="2"/>
  <c r="L357" i="2"/>
  <c r="L358" i="2"/>
  <c r="L359" i="2"/>
  <c r="L360" i="2"/>
  <c r="L361" i="2"/>
  <c r="L362" i="2"/>
  <c r="L363" i="2"/>
  <c r="L364" i="2"/>
  <c r="L365" i="2"/>
  <c r="L366" i="2"/>
  <c r="L367" i="2"/>
  <c r="L368" i="2"/>
  <c r="L369" i="2"/>
  <c r="L370" i="2"/>
  <c r="L371" i="2"/>
  <c r="L372" i="2"/>
  <c r="L373" i="2"/>
  <c r="L374" i="2"/>
  <c r="L375" i="2"/>
  <c r="L376" i="2"/>
  <c r="L377" i="2"/>
  <c r="L378" i="2"/>
  <c r="L379" i="2"/>
  <c r="L380" i="2"/>
  <c r="L381" i="2"/>
  <c r="L382" i="2"/>
  <c r="L383" i="2"/>
  <c r="L384" i="2"/>
  <c r="L385" i="2"/>
  <c r="L386" i="2"/>
  <c r="L387" i="2"/>
  <c r="L388" i="2"/>
  <c r="L389" i="2"/>
  <c r="L390" i="2"/>
  <c r="L391" i="2"/>
  <c r="L392" i="2"/>
  <c r="L393" i="2"/>
  <c r="L394" i="2"/>
  <c r="L395" i="2"/>
  <c r="L396" i="2"/>
  <c r="L397" i="2"/>
  <c r="L398" i="2"/>
  <c r="L399" i="2"/>
  <c r="L400" i="2"/>
  <c r="L401" i="2"/>
  <c r="L402" i="2"/>
  <c r="L403" i="2"/>
  <c r="L404" i="2"/>
  <c r="L405" i="2"/>
  <c r="L406" i="2"/>
  <c r="L407" i="2"/>
  <c r="L408" i="2"/>
  <c r="L409" i="2"/>
  <c r="L410" i="2"/>
  <c r="L411" i="2"/>
  <c r="L412" i="2"/>
  <c r="L413" i="2"/>
  <c r="L414" i="2"/>
  <c r="L415" i="2"/>
  <c r="L416" i="2"/>
  <c r="L417" i="2"/>
  <c r="L418" i="2"/>
  <c r="L419" i="2"/>
  <c r="L420" i="2"/>
  <c r="L421" i="2"/>
  <c r="L422" i="2"/>
  <c r="L423" i="2"/>
  <c r="L424" i="2"/>
  <c r="L425" i="2"/>
  <c r="L426" i="2"/>
  <c r="L427" i="2"/>
  <c r="L428" i="2"/>
  <c r="L429" i="2"/>
  <c r="L430" i="2"/>
  <c r="L431" i="2"/>
  <c r="L432" i="2"/>
  <c r="L433" i="2"/>
  <c r="L434" i="2"/>
  <c r="L435" i="2"/>
  <c r="L436" i="2"/>
  <c r="L437" i="2"/>
  <c r="L438" i="2"/>
  <c r="L439" i="2"/>
  <c r="L440" i="2"/>
  <c r="L441" i="2"/>
  <c r="L442" i="2"/>
  <c r="L443" i="2"/>
  <c r="L444" i="2"/>
  <c r="L445" i="2"/>
  <c r="L446" i="2"/>
  <c r="L447" i="2"/>
  <c r="L448" i="2"/>
  <c r="L449" i="2"/>
  <c r="L450" i="2"/>
  <c r="L451" i="2"/>
  <c r="L452" i="2"/>
  <c r="L453" i="2"/>
  <c r="L454" i="2"/>
  <c r="L455" i="2"/>
  <c r="L456" i="2"/>
  <c r="L457" i="2"/>
  <c r="L458" i="2"/>
  <c r="L459" i="2"/>
  <c r="L460" i="2"/>
  <c r="L461" i="2"/>
  <c r="L462" i="2"/>
  <c r="L463" i="2"/>
  <c r="L464" i="2"/>
  <c r="L465" i="2"/>
  <c r="L466" i="2"/>
  <c r="L467" i="2"/>
  <c r="L468" i="2"/>
  <c r="L469" i="2"/>
  <c r="L470" i="2"/>
  <c r="L471" i="2"/>
  <c r="L472" i="2"/>
  <c r="L473" i="2"/>
  <c r="L474" i="2"/>
  <c r="L475" i="2"/>
  <c r="L476" i="2"/>
  <c r="L477" i="2"/>
  <c r="L478" i="2"/>
  <c r="L479" i="2"/>
  <c r="L480" i="2"/>
  <c r="L481" i="2"/>
  <c r="L482" i="2"/>
  <c r="L483" i="2"/>
  <c r="L484" i="2"/>
  <c r="L485" i="2"/>
  <c r="L486" i="2"/>
  <c r="L487" i="2"/>
  <c r="L488" i="2"/>
  <c r="L489" i="2"/>
  <c r="L490" i="2"/>
  <c r="L491" i="2"/>
  <c r="L492" i="2"/>
  <c r="L493" i="2"/>
  <c r="L494" i="2"/>
  <c r="L495" i="2"/>
  <c r="L496" i="2"/>
  <c r="L497" i="2"/>
  <c r="L498" i="2"/>
  <c r="L499" i="2"/>
  <c r="L500" i="2"/>
  <c r="L501" i="2"/>
  <c r="L502" i="2"/>
  <c r="L503" i="2"/>
  <c r="L504" i="2"/>
  <c r="L505" i="2"/>
  <c r="L506" i="2"/>
  <c r="L507" i="2"/>
  <c r="L508" i="2"/>
  <c r="L509" i="2"/>
  <c r="L510" i="2"/>
  <c r="L511" i="2"/>
  <c r="L512" i="2"/>
  <c r="L513" i="2"/>
  <c r="L514" i="2"/>
  <c r="L515" i="2"/>
  <c r="L516" i="2"/>
  <c r="L517" i="2"/>
  <c r="L518" i="2"/>
  <c r="L519" i="2"/>
  <c r="L520" i="2"/>
  <c r="L521" i="2"/>
  <c r="L522" i="2"/>
  <c r="L523" i="2"/>
  <c r="L524" i="2"/>
  <c r="L525" i="2"/>
  <c r="L526" i="2"/>
  <c r="L527" i="2"/>
  <c r="L528" i="2"/>
  <c r="L529" i="2"/>
  <c r="L530" i="2"/>
  <c r="L531" i="2"/>
  <c r="L532" i="2"/>
  <c r="L533" i="2"/>
  <c r="L534" i="2"/>
  <c r="L535" i="2"/>
  <c r="L536" i="2"/>
  <c r="L537" i="2"/>
  <c r="L538" i="2"/>
  <c r="L539" i="2"/>
  <c r="L540" i="2"/>
  <c r="L541" i="2"/>
  <c r="L542" i="2"/>
  <c r="L543" i="2"/>
  <c r="L544" i="2"/>
  <c r="L545" i="2"/>
  <c r="L546" i="2"/>
  <c r="L547" i="2"/>
  <c r="L548" i="2"/>
  <c r="L549" i="2"/>
  <c r="L550" i="2"/>
  <c r="L551" i="2"/>
  <c r="L552" i="2"/>
  <c r="L553" i="2"/>
  <c r="L554" i="2"/>
  <c r="L555" i="2"/>
  <c r="L556" i="2"/>
  <c r="L557" i="2"/>
  <c r="L558" i="2"/>
  <c r="L559" i="2"/>
  <c r="L560" i="2"/>
  <c r="L561" i="2"/>
  <c r="L562" i="2"/>
  <c r="L563" i="2"/>
  <c r="L564" i="2"/>
  <c r="L565" i="2"/>
  <c r="L566" i="2"/>
  <c r="L567" i="2"/>
  <c r="L568" i="2"/>
  <c r="L569" i="2"/>
  <c r="L570" i="2"/>
  <c r="L571" i="2"/>
  <c r="L572" i="2"/>
  <c r="L573" i="2"/>
  <c r="L574" i="2"/>
  <c r="L575" i="2"/>
  <c r="L576" i="2"/>
  <c r="L577" i="2"/>
  <c r="L578" i="2"/>
  <c r="L579" i="2"/>
  <c r="L580" i="2"/>
  <c r="L581" i="2"/>
  <c r="L582" i="2"/>
  <c r="L583" i="2"/>
  <c r="L584" i="2"/>
  <c r="L585" i="2"/>
  <c r="L586" i="2"/>
  <c r="L587" i="2"/>
  <c r="L588" i="2"/>
  <c r="L589" i="2"/>
  <c r="L590" i="2"/>
  <c r="L591" i="2"/>
  <c r="L592" i="2"/>
  <c r="L593" i="2"/>
  <c r="L594" i="2"/>
  <c r="L595" i="2"/>
  <c r="L596" i="2"/>
  <c r="L597" i="2"/>
  <c r="L598" i="2"/>
  <c r="L599" i="2"/>
  <c r="L600" i="2"/>
  <c r="L601" i="2"/>
  <c r="L602" i="2"/>
  <c r="L603" i="2"/>
  <c r="L604" i="2"/>
  <c r="L605" i="2"/>
  <c r="L606" i="2"/>
  <c r="L607" i="2"/>
  <c r="L608" i="2"/>
  <c r="L609" i="2"/>
  <c r="L610" i="2"/>
  <c r="L611" i="2"/>
  <c r="L612" i="2"/>
  <c r="L613" i="2"/>
  <c r="L614" i="2"/>
  <c r="L615" i="2"/>
  <c r="L616" i="2"/>
  <c r="L617" i="2"/>
  <c r="L618" i="2"/>
  <c r="L619" i="2"/>
  <c r="L620" i="2"/>
  <c r="L621" i="2"/>
  <c r="L622" i="2"/>
  <c r="L623" i="2"/>
  <c r="L624" i="2"/>
  <c r="L625" i="2"/>
  <c r="L626" i="2"/>
  <c r="L627" i="2"/>
  <c r="L628" i="2"/>
  <c r="L629" i="2"/>
  <c r="L630" i="2"/>
  <c r="L631" i="2"/>
  <c r="L632" i="2"/>
  <c r="L633" i="2"/>
  <c r="L634" i="2"/>
  <c r="L635" i="2"/>
  <c r="L636" i="2"/>
  <c r="L637" i="2"/>
  <c r="L638" i="2"/>
  <c r="L639" i="2"/>
  <c r="L640" i="2"/>
  <c r="L641" i="2"/>
  <c r="L642" i="2"/>
  <c r="L643" i="2"/>
  <c r="L644" i="2"/>
  <c r="L645" i="2"/>
  <c r="L646" i="2"/>
  <c r="L647" i="2"/>
  <c r="L648" i="2"/>
  <c r="L649" i="2"/>
  <c r="L650" i="2"/>
  <c r="L651" i="2"/>
  <c r="L652" i="2"/>
  <c r="L653" i="2"/>
  <c r="L654" i="2"/>
  <c r="L655" i="2"/>
  <c r="L656" i="2"/>
  <c r="L657" i="2"/>
  <c r="L658" i="2"/>
  <c r="L659" i="2"/>
  <c r="L660" i="2"/>
  <c r="L661" i="2"/>
  <c r="L662" i="2"/>
  <c r="L663" i="2"/>
  <c r="L664" i="2"/>
  <c r="L665" i="2"/>
  <c r="L666" i="2"/>
  <c r="L667" i="2"/>
  <c r="L668" i="2"/>
  <c r="L669" i="2"/>
  <c r="L670" i="2"/>
  <c r="L671" i="2"/>
  <c r="L672" i="2"/>
  <c r="L673" i="2"/>
  <c r="L674" i="2"/>
  <c r="L675" i="2"/>
  <c r="L676" i="2"/>
  <c r="L677" i="2"/>
  <c r="L678" i="2"/>
  <c r="L679" i="2"/>
  <c r="L680" i="2"/>
  <c r="L681" i="2"/>
  <c r="L682" i="2"/>
  <c r="L683" i="2"/>
  <c r="L684" i="2"/>
  <c r="L685" i="2"/>
  <c r="L686" i="2"/>
  <c r="L687" i="2"/>
  <c r="L688" i="2"/>
  <c r="L689" i="2"/>
  <c r="L690" i="2"/>
  <c r="L691" i="2"/>
  <c r="L692" i="2"/>
  <c r="L693" i="2"/>
  <c r="L694" i="2"/>
  <c r="L695" i="2"/>
  <c r="L696" i="2"/>
  <c r="L697" i="2"/>
  <c r="L698" i="2"/>
  <c r="L699" i="2"/>
  <c r="L700" i="2"/>
  <c r="L701" i="2"/>
  <c r="L702" i="2"/>
  <c r="L703" i="2"/>
  <c r="L704" i="2"/>
  <c r="L705" i="2"/>
  <c r="L706" i="2"/>
  <c r="L707" i="2"/>
  <c r="L708" i="2"/>
  <c r="L709" i="2"/>
  <c r="L710" i="2"/>
  <c r="L711" i="2"/>
  <c r="L712" i="2"/>
  <c r="L713" i="2"/>
  <c r="L714" i="2"/>
  <c r="L715" i="2"/>
  <c r="L716" i="2"/>
  <c r="L717" i="2"/>
  <c r="L718" i="2"/>
  <c r="L719" i="2"/>
  <c r="L720" i="2"/>
  <c r="L721" i="2"/>
  <c r="L722" i="2"/>
  <c r="L723" i="2"/>
  <c r="L724" i="2"/>
  <c r="L725" i="2"/>
  <c r="L726" i="2"/>
  <c r="L727" i="2"/>
  <c r="L728" i="2"/>
  <c r="L729" i="2"/>
  <c r="L730" i="2"/>
  <c r="L731" i="2"/>
  <c r="L732" i="2"/>
  <c r="L733" i="2"/>
  <c r="L734" i="2"/>
  <c r="L735" i="2"/>
  <c r="L736" i="2"/>
  <c r="L737" i="2"/>
  <c r="L738" i="2"/>
  <c r="L739" i="2"/>
  <c r="L740" i="2"/>
  <c r="L741" i="2"/>
  <c r="L742" i="2"/>
  <c r="L743" i="2"/>
  <c r="L744" i="2"/>
  <c r="L745" i="2"/>
  <c r="L746" i="2"/>
  <c r="L747" i="2"/>
  <c r="L748" i="2"/>
  <c r="L749" i="2"/>
  <c r="L750" i="2"/>
  <c r="L751" i="2"/>
  <c r="L752" i="2"/>
  <c r="L753" i="2"/>
  <c r="L754" i="2"/>
  <c r="L755" i="2"/>
  <c r="L756" i="2"/>
  <c r="L757" i="2"/>
  <c r="L758" i="2"/>
  <c r="L759" i="2"/>
  <c r="L760" i="2"/>
  <c r="L761" i="2"/>
  <c r="L762" i="2"/>
  <c r="L763" i="2"/>
  <c r="L764" i="2"/>
  <c r="L765" i="2"/>
  <c r="L766" i="2"/>
  <c r="L767" i="2"/>
  <c r="L768" i="2"/>
  <c r="L769" i="2"/>
  <c r="L770" i="2"/>
  <c r="L771" i="2"/>
  <c r="L772" i="2"/>
  <c r="L773" i="2"/>
  <c r="L774" i="2"/>
  <c r="L775" i="2"/>
  <c r="L776" i="2"/>
  <c r="L777" i="2"/>
  <c r="L778" i="2"/>
  <c r="L779" i="2"/>
  <c r="L780" i="2"/>
  <c r="L781" i="2"/>
  <c r="L782" i="2"/>
  <c r="L783" i="2"/>
  <c r="L784" i="2"/>
  <c r="L785" i="2"/>
  <c r="L786" i="2"/>
  <c r="L787" i="2"/>
  <c r="L788" i="2"/>
  <c r="L789" i="2"/>
  <c r="L790" i="2"/>
  <c r="L791" i="2"/>
  <c r="L792" i="2"/>
  <c r="L793" i="2"/>
  <c r="L794" i="2"/>
  <c r="L795" i="2"/>
  <c r="L796" i="2"/>
  <c r="L797" i="2"/>
  <c r="L798" i="2"/>
  <c r="L799" i="2"/>
  <c r="L800" i="2"/>
  <c r="L801" i="2"/>
  <c r="L802" i="2"/>
  <c r="L803" i="2"/>
  <c r="L804" i="2"/>
  <c r="L805" i="2"/>
  <c r="L806" i="2"/>
  <c r="L807" i="2"/>
  <c r="L808" i="2"/>
  <c r="L809" i="2"/>
  <c r="L810" i="2"/>
  <c r="L811" i="2"/>
  <c r="L812" i="2"/>
  <c r="L813" i="2"/>
  <c r="L814" i="2"/>
  <c r="L815" i="2"/>
  <c r="L816" i="2"/>
  <c r="L817" i="2"/>
  <c r="L818" i="2"/>
  <c r="L819" i="2"/>
  <c r="L820" i="2"/>
  <c r="L821" i="2"/>
  <c r="L822" i="2"/>
  <c r="L823" i="2"/>
  <c r="L824" i="2"/>
  <c r="L825" i="2"/>
  <c r="L826" i="2"/>
  <c r="L827" i="2"/>
  <c r="L828" i="2"/>
  <c r="L829" i="2"/>
  <c r="L830" i="2"/>
  <c r="L831" i="2"/>
  <c r="L832" i="2"/>
  <c r="L833" i="2"/>
  <c r="L834" i="2"/>
  <c r="L835" i="2"/>
  <c r="L836" i="2"/>
  <c r="L837" i="2"/>
  <c r="L838" i="2"/>
  <c r="L839" i="2"/>
  <c r="L840" i="2"/>
  <c r="L841" i="2"/>
  <c r="L842" i="2"/>
  <c r="L843" i="2"/>
  <c r="L844" i="2"/>
  <c r="L845" i="2"/>
  <c r="L846" i="2"/>
  <c r="L847" i="2"/>
  <c r="L848" i="2"/>
  <c r="L849" i="2"/>
  <c r="L850" i="2"/>
  <c r="L851" i="2"/>
  <c r="L852" i="2"/>
  <c r="L853" i="2"/>
  <c r="L854" i="2"/>
  <c r="L855" i="2"/>
  <c r="L856" i="2"/>
  <c r="L857" i="2"/>
  <c r="L858" i="2"/>
  <c r="L859" i="2"/>
  <c r="L860" i="2"/>
  <c r="L861" i="2"/>
  <c r="L862" i="2"/>
  <c r="L863" i="2"/>
  <c r="L864" i="2"/>
  <c r="L865" i="2"/>
  <c r="L866" i="2"/>
  <c r="L867" i="2"/>
  <c r="L868" i="2"/>
  <c r="L869" i="2"/>
  <c r="L870" i="2"/>
  <c r="L871" i="2"/>
  <c r="L872" i="2"/>
  <c r="L873" i="2"/>
  <c r="L874" i="2"/>
  <c r="L875" i="2"/>
  <c r="L876" i="2"/>
  <c r="L877" i="2"/>
  <c r="L878" i="2"/>
  <c r="L879" i="2"/>
  <c r="L880" i="2"/>
  <c r="L881" i="2"/>
  <c r="L882" i="2"/>
  <c r="L883" i="2"/>
  <c r="L884" i="2"/>
  <c r="L885" i="2"/>
  <c r="L886" i="2"/>
  <c r="L887" i="2"/>
  <c r="L888" i="2"/>
  <c r="L889" i="2"/>
  <c r="L890" i="2"/>
  <c r="L891" i="2"/>
  <c r="L892" i="2"/>
  <c r="L893" i="2"/>
  <c r="L894" i="2"/>
  <c r="L895" i="2"/>
  <c r="L896" i="2"/>
  <c r="L897" i="2"/>
  <c r="L898" i="2"/>
  <c r="L899" i="2"/>
  <c r="L900" i="2"/>
  <c r="L901" i="2"/>
  <c r="L902" i="2"/>
  <c r="L903" i="2"/>
  <c r="L904" i="2"/>
  <c r="L905" i="2"/>
  <c r="L906" i="2"/>
  <c r="L907" i="2"/>
  <c r="L908" i="2"/>
  <c r="L909" i="2"/>
  <c r="L910" i="2"/>
  <c r="L911" i="2"/>
  <c r="L912" i="2"/>
  <c r="L913" i="2"/>
  <c r="L914" i="2"/>
  <c r="L915" i="2"/>
  <c r="L916" i="2"/>
  <c r="L917" i="2"/>
  <c r="L918" i="2"/>
  <c r="L919" i="2"/>
  <c r="L920" i="2"/>
  <c r="L921" i="2"/>
  <c r="L922" i="2"/>
  <c r="L923" i="2"/>
  <c r="L924" i="2"/>
  <c r="L925" i="2"/>
  <c r="L926" i="2"/>
  <c r="L927" i="2"/>
  <c r="L928" i="2"/>
  <c r="L929" i="2"/>
  <c r="L930" i="2"/>
  <c r="L931" i="2"/>
  <c r="L932" i="2"/>
  <c r="L933" i="2"/>
  <c r="L934" i="2"/>
  <c r="L935" i="2"/>
  <c r="L936" i="2"/>
  <c r="L937" i="2"/>
  <c r="L938" i="2"/>
  <c r="L939" i="2"/>
  <c r="L940" i="2"/>
  <c r="L941" i="2"/>
  <c r="L942" i="2"/>
  <c r="L943" i="2"/>
  <c r="L944" i="2"/>
  <c r="L945" i="2"/>
  <c r="L946" i="2"/>
  <c r="L947" i="2"/>
  <c r="L948" i="2"/>
  <c r="L949" i="2"/>
  <c r="L950" i="2"/>
  <c r="L951" i="2"/>
  <c r="L952" i="2"/>
  <c r="L953" i="2"/>
  <c r="L954" i="2"/>
  <c r="L955" i="2"/>
  <c r="L956" i="2"/>
  <c r="L957" i="2"/>
  <c r="L958" i="2"/>
  <c r="L959" i="2"/>
  <c r="L960" i="2"/>
  <c r="L961" i="2"/>
  <c r="L962" i="2"/>
  <c r="L963" i="2"/>
  <c r="L964" i="2"/>
  <c r="L965" i="2"/>
  <c r="L966" i="2"/>
  <c r="L967" i="2"/>
  <c r="L968" i="2"/>
  <c r="L969" i="2"/>
  <c r="L970" i="2"/>
  <c r="L971" i="2"/>
  <c r="L972" i="2"/>
  <c r="L973" i="2"/>
  <c r="L974" i="2"/>
  <c r="L975" i="2"/>
  <c r="L976" i="2"/>
  <c r="L977" i="2"/>
  <c r="L978" i="2"/>
  <c r="L979" i="2"/>
  <c r="L980" i="2"/>
  <c r="L981" i="2"/>
  <c r="L982" i="2"/>
  <c r="L983" i="2"/>
  <c r="L984" i="2"/>
  <c r="L985" i="2"/>
  <c r="L986" i="2"/>
  <c r="L987" i="2"/>
  <c r="L988" i="2"/>
  <c r="L989" i="2"/>
  <c r="L990" i="2"/>
  <c r="L991" i="2"/>
  <c r="L992" i="2"/>
  <c r="L993" i="2"/>
  <c r="L994" i="2"/>
  <c r="L995" i="2"/>
  <c r="L996" i="2"/>
  <c r="L997" i="2"/>
  <c r="L998" i="2"/>
  <c r="L999" i="2"/>
  <c r="L1000" i="2"/>
  <c r="L1001" i="2"/>
  <c r="L1002" i="2"/>
  <c r="L1003" i="2"/>
  <c r="L1004" i="2"/>
  <c r="L1005" i="2"/>
  <c r="L1006" i="2"/>
  <c r="L1007" i="2"/>
  <c r="L1008" i="2"/>
  <c r="L1009" i="2"/>
  <c r="L1010" i="2"/>
  <c r="L1011" i="2"/>
  <c r="L1012" i="2"/>
  <c r="L1013" i="2"/>
  <c r="L1014" i="2"/>
  <c r="L1015" i="2"/>
  <c r="L1016" i="2"/>
  <c r="L1017" i="2"/>
  <c r="L1018" i="2"/>
  <c r="L1019" i="2"/>
  <c r="L1020" i="2"/>
  <c r="L1021" i="2"/>
  <c r="L1022" i="2"/>
  <c r="L1023" i="2"/>
  <c r="L1024" i="2"/>
  <c r="L1025" i="2"/>
  <c r="L1026" i="2"/>
  <c r="L1027" i="2"/>
  <c r="L1028" i="2"/>
  <c r="L1029" i="2"/>
  <c r="L1030" i="2"/>
  <c r="L1031" i="2"/>
  <c r="L1032" i="2"/>
  <c r="L1033" i="2"/>
  <c r="L1034" i="2"/>
  <c r="L1035" i="2"/>
  <c r="L1036" i="2"/>
  <c r="L1037" i="2"/>
  <c r="L1038" i="2"/>
  <c r="L1039" i="2"/>
  <c r="L1040" i="2"/>
  <c r="L1041" i="2"/>
  <c r="L1042" i="2"/>
  <c r="L1043" i="2"/>
  <c r="L1044" i="2"/>
  <c r="L1045" i="2"/>
  <c r="L1046" i="2"/>
  <c r="L1047" i="2"/>
  <c r="L1048" i="2"/>
  <c r="L1049" i="2"/>
  <c r="L1050" i="2"/>
  <c r="L1051" i="2"/>
  <c r="L1052" i="2"/>
  <c r="L1053" i="2"/>
  <c r="L1054" i="2"/>
  <c r="L1055" i="2"/>
  <c r="L1056" i="2"/>
  <c r="L1057" i="2"/>
  <c r="L1058" i="2"/>
  <c r="L1059" i="2"/>
  <c r="L1060" i="2"/>
  <c r="L1061" i="2"/>
  <c r="L1062" i="2"/>
  <c r="L1063" i="2"/>
  <c r="L1064" i="2"/>
  <c r="L1065" i="2"/>
  <c r="L1066" i="2"/>
  <c r="L1067" i="2"/>
  <c r="L1068" i="2"/>
  <c r="L1069" i="2"/>
  <c r="L1070" i="2"/>
  <c r="L1071" i="2"/>
  <c r="L1072" i="2"/>
  <c r="L1073" i="2"/>
  <c r="L1074" i="2"/>
  <c r="L1075" i="2"/>
  <c r="L1076" i="2"/>
  <c r="L1077" i="2"/>
  <c r="L1078" i="2"/>
  <c r="L1079" i="2"/>
  <c r="L1080" i="2"/>
  <c r="L1081" i="2"/>
  <c r="L1082" i="2"/>
  <c r="L1083" i="2"/>
  <c r="L1084" i="2"/>
  <c r="L1085" i="2"/>
  <c r="L1086" i="2"/>
  <c r="L1087" i="2"/>
  <c r="L1088" i="2"/>
  <c r="L1089" i="2"/>
  <c r="L1090" i="2"/>
  <c r="L1091" i="2"/>
  <c r="L1092" i="2"/>
  <c r="L1093" i="2"/>
  <c r="L1094" i="2"/>
  <c r="L1095" i="2"/>
  <c r="L1096" i="2"/>
  <c r="L1097" i="2"/>
  <c r="L1098" i="2"/>
  <c r="L1099" i="2"/>
  <c r="L1100" i="2"/>
  <c r="L1101" i="2"/>
  <c r="L1102" i="2"/>
  <c r="L1103" i="2"/>
  <c r="L1104" i="2"/>
  <c r="L1105" i="2"/>
  <c r="L1106" i="2"/>
  <c r="L1107" i="2"/>
  <c r="L1108" i="2"/>
  <c r="L1109" i="2"/>
  <c r="L1110" i="2"/>
  <c r="L1111" i="2"/>
  <c r="L1112" i="2"/>
  <c r="L1113" i="2"/>
  <c r="L1114" i="2"/>
  <c r="L1115" i="2"/>
  <c r="L1116" i="2"/>
  <c r="L1117" i="2"/>
  <c r="L1118" i="2"/>
  <c r="L1119" i="2"/>
  <c r="L1120" i="2"/>
  <c r="L1121" i="2"/>
  <c r="L1122" i="2"/>
  <c r="L1123" i="2"/>
  <c r="L1124" i="2"/>
  <c r="L1125" i="2"/>
  <c r="L1126" i="2"/>
  <c r="L1127" i="2"/>
  <c r="L1128" i="2"/>
  <c r="L1129" i="2"/>
  <c r="L1130" i="2"/>
  <c r="L1131" i="2"/>
  <c r="L1132" i="2"/>
  <c r="L1133" i="2"/>
  <c r="L1134" i="2"/>
  <c r="L1135" i="2"/>
  <c r="L1136" i="2"/>
  <c r="L1137" i="2"/>
  <c r="L1138" i="2"/>
  <c r="L1139" i="2"/>
  <c r="L1140" i="2"/>
  <c r="L1141" i="2"/>
  <c r="L1142" i="2"/>
  <c r="L1143" i="2"/>
  <c r="L1144" i="2"/>
  <c r="L1145" i="2"/>
  <c r="L1146" i="2"/>
  <c r="L1147" i="2"/>
  <c r="L1148" i="2"/>
  <c r="L1149" i="2"/>
  <c r="L1150" i="2"/>
  <c r="L1151" i="2"/>
  <c r="L1152" i="2"/>
  <c r="L1153" i="2"/>
  <c r="L1154" i="2"/>
  <c r="L1155" i="2"/>
  <c r="L1156" i="2"/>
  <c r="L1157" i="2"/>
  <c r="L1158" i="2"/>
  <c r="L1159" i="2"/>
  <c r="L1160" i="2"/>
  <c r="L1161" i="2"/>
  <c r="L1162" i="2"/>
  <c r="L1163" i="2"/>
  <c r="L1164" i="2"/>
  <c r="L1165" i="2"/>
  <c r="L1166" i="2"/>
  <c r="L1167" i="2"/>
  <c r="L1168" i="2"/>
  <c r="L1169" i="2"/>
  <c r="L1170" i="2"/>
  <c r="L1171" i="2"/>
  <c r="L1172" i="2"/>
  <c r="L1173" i="2"/>
  <c r="L1174" i="2"/>
  <c r="L1175" i="2"/>
  <c r="L1176" i="2"/>
  <c r="L1177" i="2"/>
  <c r="L1178" i="2"/>
  <c r="L1179" i="2"/>
  <c r="L1180" i="2"/>
  <c r="L1181" i="2"/>
  <c r="L1182" i="2"/>
  <c r="L1183" i="2"/>
  <c r="L1184" i="2"/>
  <c r="L1185" i="2"/>
  <c r="L1186" i="2"/>
  <c r="L1187" i="2"/>
  <c r="L1188" i="2"/>
  <c r="L1189" i="2"/>
  <c r="L1190" i="2"/>
  <c r="L1191" i="2"/>
  <c r="L1192" i="2"/>
  <c r="L1193" i="2"/>
  <c r="L1194" i="2"/>
  <c r="L1195" i="2"/>
  <c r="L1196" i="2"/>
  <c r="L1197" i="2"/>
  <c r="L1198" i="2"/>
  <c r="L1199" i="2"/>
  <c r="L1200" i="2"/>
  <c r="L1201" i="2"/>
  <c r="L1202" i="2"/>
  <c r="L1203" i="2"/>
  <c r="L1204" i="2"/>
  <c r="L1205" i="2"/>
  <c r="L1206" i="2"/>
  <c r="L1207" i="2"/>
  <c r="L1208" i="2"/>
  <c r="L1209" i="2"/>
  <c r="L1210" i="2"/>
  <c r="L1211" i="2"/>
  <c r="L1212" i="2"/>
  <c r="L1213" i="2"/>
  <c r="L1214" i="2"/>
  <c r="L1215" i="2"/>
  <c r="L1216" i="2"/>
  <c r="L1217" i="2"/>
  <c r="L1218" i="2"/>
  <c r="L1219" i="2"/>
  <c r="L1220" i="2"/>
  <c r="L1221" i="2"/>
  <c r="L1222" i="2"/>
  <c r="L1223" i="2"/>
  <c r="L1224" i="2"/>
  <c r="L1225" i="2"/>
  <c r="L1226" i="2"/>
  <c r="L1227" i="2"/>
  <c r="L1228" i="2"/>
  <c r="L1229" i="2"/>
  <c r="L1230" i="2"/>
  <c r="L1231" i="2"/>
  <c r="L1232" i="2"/>
  <c r="L1233" i="2"/>
  <c r="L1234" i="2"/>
  <c r="L1235" i="2"/>
  <c r="L1236" i="2"/>
  <c r="L1237" i="2"/>
  <c r="L1238" i="2"/>
  <c r="L1239" i="2"/>
  <c r="L1240" i="2"/>
  <c r="L1241" i="2"/>
  <c r="L1242" i="2"/>
  <c r="L1243" i="2"/>
  <c r="L1244" i="2"/>
  <c r="L1245" i="2"/>
  <c r="L1246" i="2"/>
  <c r="L1247" i="2"/>
  <c r="L1248" i="2"/>
  <c r="L1249" i="2"/>
  <c r="L1250" i="2"/>
  <c r="L1251" i="2"/>
  <c r="L1252" i="2"/>
  <c r="L1253" i="2"/>
  <c r="L1254" i="2"/>
  <c r="L1255" i="2"/>
  <c r="L1256" i="2"/>
  <c r="L1257" i="2"/>
  <c r="L1258" i="2"/>
  <c r="L1259" i="2"/>
  <c r="L1260" i="2"/>
  <c r="L1261" i="2"/>
  <c r="L1262" i="2"/>
  <c r="L1263" i="2"/>
  <c r="L1264" i="2"/>
  <c r="L1265" i="2"/>
  <c r="L1266" i="2"/>
  <c r="L1267" i="2"/>
  <c r="L1268" i="2"/>
  <c r="L1269" i="2"/>
  <c r="L1270" i="2"/>
  <c r="L1271" i="2"/>
  <c r="L1272" i="2"/>
  <c r="L1273" i="2"/>
  <c r="L1274" i="2"/>
  <c r="L1275" i="2"/>
  <c r="L1276" i="2"/>
  <c r="L1277" i="2"/>
  <c r="L1278" i="2"/>
  <c r="L1279" i="2"/>
  <c r="L1280" i="2"/>
  <c r="L1281" i="2"/>
  <c r="L1282" i="2"/>
  <c r="L1283" i="2"/>
  <c r="L1284" i="2"/>
  <c r="L1285" i="2"/>
  <c r="L1286" i="2"/>
  <c r="L1287" i="2"/>
  <c r="L1288" i="2"/>
  <c r="L1289" i="2"/>
  <c r="L1290" i="2"/>
  <c r="L1291" i="2"/>
  <c r="L1292" i="2"/>
  <c r="L1293" i="2"/>
  <c r="L1294" i="2"/>
  <c r="L1295" i="2"/>
  <c r="L1296" i="2"/>
  <c r="L1297" i="2"/>
  <c r="L1298" i="2"/>
  <c r="L1299" i="2"/>
  <c r="L1300" i="2"/>
  <c r="L1301" i="2"/>
  <c r="L1302" i="2"/>
  <c r="L1303" i="2"/>
  <c r="L1304" i="2"/>
  <c r="L1305" i="2"/>
  <c r="L1306" i="2"/>
  <c r="L1307" i="2"/>
  <c r="L1308" i="2"/>
  <c r="L1309" i="2"/>
  <c r="L1310" i="2"/>
  <c r="L1311" i="2"/>
  <c r="L1312" i="2"/>
  <c r="L1313" i="2"/>
  <c r="L1314" i="2"/>
  <c r="L1315" i="2"/>
  <c r="L1316" i="2"/>
  <c r="L1317" i="2"/>
  <c r="L1318" i="2"/>
  <c r="L1319" i="2"/>
  <c r="L1320" i="2"/>
  <c r="L1321" i="2"/>
  <c r="L1322" i="2"/>
  <c r="L1323" i="2"/>
  <c r="L1324" i="2"/>
  <c r="L1325" i="2"/>
  <c r="L1326" i="2"/>
  <c r="L1327" i="2"/>
  <c r="L1328" i="2"/>
  <c r="L1329" i="2"/>
  <c r="L1330" i="2"/>
  <c r="L1331" i="2"/>
  <c r="L1332" i="2"/>
  <c r="L1333" i="2"/>
  <c r="L1334" i="2"/>
  <c r="L1335" i="2"/>
  <c r="L1336" i="2"/>
  <c r="L1337" i="2"/>
  <c r="L1338" i="2"/>
  <c r="L1339" i="2"/>
  <c r="L1340" i="2"/>
  <c r="L1341" i="2"/>
  <c r="L1342" i="2"/>
  <c r="L1343" i="2"/>
  <c r="L1344" i="2"/>
  <c r="L1345" i="2"/>
  <c r="L1346" i="2"/>
  <c r="L1347" i="2"/>
  <c r="L1348" i="2"/>
  <c r="L1349" i="2"/>
  <c r="L1350" i="2"/>
  <c r="L1351" i="2"/>
  <c r="L1352" i="2"/>
  <c r="L1353" i="2"/>
  <c r="L1354" i="2"/>
  <c r="L1355" i="2"/>
  <c r="L1356" i="2"/>
  <c r="L1357" i="2"/>
  <c r="L1358" i="2"/>
  <c r="L1359" i="2"/>
  <c r="L1360" i="2"/>
  <c r="L1361" i="2"/>
  <c r="L1362" i="2"/>
  <c r="L1363" i="2"/>
  <c r="L1364" i="2"/>
  <c r="L1365" i="2"/>
  <c r="L1366" i="2"/>
  <c r="L1367" i="2"/>
  <c r="L1368" i="2"/>
  <c r="L1369" i="2"/>
  <c r="L1370" i="2"/>
  <c r="L1371" i="2"/>
  <c r="L1372" i="2"/>
  <c r="L1373" i="2"/>
  <c r="L1374" i="2"/>
  <c r="L1375" i="2"/>
  <c r="L1376" i="2"/>
  <c r="L1377" i="2"/>
  <c r="L1378" i="2"/>
  <c r="L1379" i="2"/>
  <c r="L1380" i="2"/>
  <c r="L1381" i="2"/>
  <c r="L1382" i="2"/>
  <c r="L1383" i="2"/>
  <c r="L1384" i="2"/>
  <c r="L1385" i="2"/>
  <c r="L1386" i="2"/>
  <c r="L1387" i="2"/>
  <c r="L1388" i="2"/>
  <c r="L1389" i="2"/>
  <c r="L1390" i="2"/>
  <c r="L1391" i="2"/>
  <c r="L1392" i="2"/>
  <c r="L1393" i="2"/>
  <c r="L1394" i="2"/>
  <c r="L1395" i="2"/>
  <c r="L1396" i="2"/>
  <c r="L1397" i="2"/>
  <c r="L1398" i="2"/>
  <c r="L1399" i="2"/>
  <c r="L1400" i="2"/>
  <c r="L1401" i="2"/>
  <c r="L1402" i="2"/>
  <c r="L1403" i="2"/>
  <c r="L1404" i="2"/>
  <c r="L1405" i="2"/>
  <c r="L1406" i="2"/>
  <c r="L1407" i="2"/>
  <c r="L1408" i="2"/>
  <c r="L1409" i="2"/>
  <c r="L1410" i="2"/>
  <c r="L1411" i="2"/>
  <c r="L1412" i="2"/>
  <c r="L1413" i="2"/>
  <c r="L1414" i="2"/>
  <c r="L1415" i="2"/>
  <c r="L1416" i="2"/>
  <c r="L1417" i="2"/>
  <c r="L1418" i="2"/>
  <c r="L1419" i="2"/>
  <c r="L1420" i="2"/>
  <c r="L1421" i="2"/>
  <c r="L1422" i="2"/>
  <c r="L1423" i="2"/>
  <c r="L1424" i="2"/>
  <c r="L1425" i="2"/>
  <c r="L1426" i="2"/>
  <c r="L1427" i="2"/>
  <c r="L1428" i="2"/>
  <c r="L1429" i="2"/>
  <c r="L1430" i="2"/>
  <c r="L1431" i="2"/>
  <c r="L1432" i="2"/>
  <c r="L1433" i="2"/>
  <c r="L1434" i="2"/>
  <c r="L1435" i="2"/>
  <c r="L1436" i="2"/>
  <c r="L1437" i="2"/>
  <c r="L1438" i="2"/>
  <c r="L1439" i="2"/>
  <c r="L1440" i="2"/>
  <c r="L1441" i="2"/>
  <c r="L1442" i="2"/>
  <c r="L1443" i="2"/>
  <c r="L1444" i="2"/>
  <c r="L1445" i="2"/>
  <c r="L1446" i="2"/>
  <c r="L1447" i="2"/>
  <c r="L1448" i="2"/>
  <c r="L1449" i="2"/>
  <c r="L1450" i="2"/>
  <c r="L1451" i="2"/>
  <c r="L1452" i="2"/>
  <c r="L1453" i="2"/>
  <c r="L1454" i="2"/>
  <c r="L1455" i="2"/>
  <c r="L1456" i="2"/>
  <c r="L1457" i="2"/>
  <c r="L1458" i="2"/>
  <c r="L1459" i="2"/>
  <c r="L1460" i="2"/>
  <c r="L1461" i="2"/>
  <c r="L1462" i="2"/>
  <c r="L1463" i="2"/>
  <c r="L1464" i="2"/>
  <c r="L1465" i="2"/>
  <c r="L1466" i="2"/>
  <c r="L1467" i="2"/>
  <c r="L1468" i="2"/>
  <c r="L1469" i="2"/>
  <c r="L1470" i="2"/>
  <c r="L1471" i="2"/>
  <c r="L1472" i="2"/>
  <c r="L1473" i="2"/>
  <c r="L1474" i="2"/>
  <c r="L1475" i="2"/>
  <c r="L1476" i="2"/>
  <c r="L1477" i="2"/>
  <c r="L1478" i="2"/>
  <c r="L1479" i="2"/>
  <c r="L1480" i="2"/>
  <c r="L1481" i="2"/>
  <c r="L1482" i="2"/>
  <c r="L1483" i="2"/>
  <c r="L1484" i="2"/>
  <c r="L1485" i="2"/>
  <c r="L1486" i="2"/>
  <c r="L1487" i="2"/>
  <c r="L1488" i="2"/>
  <c r="L1489" i="2"/>
  <c r="L1490" i="2"/>
  <c r="L1491" i="2"/>
  <c r="L1492" i="2"/>
  <c r="L1493" i="2"/>
  <c r="L1494" i="2"/>
  <c r="L1495" i="2"/>
  <c r="L1496" i="2"/>
  <c r="L1497" i="2"/>
  <c r="L1498" i="2"/>
  <c r="L1499" i="2"/>
  <c r="L1500" i="2"/>
  <c r="L1501" i="2"/>
  <c r="L1502" i="2"/>
  <c r="L1503" i="2"/>
  <c r="L1504" i="2"/>
  <c r="L1505" i="2"/>
  <c r="L1506" i="2"/>
  <c r="L1507" i="2"/>
  <c r="L1508" i="2"/>
  <c r="L1509" i="2"/>
  <c r="L1510" i="2"/>
  <c r="L1511" i="2"/>
  <c r="L1512" i="2"/>
  <c r="L1513" i="2"/>
  <c r="L1514" i="2"/>
  <c r="L1515" i="2"/>
  <c r="L1516" i="2"/>
  <c r="L1517" i="2"/>
  <c r="L1518" i="2"/>
  <c r="L1519" i="2"/>
  <c r="L1520" i="2"/>
  <c r="L1521" i="2"/>
  <c r="L1522" i="2"/>
  <c r="L1523" i="2"/>
  <c r="L1524" i="2"/>
  <c r="L1525" i="2"/>
  <c r="L1526" i="2"/>
  <c r="L1527" i="2"/>
  <c r="L1528" i="2"/>
  <c r="L1529" i="2"/>
  <c r="L1530" i="2"/>
  <c r="L1531" i="2"/>
  <c r="L1532" i="2"/>
  <c r="L1533" i="2"/>
  <c r="L1534" i="2"/>
  <c r="L1535" i="2"/>
  <c r="L1536" i="2"/>
  <c r="L1537" i="2"/>
  <c r="L1538" i="2"/>
  <c r="L1539" i="2"/>
  <c r="L1540" i="2"/>
  <c r="L1541" i="2"/>
  <c r="L1542" i="2"/>
  <c r="L1543" i="2"/>
  <c r="L1544" i="2"/>
  <c r="L1545" i="2"/>
  <c r="L1546" i="2"/>
  <c r="L1547" i="2"/>
  <c r="L1548" i="2"/>
  <c r="L1549" i="2"/>
  <c r="L1550" i="2"/>
  <c r="L1551" i="2"/>
  <c r="L1552" i="2"/>
  <c r="L1553" i="2"/>
  <c r="L1554" i="2"/>
  <c r="L1555" i="2"/>
  <c r="L1556" i="2"/>
  <c r="L1557" i="2"/>
  <c r="L1558" i="2"/>
  <c r="L1559" i="2"/>
  <c r="L1560" i="2"/>
  <c r="L1561" i="2"/>
  <c r="L1562" i="2"/>
  <c r="L1563" i="2"/>
  <c r="L1564" i="2"/>
  <c r="L1565" i="2"/>
  <c r="L1566" i="2"/>
  <c r="L1567" i="2"/>
  <c r="L1568" i="2"/>
  <c r="L1569" i="2"/>
  <c r="L1570" i="2"/>
  <c r="L1571" i="2"/>
  <c r="L1572" i="2"/>
  <c r="L1573" i="2"/>
  <c r="L1574" i="2"/>
  <c r="L1575" i="2"/>
  <c r="L1576" i="2"/>
  <c r="L1577" i="2"/>
  <c r="L1578" i="2"/>
  <c r="L1579" i="2"/>
  <c r="L1580" i="2"/>
  <c r="L1581" i="2"/>
  <c r="L1582" i="2"/>
  <c r="L1583" i="2"/>
  <c r="L1584" i="2"/>
  <c r="L1585" i="2"/>
  <c r="L1586" i="2"/>
  <c r="L1587" i="2"/>
  <c r="L1588" i="2"/>
  <c r="L1589" i="2"/>
  <c r="L1590" i="2"/>
  <c r="L1591" i="2"/>
  <c r="L1592" i="2"/>
  <c r="L1593" i="2"/>
  <c r="L1594" i="2"/>
  <c r="L1595" i="2"/>
  <c r="L1596" i="2"/>
  <c r="L1597" i="2"/>
  <c r="L1598" i="2"/>
  <c r="L1599" i="2"/>
  <c r="L1600" i="2"/>
  <c r="L1601" i="2"/>
  <c r="L1602" i="2"/>
  <c r="L1603" i="2"/>
  <c r="L1604" i="2"/>
  <c r="L1605" i="2"/>
  <c r="L1606" i="2"/>
  <c r="L1607" i="2"/>
  <c r="L1608" i="2"/>
  <c r="L1609" i="2"/>
  <c r="L1610" i="2"/>
  <c r="L1611" i="2"/>
  <c r="L1612" i="2"/>
  <c r="L1613" i="2"/>
  <c r="L1614" i="2"/>
  <c r="L1615" i="2"/>
  <c r="L1616" i="2"/>
  <c r="L1617" i="2"/>
  <c r="L1618" i="2"/>
  <c r="L1619" i="2"/>
  <c r="L1620" i="2"/>
  <c r="L1621" i="2"/>
  <c r="L1622" i="2"/>
  <c r="L1623" i="2"/>
  <c r="L1624" i="2"/>
  <c r="L1625" i="2"/>
  <c r="L1626" i="2"/>
  <c r="L1627" i="2"/>
  <c r="L1628" i="2"/>
  <c r="L1629" i="2"/>
  <c r="L1630" i="2"/>
  <c r="L1631" i="2"/>
  <c r="L1632" i="2"/>
  <c r="L1633" i="2"/>
  <c r="L1634" i="2"/>
  <c r="L1635" i="2"/>
  <c r="L1636" i="2"/>
  <c r="L1637" i="2"/>
  <c r="L1638" i="2"/>
  <c r="L1639" i="2"/>
  <c r="L1640" i="2"/>
  <c r="L1641" i="2"/>
  <c r="L1642" i="2"/>
  <c r="L1643" i="2"/>
  <c r="L1644" i="2"/>
  <c r="L1645" i="2"/>
  <c r="L1646" i="2"/>
  <c r="L1647" i="2"/>
  <c r="L1648" i="2"/>
  <c r="L1649" i="2"/>
  <c r="L1650" i="2"/>
  <c r="L1651" i="2"/>
  <c r="L1652" i="2"/>
  <c r="L1653" i="2"/>
  <c r="L1654" i="2"/>
  <c r="L1655" i="2"/>
  <c r="L1656" i="2"/>
  <c r="L1657" i="2"/>
  <c r="L1658" i="2"/>
  <c r="L1659" i="2"/>
  <c r="L1660" i="2"/>
  <c r="L1661" i="2"/>
  <c r="L1662" i="2"/>
  <c r="L1663" i="2"/>
  <c r="L1664" i="2"/>
  <c r="L1665" i="2"/>
  <c r="L1666" i="2"/>
  <c r="L1667" i="2"/>
  <c r="L1668" i="2"/>
  <c r="L1669" i="2"/>
  <c r="L1670" i="2"/>
  <c r="L1671" i="2"/>
  <c r="L1672" i="2"/>
  <c r="L1673" i="2"/>
  <c r="L1674" i="2"/>
  <c r="L1675" i="2"/>
  <c r="L1676" i="2"/>
  <c r="L1677" i="2"/>
  <c r="L1678" i="2"/>
  <c r="L1679" i="2"/>
  <c r="L1680" i="2"/>
  <c r="L1681" i="2"/>
  <c r="L1682" i="2"/>
  <c r="L1683" i="2"/>
  <c r="L1684" i="2"/>
  <c r="L1685" i="2"/>
  <c r="L1686" i="2"/>
  <c r="L1687" i="2"/>
  <c r="L1688" i="2"/>
  <c r="L1689" i="2"/>
  <c r="L1690" i="2"/>
  <c r="L1691" i="2"/>
  <c r="L1692" i="2"/>
  <c r="L1693" i="2"/>
  <c r="L1694" i="2"/>
  <c r="L1695" i="2"/>
  <c r="L1696" i="2"/>
  <c r="L1697" i="2"/>
  <c r="L1698" i="2"/>
  <c r="L1699" i="2"/>
  <c r="L1700" i="2"/>
  <c r="L1701" i="2"/>
  <c r="L1702" i="2"/>
  <c r="L1703" i="2"/>
  <c r="L1704" i="2"/>
  <c r="L1705" i="2"/>
  <c r="L1706" i="2"/>
  <c r="L1707" i="2"/>
  <c r="L1708" i="2"/>
  <c r="L1709" i="2"/>
  <c r="L1710" i="2"/>
  <c r="L1711" i="2"/>
  <c r="L1712" i="2"/>
  <c r="L1713" i="2"/>
  <c r="L1714" i="2"/>
  <c r="L1715" i="2"/>
  <c r="L1716" i="2"/>
  <c r="L1717" i="2"/>
  <c r="L1718" i="2"/>
  <c r="L1719" i="2"/>
  <c r="L1720" i="2"/>
  <c r="L1721" i="2"/>
  <c r="L1722" i="2"/>
  <c r="L1723" i="2"/>
  <c r="L1724" i="2"/>
  <c r="L1725" i="2"/>
  <c r="L1726" i="2"/>
  <c r="L1727" i="2"/>
  <c r="L1728" i="2"/>
  <c r="L1729" i="2"/>
  <c r="L1730" i="2"/>
  <c r="L1731" i="2"/>
  <c r="L1732" i="2"/>
  <c r="L1733" i="2"/>
  <c r="L1734" i="2"/>
  <c r="L1735" i="2"/>
  <c r="L1736" i="2"/>
  <c r="L1737" i="2"/>
  <c r="L1738" i="2"/>
  <c r="L1739" i="2"/>
  <c r="L1740" i="2"/>
  <c r="L1741" i="2"/>
  <c r="L1742" i="2"/>
  <c r="L1743" i="2"/>
  <c r="L1744" i="2"/>
  <c r="L1745" i="2"/>
  <c r="L1746" i="2"/>
  <c r="L1747" i="2"/>
  <c r="L1748" i="2"/>
  <c r="L1749" i="2"/>
  <c r="L1750" i="2"/>
  <c r="L1751" i="2"/>
  <c r="L1752" i="2"/>
  <c r="L1753" i="2"/>
  <c r="L1754" i="2"/>
  <c r="L1755" i="2"/>
  <c r="L1756" i="2"/>
  <c r="L1757" i="2"/>
  <c r="L1758" i="2"/>
  <c r="L1759" i="2"/>
  <c r="L1760" i="2"/>
  <c r="L1761" i="2"/>
  <c r="L1762" i="2"/>
  <c r="L1763" i="2"/>
  <c r="L1764" i="2"/>
  <c r="L1765" i="2"/>
  <c r="L1766" i="2"/>
  <c r="L1767" i="2"/>
  <c r="L1768" i="2"/>
  <c r="L1769" i="2"/>
  <c r="L1770" i="2"/>
  <c r="L1771" i="2"/>
  <c r="L1772" i="2"/>
  <c r="L1773" i="2"/>
  <c r="L1774" i="2"/>
  <c r="L1775" i="2"/>
  <c r="L1776" i="2"/>
  <c r="L1777" i="2"/>
  <c r="L1778" i="2"/>
  <c r="L1779" i="2"/>
  <c r="L1780" i="2"/>
  <c r="L1781" i="2"/>
  <c r="L1782" i="2"/>
  <c r="L1783" i="2"/>
  <c r="L1784" i="2"/>
  <c r="L1785" i="2"/>
  <c r="L1786" i="2"/>
  <c r="L1787" i="2"/>
  <c r="L1788" i="2"/>
  <c r="L1789" i="2"/>
  <c r="L1790" i="2"/>
  <c r="L1791" i="2"/>
  <c r="L1792" i="2"/>
  <c r="L1793" i="2"/>
  <c r="L1794" i="2"/>
  <c r="L1795" i="2"/>
  <c r="L1796" i="2"/>
  <c r="L1797" i="2"/>
  <c r="L1798" i="2"/>
  <c r="L1799" i="2"/>
  <c r="L1800" i="2"/>
  <c r="L1801" i="2"/>
  <c r="L1802" i="2"/>
  <c r="L1803" i="2"/>
  <c r="L1804" i="2"/>
  <c r="L1805" i="2"/>
  <c r="L1806" i="2"/>
  <c r="L1807" i="2"/>
  <c r="L1808" i="2"/>
  <c r="L1809" i="2"/>
  <c r="L1810" i="2"/>
  <c r="L1811" i="2"/>
  <c r="L1812" i="2"/>
  <c r="L1813" i="2"/>
  <c r="L1814" i="2"/>
  <c r="L1815" i="2"/>
  <c r="L1816" i="2"/>
  <c r="L1817" i="2"/>
  <c r="L1818" i="2"/>
  <c r="L1819" i="2"/>
  <c r="L1820" i="2"/>
  <c r="L1821" i="2"/>
  <c r="L1822" i="2"/>
  <c r="L1823" i="2"/>
  <c r="L1824" i="2"/>
  <c r="L1825" i="2"/>
  <c r="L1826" i="2"/>
  <c r="L1827" i="2"/>
  <c r="L1828" i="2"/>
  <c r="L1829" i="2"/>
  <c r="L1830" i="2"/>
  <c r="L1831" i="2"/>
  <c r="L1832" i="2"/>
  <c r="L1833" i="2"/>
  <c r="L1834" i="2"/>
  <c r="L1835" i="2"/>
  <c r="L1836" i="2"/>
  <c r="L1837" i="2"/>
  <c r="L1838" i="2"/>
  <c r="L1839" i="2"/>
  <c r="L1840" i="2"/>
  <c r="L1841" i="2"/>
  <c r="L1842" i="2"/>
  <c r="L1843" i="2"/>
  <c r="L1844" i="2"/>
  <c r="L1845" i="2"/>
  <c r="L1846" i="2"/>
  <c r="L1847" i="2"/>
  <c r="L1848" i="2"/>
  <c r="L1849" i="2"/>
  <c r="L1850" i="2"/>
  <c r="L1851" i="2"/>
  <c r="L1852" i="2"/>
  <c r="L1853" i="2"/>
  <c r="L1854" i="2"/>
  <c r="L1855" i="2"/>
  <c r="L1856" i="2"/>
  <c r="L1857" i="2"/>
  <c r="L1858" i="2"/>
  <c r="L1859" i="2"/>
  <c r="L1860" i="2"/>
  <c r="L1861" i="2"/>
  <c r="L1862" i="2"/>
  <c r="L1863" i="2"/>
  <c r="L1864" i="2"/>
  <c r="L1865" i="2"/>
  <c r="L1866" i="2"/>
  <c r="L1867" i="2"/>
  <c r="L1868" i="2"/>
  <c r="L1869" i="2"/>
  <c r="L1870" i="2"/>
  <c r="L1871" i="2"/>
  <c r="L1872" i="2"/>
  <c r="L1873" i="2"/>
  <c r="L1874" i="2"/>
  <c r="L1875" i="2"/>
  <c r="L1876" i="2"/>
  <c r="L1877" i="2"/>
  <c r="L1878" i="2"/>
  <c r="L1879" i="2"/>
  <c r="L1880" i="2"/>
  <c r="L1881" i="2"/>
  <c r="L1882" i="2"/>
  <c r="L1883" i="2"/>
  <c r="L1884" i="2"/>
  <c r="L1885" i="2"/>
  <c r="L1886" i="2"/>
  <c r="L1887" i="2"/>
  <c r="L1888" i="2"/>
  <c r="L1889" i="2"/>
  <c r="L1890" i="2"/>
  <c r="L1891" i="2"/>
  <c r="L1892" i="2"/>
  <c r="L1893" i="2"/>
  <c r="L1894" i="2"/>
  <c r="L1895" i="2"/>
  <c r="L1896" i="2"/>
  <c r="L1897" i="2"/>
  <c r="L1898" i="2"/>
  <c r="L1899" i="2"/>
  <c r="L1900" i="2"/>
  <c r="L1901" i="2"/>
  <c r="L1902" i="2"/>
  <c r="L1903" i="2"/>
  <c r="L1904" i="2"/>
  <c r="L1905" i="2"/>
  <c r="L1906" i="2"/>
  <c r="L1907" i="2"/>
  <c r="L1908" i="2"/>
  <c r="L1909" i="2"/>
  <c r="L1910" i="2"/>
  <c r="L1911" i="2"/>
  <c r="L1912" i="2"/>
  <c r="L1913" i="2"/>
  <c r="L1914" i="2"/>
  <c r="L1915" i="2"/>
  <c r="L1916" i="2"/>
  <c r="L1917" i="2"/>
  <c r="L1918" i="2"/>
  <c r="L1919" i="2"/>
  <c r="L1920" i="2"/>
  <c r="L1921" i="2"/>
  <c r="L1922" i="2"/>
  <c r="L1923" i="2"/>
  <c r="L1924" i="2"/>
  <c r="L1925" i="2"/>
  <c r="L1926" i="2"/>
  <c r="L1927" i="2"/>
  <c r="L1928" i="2"/>
  <c r="L1929" i="2"/>
  <c r="L1930" i="2"/>
  <c r="L1931" i="2"/>
  <c r="L1932" i="2"/>
  <c r="L1933" i="2"/>
  <c r="L1934" i="2"/>
  <c r="L1935" i="2"/>
  <c r="L1936" i="2"/>
  <c r="L1937" i="2"/>
  <c r="L1938" i="2"/>
  <c r="L1939" i="2"/>
  <c r="L1940" i="2"/>
  <c r="L1941" i="2"/>
  <c r="L1942" i="2"/>
  <c r="L1943" i="2"/>
  <c r="L1944" i="2"/>
  <c r="L1945" i="2"/>
  <c r="L1946" i="2"/>
  <c r="L1947" i="2"/>
  <c r="L1948" i="2"/>
  <c r="L1949" i="2"/>
  <c r="L1950" i="2"/>
  <c r="L1951" i="2"/>
  <c r="L1952" i="2"/>
  <c r="L1953" i="2"/>
  <c r="L1954" i="2"/>
  <c r="L1955" i="2"/>
  <c r="L1956" i="2"/>
  <c r="L1957" i="2"/>
  <c r="L1958" i="2"/>
  <c r="L1959" i="2"/>
  <c r="L1960" i="2"/>
  <c r="L1961" i="2"/>
  <c r="L1962" i="2"/>
  <c r="L1963" i="2"/>
  <c r="L1964" i="2"/>
  <c r="L1965" i="2"/>
  <c r="L1966" i="2"/>
  <c r="L1967" i="2"/>
  <c r="L1968" i="2"/>
  <c r="L1969" i="2"/>
  <c r="L1970" i="2"/>
  <c r="L1971" i="2"/>
  <c r="L1972" i="2"/>
  <c r="L1973" i="2"/>
  <c r="L1974" i="2"/>
  <c r="L1975" i="2"/>
  <c r="L1976" i="2"/>
  <c r="L1977" i="2"/>
  <c r="L1978" i="2"/>
  <c r="L1979" i="2"/>
  <c r="L1980" i="2"/>
  <c r="L1981" i="2"/>
  <c r="L1982" i="2"/>
  <c r="L1983" i="2"/>
  <c r="L1984" i="2"/>
  <c r="L1985" i="2"/>
  <c r="L1986" i="2"/>
  <c r="L1987" i="2"/>
  <c r="L1988" i="2"/>
  <c r="L1989" i="2"/>
  <c r="L1990" i="2"/>
  <c r="L1991" i="2"/>
  <c r="L1992" i="2"/>
  <c r="L1993" i="2"/>
  <c r="L1994" i="2"/>
  <c r="L1995" i="2"/>
  <c r="L1996" i="2"/>
  <c r="L1997" i="2"/>
  <c r="L1998" i="2"/>
  <c r="L1999" i="2"/>
  <c r="L2000" i="2"/>
  <c r="L2001" i="2"/>
  <c r="L2002" i="2"/>
  <c r="L2003" i="2"/>
  <c r="L2004" i="2"/>
  <c r="L2005" i="2"/>
  <c r="L2006" i="2"/>
  <c r="L2007" i="2"/>
  <c r="L2008" i="2"/>
  <c r="L2009" i="2"/>
  <c r="L2010" i="2"/>
  <c r="L2011" i="2"/>
  <c r="L2012" i="2"/>
  <c r="L2013" i="2"/>
  <c r="L2014" i="2"/>
  <c r="L2015" i="2"/>
  <c r="L2016" i="2"/>
  <c r="L2017" i="2"/>
  <c r="L2018" i="2"/>
  <c r="L2019" i="2"/>
  <c r="L2020" i="2"/>
  <c r="L2021" i="2"/>
  <c r="L2022" i="2"/>
  <c r="L2023" i="2"/>
  <c r="L2024" i="2"/>
  <c r="L2025" i="2"/>
  <c r="L2026" i="2"/>
  <c r="L2027" i="2"/>
  <c r="L2028" i="2"/>
  <c r="L2029" i="2"/>
  <c r="L2030" i="2"/>
  <c r="L2031" i="2"/>
  <c r="L2032" i="2"/>
  <c r="L2033" i="2"/>
  <c r="L2034" i="2"/>
  <c r="L2035" i="2"/>
  <c r="L2036" i="2"/>
  <c r="L2037" i="2"/>
  <c r="L2038" i="2"/>
  <c r="L2039" i="2"/>
  <c r="L2040" i="2"/>
  <c r="L2041" i="2"/>
  <c r="L2042" i="2"/>
  <c r="L2043" i="2"/>
  <c r="L2044" i="2"/>
  <c r="L2045" i="2"/>
  <c r="L2046" i="2"/>
  <c r="L2047" i="2"/>
  <c r="L2048" i="2"/>
  <c r="L2049" i="2"/>
  <c r="L2050" i="2"/>
  <c r="L2051" i="2"/>
  <c r="L2052" i="2"/>
  <c r="L2053" i="2"/>
  <c r="L2054" i="2"/>
  <c r="L2055" i="2"/>
  <c r="L2056" i="2"/>
  <c r="L2057" i="2"/>
  <c r="L2058" i="2"/>
  <c r="L2059" i="2"/>
  <c r="L2060" i="2"/>
  <c r="L2061" i="2"/>
  <c r="L2062" i="2"/>
  <c r="L2063" i="2"/>
  <c r="L2064" i="2"/>
  <c r="L2065" i="2"/>
  <c r="L2066" i="2"/>
  <c r="L2067" i="2"/>
  <c r="L2068" i="2"/>
  <c r="L2069" i="2"/>
  <c r="L2070" i="2"/>
  <c r="L2071" i="2"/>
  <c r="L2072" i="2"/>
  <c r="L2073" i="2"/>
  <c r="L2074" i="2"/>
  <c r="L2075" i="2"/>
  <c r="L2076" i="2"/>
  <c r="L2077" i="2"/>
  <c r="L2078" i="2"/>
  <c r="L2079" i="2"/>
  <c r="L2080" i="2"/>
  <c r="L2081" i="2"/>
  <c r="L2082" i="2"/>
  <c r="L2083" i="2"/>
  <c r="L2084" i="2"/>
  <c r="L2085" i="2"/>
  <c r="L2086" i="2"/>
  <c r="L2087" i="2"/>
  <c r="L2088" i="2"/>
  <c r="L2089" i="2"/>
  <c r="L2090" i="2"/>
  <c r="L2091" i="2"/>
  <c r="L2092" i="2"/>
  <c r="L2093" i="2"/>
  <c r="L2094" i="2"/>
  <c r="L2095" i="2"/>
  <c r="L2096" i="2"/>
  <c r="L2097" i="2"/>
  <c r="L2098" i="2"/>
  <c r="L2099" i="2"/>
  <c r="L2100" i="2"/>
  <c r="L2101" i="2"/>
  <c r="L2102" i="2"/>
  <c r="L2103" i="2"/>
  <c r="L2104" i="2"/>
  <c r="L2105" i="2"/>
  <c r="L2106" i="2"/>
  <c r="L2107" i="2"/>
  <c r="L2108" i="2"/>
  <c r="L2109" i="2"/>
  <c r="L2110" i="2"/>
  <c r="L2111" i="2"/>
  <c r="L2112" i="2"/>
  <c r="L2113" i="2"/>
  <c r="L2114" i="2"/>
  <c r="L2115" i="2"/>
  <c r="L2116" i="2"/>
  <c r="L2117" i="2"/>
  <c r="L2118" i="2"/>
  <c r="L2119" i="2"/>
  <c r="L2120" i="2"/>
  <c r="L2121" i="2"/>
  <c r="L2122" i="2"/>
  <c r="L2123" i="2"/>
  <c r="L2124" i="2"/>
  <c r="L2125" i="2"/>
  <c r="L2126" i="2"/>
  <c r="L2127" i="2"/>
  <c r="L2128" i="2"/>
  <c r="L2129" i="2"/>
  <c r="L2130" i="2"/>
  <c r="L2131" i="2"/>
  <c r="L2132" i="2"/>
  <c r="L2133" i="2"/>
  <c r="L2134" i="2"/>
  <c r="L2135" i="2"/>
  <c r="L2136" i="2"/>
  <c r="L2137" i="2"/>
  <c r="L2138" i="2"/>
  <c r="L2139" i="2"/>
  <c r="L2140" i="2"/>
  <c r="L2141" i="2"/>
  <c r="L2142" i="2"/>
  <c r="L2143" i="2"/>
  <c r="L2144" i="2"/>
  <c r="L2145" i="2"/>
  <c r="L2146" i="2"/>
  <c r="L2147" i="2"/>
  <c r="L2148" i="2"/>
  <c r="L2149" i="2"/>
  <c r="L2150" i="2"/>
  <c r="L2151" i="2"/>
  <c r="L2152" i="2"/>
  <c r="L2153" i="2"/>
  <c r="L2154" i="2"/>
  <c r="L2155" i="2"/>
  <c r="L2156" i="2"/>
  <c r="L2157" i="2"/>
  <c r="L2158" i="2"/>
  <c r="L2159" i="2"/>
  <c r="L2160" i="2"/>
  <c r="L2161" i="2"/>
  <c r="L2162" i="2"/>
  <c r="L2163" i="2"/>
  <c r="L2164" i="2"/>
  <c r="L2165" i="2"/>
  <c r="L2166" i="2"/>
  <c r="L2167" i="2"/>
  <c r="L2168" i="2"/>
  <c r="L2169" i="2"/>
  <c r="L2170" i="2"/>
  <c r="L2171" i="2"/>
  <c r="L2172" i="2"/>
  <c r="L2173" i="2"/>
  <c r="L2174" i="2"/>
  <c r="L2175" i="2"/>
  <c r="L2176" i="2"/>
  <c r="L2177" i="2"/>
  <c r="L2178" i="2"/>
  <c r="L2179" i="2"/>
  <c r="L2180" i="2"/>
  <c r="L2181" i="2"/>
  <c r="L2182" i="2"/>
  <c r="L2183" i="2"/>
  <c r="L2184" i="2"/>
  <c r="L2185" i="2"/>
  <c r="L2186" i="2"/>
  <c r="L2187" i="2"/>
  <c r="L2188" i="2"/>
  <c r="L2189" i="2"/>
  <c r="L2190" i="2"/>
  <c r="L2191" i="2"/>
  <c r="L2192" i="2"/>
  <c r="L2193" i="2"/>
  <c r="L2194" i="2"/>
  <c r="L2195" i="2"/>
  <c r="L2196" i="2"/>
  <c r="L2197" i="2"/>
  <c r="L2198" i="2"/>
  <c r="L2199" i="2"/>
  <c r="L2200" i="2"/>
  <c r="L2201" i="2"/>
  <c r="L2202" i="2"/>
  <c r="L2203" i="2"/>
  <c r="L2204" i="2"/>
  <c r="L2205" i="2"/>
  <c r="L2206" i="2"/>
  <c r="L2207" i="2"/>
  <c r="L2208" i="2"/>
  <c r="L2209" i="2"/>
  <c r="L2210" i="2"/>
  <c r="L2211" i="2"/>
  <c r="L2212" i="2"/>
  <c r="L2213" i="2"/>
  <c r="L2214" i="2"/>
  <c r="L2215" i="2"/>
  <c r="L2216" i="2"/>
  <c r="L2217" i="2"/>
  <c r="L2218" i="2"/>
  <c r="L2219" i="2"/>
  <c r="L2220" i="2"/>
  <c r="L2221" i="2"/>
  <c r="L2222" i="2"/>
  <c r="L2223" i="2"/>
  <c r="L2224" i="2"/>
  <c r="L2225" i="2"/>
  <c r="L2226" i="2"/>
  <c r="L2227" i="2"/>
  <c r="L2228" i="2"/>
  <c r="L2229" i="2"/>
  <c r="L2230" i="2"/>
  <c r="L2231" i="2"/>
  <c r="L2232" i="2"/>
  <c r="L2233" i="2"/>
  <c r="L2234" i="2"/>
  <c r="L2235" i="2"/>
  <c r="L2236" i="2"/>
  <c r="L2237" i="2"/>
  <c r="L2238" i="2"/>
  <c r="L2239" i="2"/>
  <c r="L2240" i="2"/>
  <c r="L2241" i="2"/>
  <c r="L2242" i="2"/>
  <c r="L2243" i="2"/>
  <c r="L2244" i="2"/>
  <c r="L2245" i="2"/>
  <c r="L2246" i="2"/>
  <c r="L2247" i="2"/>
  <c r="L2248" i="2"/>
  <c r="L2249" i="2"/>
  <c r="L2250" i="2"/>
  <c r="L2251" i="2"/>
  <c r="L2252" i="2"/>
  <c r="L2253" i="2"/>
  <c r="L2254" i="2"/>
  <c r="L2255" i="2"/>
  <c r="L2256" i="2"/>
  <c r="L2257" i="2"/>
  <c r="L2258" i="2"/>
  <c r="L2259" i="2"/>
  <c r="L2260" i="2"/>
  <c r="L2261" i="2"/>
  <c r="L2262" i="2"/>
  <c r="L2263" i="2"/>
  <c r="L2264" i="2"/>
  <c r="L2265" i="2"/>
  <c r="L2266" i="2"/>
  <c r="L2267" i="2"/>
  <c r="L2268" i="2"/>
  <c r="L2269" i="2"/>
  <c r="L2270" i="2"/>
  <c r="L2271" i="2"/>
  <c r="L2272" i="2"/>
  <c r="L2273" i="2"/>
  <c r="L2274" i="2"/>
  <c r="L2275" i="2"/>
  <c r="L2276" i="2"/>
  <c r="L2277" i="2"/>
  <c r="L2278" i="2"/>
  <c r="L2279" i="2"/>
  <c r="L2280" i="2"/>
  <c r="L2281" i="2"/>
  <c r="L2282" i="2"/>
  <c r="L2283" i="2"/>
  <c r="L2284" i="2"/>
  <c r="L2285" i="2"/>
  <c r="L2286" i="2"/>
  <c r="L2287" i="2"/>
  <c r="L2288" i="2"/>
  <c r="L2289" i="2"/>
  <c r="L2290" i="2"/>
  <c r="L2291" i="2"/>
  <c r="L2292" i="2"/>
  <c r="L2293" i="2"/>
  <c r="L2294" i="2"/>
  <c r="L2295" i="2"/>
  <c r="L2296" i="2"/>
  <c r="L2297" i="2"/>
  <c r="L2298" i="2"/>
  <c r="L2299" i="2"/>
  <c r="L2300" i="2"/>
  <c r="L2301" i="2"/>
  <c r="L2302" i="2"/>
  <c r="L2303" i="2"/>
  <c r="L2304" i="2"/>
  <c r="L2305" i="2"/>
  <c r="L2306" i="2"/>
  <c r="L2307" i="2"/>
  <c r="L2308" i="2"/>
  <c r="L2309" i="2"/>
  <c r="L2310" i="2"/>
  <c r="L2311" i="2"/>
  <c r="L2312" i="2"/>
  <c r="L2313" i="2"/>
  <c r="L2314" i="2"/>
  <c r="L2315" i="2"/>
  <c r="L2316" i="2"/>
  <c r="L2317" i="2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354" i="2"/>
  <c r="K355" i="2"/>
  <c r="K356" i="2"/>
  <c r="K357" i="2"/>
  <c r="K358" i="2"/>
  <c r="K359" i="2"/>
  <c r="K360" i="2"/>
  <c r="K361" i="2"/>
  <c r="K362" i="2"/>
  <c r="K363" i="2"/>
  <c r="K364" i="2"/>
  <c r="K365" i="2"/>
  <c r="K366" i="2"/>
  <c r="K367" i="2"/>
  <c r="K368" i="2"/>
  <c r="K369" i="2"/>
  <c r="K370" i="2"/>
  <c r="K371" i="2"/>
  <c r="K372" i="2"/>
  <c r="K373" i="2"/>
  <c r="K374" i="2"/>
  <c r="K375" i="2"/>
  <c r="K376" i="2"/>
  <c r="K377" i="2"/>
  <c r="K378" i="2"/>
  <c r="K379" i="2"/>
  <c r="K380" i="2"/>
  <c r="K381" i="2"/>
  <c r="K382" i="2"/>
  <c r="K383" i="2"/>
  <c r="K384" i="2"/>
  <c r="K385" i="2"/>
  <c r="K386" i="2"/>
  <c r="K387" i="2"/>
  <c r="K388" i="2"/>
  <c r="K389" i="2"/>
  <c r="K390" i="2"/>
  <c r="K391" i="2"/>
  <c r="K392" i="2"/>
  <c r="K393" i="2"/>
  <c r="K394" i="2"/>
  <c r="K395" i="2"/>
  <c r="K396" i="2"/>
  <c r="K397" i="2"/>
  <c r="K398" i="2"/>
  <c r="K399" i="2"/>
  <c r="K400" i="2"/>
  <c r="K401" i="2"/>
  <c r="K402" i="2"/>
  <c r="K403" i="2"/>
  <c r="K404" i="2"/>
  <c r="K405" i="2"/>
  <c r="K406" i="2"/>
  <c r="K407" i="2"/>
  <c r="K408" i="2"/>
  <c r="K409" i="2"/>
  <c r="K410" i="2"/>
  <c r="K411" i="2"/>
  <c r="K412" i="2"/>
  <c r="K413" i="2"/>
  <c r="K414" i="2"/>
  <c r="K415" i="2"/>
  <c r="K416" i="2"/>
  <c r="K417" i="2"/>
  <c r="K418" i="2"/>
  <c r="K419" i="2"/>
  <c r="K420" i="2"/>
  <c r="K421" i="2"/>
  <c r="K422" i="2"/>
  <c r="K423" i="2"/>
  <c r="K424" i="2"/>
  <c r="K425" i="2"/>
  <c r="K426" i="2"/>
  <c r="K427" i="2"/>
  <c r="K428" i="2"/>
  <c r="K429" i="2"/>
  <c r="K430" i="2"/>
  <c r="K431" i="2"/>
  <c r="K432" i="2"/>
  <c r="K433" i="2"/>
  <c r="K434" i="2"/>
  <c r="K435" i="2"/>
  <c r="K436" i="2"/>
  <c r="K437" i="2"/>
  <c r="K438" i="2"/>
  <c r="K439" i="2"/>
  <c r="K440" i="2"/>
  <c r="K441" i="2"/>
  <c r="K442" i="2"/>
  <c r="K443" i="2"/>
  <c r="K444" i="2"/>
  <c r="K445" i="2"/>
  <c r="K446" i="2"/>
  <c r="K447" i="2"/>
  <c r="K448" i="2"/>
  <c r="K449" i="2"/>
  <c r="K450" i="2"/>
  <c r="K451" i="2"/>
  <c r="K452" i="2"/>
  <c r="K453" i="2"/>
  <c r="K454" i="2"/>
  <c r="K455" i="2"/>
  <c r="K456" i="2"/>
  <c r="K457" i="2"/>
  <c r="K458" i="2"/>
  <c r="K459" i="2"/>
  <c r="K460" i="2"/>
  <c r="K461" i="2"/>
  <c r="K462" i="2"/>
  <c r="K463" i="2"/>
  <c r="K464" i="2"/>
  <c r="K465" i="2"/>
  <c r="K466" i="2"/>
  <c r="K467" i="2"/>
  <c r="K468" i="2"/>
  <c r="K469" i="2"/>
  <c r="K470" i="2"/>
  <c r="K471" i="2"/>
  <c r="K472" i="2"/>
  <c r="K473" i="2"/>
  <c r="K474" i="2"/>
  <c r="K475" i="2"/>
  <c r="K476" i="2"/>
  <c r="K477" i="2"/>
  <c r="K478" i="2"/>
  <c r="K479" i="2"/>
  <c r="K480" i="2"/>
  <c r="K481" i="2"/>
  <c r="K482" i="2"/>
  <c r="K483" i="2"/>
  <c r="K484" i="2"/>
  <c r="K485" i="2"/>
  <c r="K486" i="2"/>
  <c r="K487" i="2"/>
  <c r="K488" i="2"/>
  <c r="K489" i="2"/>
  <c r="K490" i="2"/>
  <c r="K491" i="2"/>
  <c r="K492" i="2"/>
  <c r="K493" i="2"/>
  <c r="K494" i="2"/>
  <c r="K495" i="2"/>
  <c r="K496" i="2"/>
  <c r="K497" i="2"/>
  <c r="K498" i="2"/>
  <c r="K499" i="2"/>
  <c r="K500" i="2"/>
  <c r="K501" i="2"/>
  <c r="K502" i="2"/>
  <c r="K503" i="2"/>
  <c r="K504" i="2"/>
  <c r="K505" i="2"/>
  <c r="K506" i="2"/>
  <c r="K507" i="2"/>
  <c r="K508" i="2"/>
  <c r="K509" i="2"/>
  <c r="K510" i="2"/>
  <c r="K511" i="2"/>
  <c r="K512" i="2"/>
  <c r="K513" i="2"/>
  <c r="K514" i="2"/>
  <c r="K515" i="2"/>
  <c r="K516" i="2"/>
  <c r="K517" i="2"/>
  <c r="K518" i="2"/>
  <c r="K519" i="2"/>
  <c r="K520" i="2"/>
  <c r="K521" i="2"/>
  <c r="K522" i="2"/>
  <c r="K523" i="2"/>
  <c r="K524" i="2"/>
  <c r="K525" i="2"/>
  <c r="K526" i="2"/>
  <c r="K527" i="2"/>
  <c r="K528" i="2"/>
  <c r="K529" i="2"/>
  <c r="K530" i="2"/>
  <c r="K531" i="2"/>
  <c r="K532" i="2"/>
  <c r="K533" i="2"/>
  <c r="K534" i="2"/>
  <c r="K535" i="2"/>
  <c r="K536" i="2"/>
  <c r="K537" i="2"/>
  <c r="K538" i="2"/>
  <c r="K539" i="2"/>
  <c r="K540" i="2"/>
  <c r="K541" i="2"/>
  <c r="K542" i="2"/>
  <c r="K543" i="2"/>
  <c r="K544" i="2"/>
  <c r="K545" i="2"/>
  <c r="K546" i="2"/>
  <c r="K547" i="2"/>
  <c r="K548" i="2"/>
  <c r="K549" i="2"/>
  <c r="K550" i="2"/>
  <c r="K551" i="2"/>
  <c r="K552" i="2"/>
  <c r="K553" i="2"/>
  <c r="K554" i="2"/>
  <c r="K555" i="2"/>
  <c r="K556" i="2"/>
  <c r="K557" i="2"/>
  <c r="K558" i="2"/>
  <c r="K559" i="2"/>
  <c r="K560" i="2"/>
  <c r="K561" i="2"/>
  <c r="K562" i="2"/>
  <c r="K563" i="2"/>
  <c r="K564" i="2"/>
  <c r="K565" i="2"/>
  <c r="K566" i="2"/>
  <c r="K567" i="2"/>
  <c r="K568" i="2"/>
  <c r="K569" i="2"/>
  <c r="K570" i="2"/>
  <c r="K571" i="2"/>
  <c r="K572" i="2"/>
  <c r="K573" i="2"/>
  <c r="K574" i="2"/>
  <c r="K575" i="2"/>
  <c r="K576" i="2"/>
  <c r="K577" i="2"/>
  <c r="K578" i="2"/>
  <c r="K579" i="2"/>
  <c r="K580" i="2"/>
  <c r="K581" i="2"/>
  <c r="K582" i="2"/>
  <c r="K583" i="2"/>
  <c r="K584" i="2"/>
  <c r="K585" i="2"/>
  <c r="K586" i="2"/>
  <c r="K587" i="2"/>
  <c r="K588" i="2"/>
  <c r="K589" i="2"/>
  <c r="K590" i="2"/>
  <c r="K591" i="2"/>
  <c r="K592" i="2"/>
  <c r="K593" i="2"/>
  <c r="K594" i="2"/>
  <c r="K595" i="2"/>
  <c r="K596" i="2"/>
  <c r="K597" i="2"/>
  <c r="K598" i="2"/>
  <c r="K599" i="2"/>
  <c r="K600" i="2"/>
  <c r="K601" i="2"/>
  <c r="K602" i="2"/>
  <c r="K603" i="2"/>
  <c r="K604" i="2"/>
  <c r="K605" i="2"/>
  <c r="K606" i="2"/>
  <c r="K607" i="2"/>
  <c r="K608" i="2"/>
  <c r="K609" i="2"/>
  <c r="K610" i="2"/>
  <c r="K611" i="2"/>
  <c r="K612" i="2"/>
  <c r="K613" i="2"/>
  <c r="K614" i="2"/>
  <c r="K615" i="2"/>
  <c r="K616" i="2"/>
  <c r="K617" i="2"/>
  <c r="K618" i="2"/>
  <c r="K619" i="2"/>
  <c r="K620" i="2"/>
  <c r="K621" i="2"/>
  <c r="K622" i="2"/>
  <c r="K623" i="2"/>
  <c r="K624" i="2"/>
  <c r="K625" i="2"/>
  <c r="K626" i="2"/>
  <c r="K627" i="2"/>
  <c r="K628" i="2"/>
  <c r="K629" i="2"/>
  <c r="K630" i="2"/>
  <c r="K631" i="2"/>
  <c r="K632" i="2"/>
  <c r="K633" i="2"/>
  <c r="K634" i="2"/>
  <c r="K635" i="2"/>
  <c r="K636" i="2"/>
  <c r="K637" i="2"/>
  <c r="K638" i="2"/>
  <c r="K639" i="2"/>
  <c r="K640" i="2"/>
  <c r="K641" i="2"/>
  <c r="K642" i="2"/>
  <c r="K643" i="2"/>
  <c r="K644" i="2"/>
  <c r="K645" i="2"/>
  <c r="K646" i="2"/>
  <c r="K647" i="2"/>
  <c r="K648" i="2"/>
  <c r="K649" i="2"/>
  <c r="K650" i="2"/>
  <c r="K651" i="2"/>
  <c r="K652" i="2"/>
  <c r="K653" i="2"/>
  <c r="K654" i="2"/>
  <c r="K655" i="2"/>
  <c r="K656" i="2"/>
  <c r="K657" i="2"/>
  <c r="K658" i="2"/>
  <c r="K659" i="2"/>
  <c r="K660" i="2"/>
  <c r="K661" i="2"/>
  <c r="K662" i="2"/>
  <c r="K663" i="2"/>
  <c r="K664" i="2"/>
  <c r="K665" i="2"/>
  <c r="K666" i="2"/>
  <c r="K667" i="2"/>
  <c r="K668" i="2"/>
  <c r="K669" i="2"/>
  <c r="K670" i="2"/>
  <c r="K671" i="2"/>
  <c r="K672" i="2"/>
  <c r="K673" i="2"/>
  <c r="K674" i="2"/>
  <c r="K675" i="2"/>
  <c r="K676" i="2"/>
  <c r="K677" i="2"/>
  <c r="K678" i="2"/>
  <c r="K679" i="2"/>
  <c r="K680" i="2"/>
  <c r="K681" i="2"/>
  <c r="K682" i="2"/>
  <c r="K683" i="2"/>
  <c r="K684" i="2"/>
  <c r="K685" i="2"/>
  <c r="K686" i="2"/>
  <c r="K687" i="2"/>
  <c r="K688" i="2"/>
  <c r="K689" i="2"/>
  <c r="K690" i="2"/>
  <c r="K691" i="2"/>
  <c r="K692" i="2"/>
  <c r="K693" i="2"/>
  <c r="K694" i="2"/>
  <c r="K695" i="2"/>
  <c r="K696" i="2"/>
  <c r="K697" i="2"/>
  <c r="K698" i="2"/>
  <c r="K699" i="2"/>
  <c r="K700" i="2"/>
  <c r="K701" i="2"/>
  <c r="K702" i="2"/>
  <c r="K703" i="2"/>
  <c r="K704" i="2"/>
  <c r="K705" i="2"/>
  <c r="K706" i="2"/>
  <c r="K707" i="2"/>
  <c r="K708" i="2"/>
  <c r="K709" i="2"/>
  <c r="K710" i="2"/>
  <c r="K711" i="2"/>
  <c r="K712" i="2"/>
  <c r="K713" i="2"/>
  <c r="K714" i="2"/>
  <c r="K715" i="2"/>
  <c r="K716" i="2"/>
  <c r="K717" i="2"/>
  <c r="K718" i="2"/>
  <c r="K719" i="2"/>
  <c r="K720" i="2"/>
  <c r="K721" i="2"/>
  <c r="K722" i="2"/>
  <c r="K723" i="2"/>
  <c r="K724" i="2"/>
  <c r="K725" i="2"/>
  <c r="K726" i="2"/>
  <c r="K727" i="2"/>
  <c r="K728" i="2"/>
  <c r="K729" i="2"/>
  <c r="K730" i="2"/>
  <c r="K731" i="2"/>
  <c r="K732" i="2"/>
  <c r="K733" i="2"/>
  <c r="K734" i="2"/>
  <c r="K735" i="2"/>
  <c r="K736" i="2"/>
  <c r="K737" i="2"/>
  <c r="K738" i="2"/>
  <c r="K739" i="2"/>
  <c r="K740" i="2"/>
  <c r="K741" i="2"/>
  <c r="K742" i="2"/>
  <c r="K743" i="2"/>
  <c r="K744" i="2"/>
  <c r="K745" i="2"/>
  <c r="K746" i="2"/>
  <c r="K747" i="2"/>
  <c r="K748" i="2"/>
  <c r="K749" i="2"/>
  <c r="K750" i="2"/>
  <c r="K751" i="2"/>
  <c r="K752" i="2"/>
  <c r="K753" i="2"/>
  <c r="K754" i="2"/>
  <c r="K755" i="2"/>
  <c r="K756" i="2"/>
  <c r="K757" i="2"/>
  <c r="K758" i="2"/>
  <c r="K759" i="2"/>
  <c r="K760" i="2"/>
  <c r="K761" i="2"/>
  <c r="K762" i="2"/>
  <c r="K763" i="2"/>
  <c r="K764" i="2"/>
  <c r="K765" i="2"/>
  <c r="K766" i="2"/>
  <c r="K767" i="2"/>
  <c r="K768" i="2"/>
  <c r="K769" i="2"/>
  <c r="K770" i="2"/>
  <c r="K771" i="2"/>
  <c r="K772" i="2"/>
  <c r="K773" i="2"/>
  <c r="K774" i="2"/>
  <c r="K775" i="2"/>
  <c r="K776" i="2"/>
  <c r="K777" i="2"/>
  <c r="K778" i="2"/>
  <c r="K779" i="2"/>
  <c r="K780" i="2"/>
  <c r="K781" i="2"/>
  <c r="K782" i="2"/>
  <c r="K783" i="2"/>
  <c r="K784" i="2"/>
  <c r="K785" i="2"/>
  <c r="K786" i="2"/>
  <c r="K787" i="2"/>
  <c r="K788" i="2"/>
  <c r="K789" i="2"/>
  <c r="K790" i="2"/>
  <c r="K791" i="2"/>
  <c r="K792" i="2"/>
  <c r="K793" i="2"/>
  <c r="K794" i="2"/>
  <c r="K795" i="2"/>
  <c r="K796" i="2"/>
  <c r="K797" i="2"/>
  <c r="K798" i="2"/>
  <c r="K799" i="2"/>
  <c r="K800" i="2"/>
  <c r="K801" i="2"/>
  <c r="K802" i="2"/>
  <c r="K803" i="2"/>
  <c r="K804" i="2"/>
  <c r="K805" i="2"/>
  <c r="K806" i="2"/>
  <c r="K807" i="2"/>
  <c r="K808" i="2"/>
  <c r="K809" i="2"/>
  <c r="K810" i="2"/>
  <c r="K811" i="2"/>
  <c r="K812" i="2"/>
  <c r="K813" i="2"/>
  <c r="K814" i="2"/>
  <c r="K815" i="2"/>
  <c r="K816" i="2"/>
  <c r="K817" i="2"/>
  <c r="K818" i="2"/>
  <c r="K819" i="2"/>
  <c r="K820" i="2"/>
  <c r="K821" i="2"/>
  <c r="K822" i="2"/>
  <c r="K823" i="2"/>
  <c r="K824" i="2"/>
  <c r="K825" i="2"/>
  <c r="K826" i="2"/>
  <c r="K827" i="2"/>
  <c r="K828" i="2"/>
  <c r="K829" i="2"/>
  <c r="K830" i="2"/>
  <c r="K831" i="2"/>
  <c r="K832" i="2"/>
  <c r="K833" i="2"/>
  <c r="K834" i="2"/>
  <c r="K835" i="2"/>
  <c r="K836" i="2"/>
  <c r="K837" i="2"/>
  <c r="K838" i="2"/>
  <c r="K839" i="2"/>
  <c r="K840" i="2"/>
  <c r="K841" i="2"/>
  <c r="K842" i="2"/>
  <c r="K843" i="2"/>
  <c r="K844" i="2"/>
  <c r="K845" i="2"/>
  <c r="K846" i="2"/>
  <c r="K847" i="2"/>
  <c r="K848" i="2"/>
  <c r="K849" i="2"/>
  <c r="K850" i="2"/>
  <c r="K851" i="2"/>
  <c r="K852" i="2"/>
  <c r="K853" i="2"/>
  <c r="K854" i="2"/>
  <c r="K855" i="2"/>
  <c r="K856" i="2"/>
  <c r="K857" i="2"/>
  <c r="K858" i="2"/>
  <c r="K859" i="2"/>
  <c r="K860" i="2"/>
  <c r="K861" i="2"/>
  <c r="K862" i="2"/>
  <c r="K863" i="2"/>
  <c r="K864" i="2"/>
  <c r="K865" i="2"/>
  <c r="K866" i="2"/>
  <c r="K867" i="2"/>
  <c r="K868" i="2"/>
  <c r="K869" i="2"/>
  <c r="K870" i="2"/>
  <c r="K871" i="2"/>
  <c r="K872" i="2"/>
  <c r="K873" i="2"/>
  <c r="K874" i="2"/>
  <c r="K875" i="2"/>
  <c r="K876" i="2"/>
  <c r="K877" i="2"/>
  <c r="K878" i="2"/>
  <c r="K879" i="2"/>
  <c r="K880" i="2"/>
  <c r="K881" i="2"/>
  <c r="K882" i="2"/>
  <c r="K883" i="2"/>
  <c r="K884" i="2"/>
  <c r="K885" i="2"/>
  <c r="K886" i="2"/>
  <c r="K887" i="2"/>
  <c r="K888" i="2"/>
  <c r="K889" i="2"/>
  <c r="K890" i="2"/>
  <c r="K891" i="2"/>
  <c r="K892" i="2"/>
  <c r="K893" i="2"/>
  <c r="K894" i="2"/>
  <c r="K895" i="2"/>
  <c r="K896" i="2"/>
  <c r="K897" i="2"/>
  <c r="K898" i="2"/>
  <c r="K899" i="2"/>
  <c r="K900" i="2"/>
  <c r="K901" i="2"/>
  <c r="K902" i="2"/>
  <c r="K903" i="2"/>
  <c r="K904" i="2"/>
  <c r="K905" i="2"/>
  <c r="K906" i="2"/>
  <c r="K907" i="2"/>
  <c r="K908" i="2"/>
  <c r="K909" i="2"/>
  <c r="K910" i="2"/>
  <c r="K911" i="2"/>
  <c r="K912" i="2"/>
  <c r="K913" i="2"/>
  <c r="K914" i="2"/>
  <c r="K915" i="2"/>
  <c r="K916" i="2"/>
  <c r="K917" i="2"/>
  <c r="K918" i="2"/>
  <c r="K919" i="2"/>
  <c r="K920" i="2"/>
  <c r="K921" i="2"/>
  <c r="K922" i="2"/>
  <c r="K923" i="2"/>
  <c r="K924" i="2"/>
  <c r="K925" i="2"/>
  <c r="K926" i="2"/>
  <c r="K927" i="2"/>
  <c r="K928" i="2"/>
  <c r="K929" i="2"/>
  <c r="K930" i="2"/>
  <c r="K931" i="2"/>
  <c r="K932" i="2"/>
  <c r="K933" i="2"/>
  <c r="K934" i="2"/>
  <c r="K935" i="2"/>
  <c r="K936" i="2"/>
  <c r="K937" i="2"/>
  <c r="K938" i="2"/>
  <c r="K939" i="2"/>
  <c r="K940" i="2"/>
  <c r="K941" i="2"/>
  <c r="K942" i="2"/>
  <c r="K943" i="2"/>
  <c r="K944" i="2"/>
  <c r="K945" i="2"/>
  <c r="K946" i="2"/>
  <c r="K947" i="2"/>
  <c r="K948" i="2"/>
  <c r="K949" i="2"/>
  <c r="K950" i="2"/>
  <c r="K951" i="2"/>
  <c r="K952" i="2"/>
  <c r="K953" i="2"/>
  <c r="K954" i="2"/>
  <c r="K955" i="2"/>
  <c r="K956" i="2"/>
  <c r="K957" i="2"/>
  <c r="K958" i="2"/>
  <c r="K959" i="2"/>
  <c r="K960" i="2"/>
  <c r="K961" i="2"/>
  <c r="K962" i="2"/>
  <c r="K963" i="2"/>
  <c r="K964" i="2"/>
  <c r="K965" i="2"/>
  <c r="K966" i="2"/>
  <c r="K967" i="2"/>
  <c r="K968" i="2"/>
  <c r="K969" i="2"/>
  <c r="K970" i="2"/>
  <c r="K971" i="2"/>
  <c r="K972" i="2"/>
  <c r="K973" i="2"/>
  <c r="K974" i="2"/>
  <c r="K975" i="2"/>
  <c r="K976" i="2"/>
  <c r="K977" i="2"/>
  <c r="K978" i="2"/>
  <c r="K979" i="2"/>
  <c r="K980" i="2"/>
  <c r="K981" i="2"/>
  <c r="K982" i="2"/>
  <c r="K983" i="2"/>
  <c r="K984" i="2"/>
  <c r="K985" i="2"/>
  <c r="K986" i="2"/>
  <c r="K987" i="2"/>
  <c r="K988" i="2"/>
  <c r="K989" i="2"/>
  <c r="K990" i="2"/>
  <c r="K991" i="2"/>
  <c r="K992" i="2"/>
  <c r="K993" i="2"/>
  <c r="K994" i="2"/>
  <c r="K995" i="2"/>
  <c r="K996" i="2"/>
  <c r="K997" i="2"/>
  <c r="K998" i="2"/>
  <c r="K999" i="2"/>
  <c r="K1000" i="2"/>
  <c r="K1001" i="2"/>
  <c r="K1002" i="2"/>
  <c r="K1003" i="2"/>
  <c r="K1004" i="2"/>
  <c r="K1005" i="2"/>
  <c r="K1006" i="2"/>
  <c r="K1007" i="2"/>
  <c r="K1008" i="2"/>
  <c r="K1009" i="2"/>
  <c r="K1010" i="2"/>
  <c r="K1011" i="2"/>
  <c r="K1012" i="2"/>
  <c r="K1013" i="2"/>
  <c r="K1014" i="2"/>
  <c r="K1015" i="2"/>
  <c r="K1016" i="2"/>
  <c r="K1017" i="2"/>
  <c r="K1018" i="2"/>
  <c r="K1019" i="2"/>
  <c r="K1020" i="2"/>
  <c r="K1021" i="2"/>
  <c r="K1022" i="2"/>
  <c r="K1023" i="2"/>
  <c r="K1024" i="2"/>
  <c r="K1025" i="2"/>
  <c r="K1026" i="2"/>
  <c r="K1027" i="2"/>
  <c r="K1028" i="2"/>
  <c r="K1029" i="2"/>
  <c r="K1030" i="2"/>
  <c r="K1031" i="2"/>
  <c r="K1032" i="2"/>
  <c r="K1033" i="2"/>
  <c r="K1034" i="2"/>
  <c r="K1035" i="2"/>
  <c r="K1036" i="2"/>
  <c r="K1037" i="2"/>
  <c r="K1038" i="2"/>
  <c r="K1039" i="2"/>
  <c r="K1040" i="2"/>
  <c r="K1041" i="2"/>
  <c r="K1042" i="2"/>
  <c r="K1043" i="2"/>
  <c r="K1044" i="2"/>
  <c r="K1045" i="2"/>
  <c r="K1046" i="2"/>
  <c r="K1047" i="2"/>
  <c r="K1048" i="2"/>
  <c r="K1049" i="2"/>
  <c r="K1050" i="2"/>
  <c r="K1051" i="2"/>
  <c r="K1052" i="2"/>
  <c r="K1053" i="2"/>
  <c r="K1054" i="2"/>
  <c r="K1055" i="2"/>
  <c r="K1056" i="2"/>
  <c r="K1057" i="2"/>
  <c r="K1058" i="2"/>
  <c r="K1059" i="2"/>
  <c r="K1060" i="2"/>
  <c r="K1061" i="2"/>
  <c r="K1062" i="2"/>
  <c r="K1063" i="2"/>
  <c r="K1064" i="2"/>
  <c r="K1065" i="2"/>
  <c r="K1066" i="2"/>
  <c r="K1067" i="2"/>
  <c r="K1068" i="2"/>
  <c r="K1069" i="2"/>
  <c r="K1070" i="2"/>
  <c r="K1071" i="2"/>
  <c r="K1072" i="2"/>
  <c r="K1073" i="2"/>
  <c r="K1074" i="2"/>
  <c r="K1075" i="2"/>
  <c r="K1076" i="2"/>
  <c r="K1077" i="2"/>
  <c r="K1078" i="2"/>
  <c r="K1079" i="2"/>
  <c r="K1080" i="2"/>
  <c r="K1081" i="2"/>
  <c r="K1082" i="2"/>
  <c r="K1083" i="2"/>
  <c r="K1084" i="2"/>
  <c r="K1085" i="2"/>
  <c r="K1086" i="2"/>
  <c r="K1087" i="2"/>
  <c r="K1088" i="2"/>
  <c r="K1089" i="2"/>
  <c r="K1090" i="2"/>
  <c r="K1091" i="2"/>
  <c r="K1092" i="2"/>
  <c r="K1093" i="2"/>
  <c r="K1094" i="2"/>
  <c r="K1095" i="2"/>
  <c r="K1096" i="2"/>
  <c r="K1097" i="2"/>
  <c r="K1098" i="2"/>
  <c r="K1099" i="2"/>
  <c r="K1100" i="2"/>
  <c r="K1101" i="2"/>
  <c r="K1102" i="2"/>
  <c r="K1103" i="2"/>
  <c r="K1104" i="2"/>
  <c r="K1105" i="2"/>
  <c r="K1106" i="2"/>
  <c r="K1107" i="2"/>
  <c r="K1108" i="2"/>
  <c r="K1109" i="2"/>
  <c r="K1110" i="2"/>
  <c r="K1111" i="2"/>
  <c r="K1112" i="2"/>
  <c r="K1113" i="2"/>
  <c r="K1114" i="2"/>
  <c r="K1115" i="2"/>
  <c r="K1116" i="2"/>
  <c r="K1117" i="2"/>
  <c r="K1118" i="2"/>
  <c r="K1119" i="2"/>
  <c r="K1120" i="2"/>
  <c r="K1121" i="2"/>
  <c r="K1122" i="2"/>
  <c r="K1123" i="2"/>
  <c r="K1124" i="2"/>
  <c r="K1125" i="2"/>
  <c r="K1126" i="2"/>
  <c r="K1127" i="2"/>
  <c r="K1128" i="2"/>
  <c r="K1129" i="2"/>
  <c r="K1130" i="2"/>
  <c r="K1131" i="2"/>
  <c r="K1132" i="2"/>
  <c r="K1133" i="2"/>
  <c r="K1134" i="2"/>
  <c r="K1135" i="2"/>
  <c r="K1136" i="2"/>
  <c r="K1137" i="2"/>
  <c r="K1138" i="2"/>
  <c r="K1139" i="2"/>
  <c r="K1140" i="2"/>
  <c r="K1141" i="2"/>
  <c r="K1142" i="2"/>
  <c r="K1143" i="2"/>
  <c r="K1144" i="2"/>
  <c r="K1145" i="2"/>
  <c r="K1146" i="2"/>
  <c r="K1147" i="2"/>
  <c r="K1148" i="2"/>
  <c r="K1149" i="2"/>
  <c r="K1150" i="2"/>
  <c r="K1151" i="2"/>
  <c r="K1152" i="2"/>
  <c r="K1153" i="2"/>
  <c r="K1154" i="2"/>
  <c r="K1155" i="2"/>
  <c r="K1156" i="2"/>
  <c r="K1157" i="2"/>
  <c r="K1158" i="2"/>
  <c r="K1159" i="2"/>
  <c r="K1160" i="2"/>
  <c r="K1161" i="2"/>
  <c r="K1162" i="2"/>
  <c r="K1163" i="2"/>
  <c r="K1164" i="2"/>
  <c r="K1165" i="2"/>
  <c r="K1166" i="2"/>
  <c r="K1167" i="2"/>
  <c r="K1168" i="2"/>
  <c r="K1169" i="2"/>
  <c r="K1170" i="2"/>
  <c r="K1171" i="2"/>
  <c r="K1172" i="2"/>
  <c r="K1173" i="2"/>
  <c r="K1174" i="2"/>
  <c r="K1175" i="2"/>
  <c r="K1176" i="2"/>
  <c r="K1177" i="2"/>
  <c r="K1178" i="2"/>
  <c r="K1179" i="2"/>
  <c r="K1180" i="2"/>
  <c r="K1181" i="2"/>
  <c r="K1182" i="2"/>
  <c r="K1183" i="2"/>
  <c r="K1184" i="2"/>
  <c r="K1185" i="2"/>
  <c r="K1186" i="2"/>
  <c r="K1187" i="2"/>
  <c r="K1188" i="2"/>
  <c r="K1189" i="2"/>
  <c r="K1190" i="2"/>
  <c r="K1191" i="2"/>
  <c r="K1192" i="2"/>
  <c r="K1193" i="2"/>
  <c r="K1194" i="2"/>
  <c r="K1195" i="2"/>
  <c r="K1196" i="2"/>
  <c r="K1197" i="2"/>
  <c r="K1198" i="2"/>
  <c r="K1199" i="2"/>
  <c r="K1200" i="2"/>
  <c r="K1201" i="2"/>
  <c r="K1202" i="2"/>
  <c r="K1203" i="2"/>
  <c r="K1204" i="2"/>
  <c r="K1205" i="2"/>
  <c r="K1206" i="2"/>
  <c r="K1207" i="2"/>
  <c r="K1208" i="2"/>
  <c r="K1209" i="2"/>
  <c r="K1210" i="2"/>
  <c r="K1211" i="2"/>
  <c r="K1212" i="2"/>
  <c r="K1213" i="2"/>
  <c r="K1214" i="2"/>
  <c r="K1215" i="2"/>
  <c r="K1216" i="2"/>
  <c r="K1217" i="2"/>
  <c r="K1218" i="2"/>
  <c r="K1219" i="2"/>
  <c r="K1220" i="2"/>
  <c r="K1221" i="2"/>
  <c r="K1222" i="2"/>
  <c r="K1223" i="2"/>
  <c r="K1224" i="2"/>
  <c r="K1225" i="2"/>
  <c r="K1226" i="2"/>
  <c r="K1227" i="2"/>
  <c r="K1228" i="2"/>
  <c r="K1229" i="2"/>
  <c r="K1230" i="2"/>
  <c r="K1231" i="2"/>
  <c r="K1232" i="2"/>
  <c r="K1233" i="2"/>
  <c r="K1234" i="2"/>
  <c r="K1235" i="2"/>
  <c r="K1236" i="2"/>
  <c r="K1237" i="2"/>
  <c r="K1238" i="2"/>
  <c r="K1239" i="2"/>
  <c r="K1240" i="2"/>
  <c r="K1241" i="2"/>
  <c r="K1242" i="2"/>
  <c r="K1243" i="2"/>
  <c r="K1244" i="2"/>
  <c r="K1245" i="2"/>
  <c r="K1246" i="2"/>
  <c r="K1247" i="2"/>
  <c r="K1248" i="2"/>
  <c r="K1249" i="2"/>
  <c r="K1250" i="2"/>
  <c r="K1251" i="2"/>
  <c r="K1252" i="2"/>
  <c r="K1253" i="2"/>
  <c r="K1254" i="2"/>
  <c r="K1255" i="2"/>
  <c r="K1256" i="2"/>
  <c r="K1257" i="2"/>
  <c r="K1258" i="2"/>
  <c r="K1259" i="2"/>
  <c r="K1260" i="2"/>
  <c r="K1261" i="2"/>
  <c r="K1262" i="2"/>
  <c r="K1263" i="2"/>
  <c r="K1264" i="2"/>
  <c r="K1265" i="2"/>
  <c r="K1266" i="2"/>
  <c r="K1267" i="2"/>
  <c r="K1268" i="2"/>
  <c r="K1269" i="2"/>
  <c r="K1270" i="2"/>
  <c r="K1271" i="2"/>
  <c r="K1272" i="2"/>
  <c r="K1273" i="2"/>
  <c r="K1274" i="2"/>
  <c r="K1275" i="2"/>
  <c r="K1276" i="2"/>
  <c r="K1277" i="2"/>
  <c r="K1278" i="2"/>
  <c r="K1279" i="2"/>
  <c r="K1280" i="2"/>
  <c r="K1281" i="2"/>
  <c r="K1282" i="2"/>
  <c r="K1283" i="2"/>
  <c r="K1284" i="2"/>
  <c r="K1285" i="2"/>
  <c r="K1286" i="2"/>
  <c r="K1287" i="2"/>
  <c r="K1288" i="2"/>
  <c r="K1289" i="2"/>
  <c r="K1290" i="2"/>
  <c r="K1291" i="2"/>
  <c r="K1292" i="2"/>
  <c r="K1293" i="2"/>
  <c r="K1294" i="2"/>
  <c r="K1295" i="2"/>
  <c r="K1296" i="2"/>
  <c r="K1297" i="2"/>
  <c r="K1298" i="2"/>
  <c r="K1299" i="2"/>
  <c r="K1300" i="2"/>
  <c r="K1301" i="2"/>
  <c r="K1302" i="2"/>
  <c r="K1303" i="2"/>
  <c r="K1304" i="2"/>
  <c r="K1305" i="2"/>
  <c r="K1306" i="2"/>
  <c r="K1307" i="2"/>
  <c r="K1308" i="2"/>
  <c r="K1309" i="2"/>
  <c r="K1310" i="2"/>
  <c r="K1311" i="2"/>
  <c r="K1312" i="2"/>
  <c r="K1313" i="2"/>
  <c r="K1314" i="2"/>
  <c r="K1315" i="2"/>
  <c r="K1316" i="2"/>
  <c r="K1317" i="2"/>
  <c r="K1318" i="2"/>
  <c r="K1319" i="2"/>
  <c r="K1320" i="2"/>
  <c r="K1321" i="2"/>
  <c r="K1322" i="2"/>
  <c r="K1323" i="2"/>
  <c r="K1324" i="2"/>
  <c r="K1325" i="2"/>
  <c r="K1326" i="2"/>
  <c r="K1327" i="2"/>
  <c r="K1328" i="2"/>
  <c r="K1329" i="2"/>
  <c r="K1330" i="2"/>
  <c r="K1331" i="2"/>
  <c r="K1332" i="2"/>
  <c r="K1333" i="2"/>
  <c r="K1334" i="2"/>
  <c r="K1335" i="2"/>
  <c r="K1336" i="2"/>
  <c r="K1337" i="2"/>
  <c r="K1338" i="2"/>
  <c r="K1339" i="2"/>
  <c r="K1340" i="2"/>
  <c r="K1341" i="2"/>
  <c r="K1342" i="2"/>
  <c r="K1343" i="2"/>
  <c r="K1344" i="2"/>
  <c r="K1345" i="2"/>
  <c r="K1346" i="2"/>
  <c r="K1347" i="2"/>
  <c r="K1348" i="2"/>
  <c r="K1349" i="2"/>
  <c r="K1350" i="2"/>
  <c r="K1351" i="2"/>
  <c r="K1352" i="2"/>
  <c r="K1353" i="2"/>
  <c r="K1354" i="2"/>
  <c r="K1355" i="2"/>
  <c r="K1356" i="2"/>
  <c r="K1357" i="2"/>
  <c r="K1358" i="2"/>
  <c r="K1359" i="2"/>
  <c r="K1360" i="2"/>
  <c r="K1361" i="2"/>
  <c r="K1362" i="2"/>
  <c r="K1363" i="2"/>
  <c r="K1364" i="2"/>
  <c r="K1365" i="2"/>
  <c r="K1366" i="2"/>
  <c r="K1367" i="2"/>
  <c r="K1368" i="2"/>
  <c r="K1369" i="2"/>
  <c r="K1370" i="2"/>
  <c r="K1371" i="2"/>
  <c r="K1372" i="2"/>
  <c r="K1373" i="2"/>
  <c r="K1374" i="2"/>
  <c r="K1375" i="2"/>
  <c r="K1376" i="2"/>
  <c r="K1377" i="2"/>
  <c r="K1378" i="2"/>
  <c r="K1379" i="2"/>
  <c r="K1380" i="2"/>
  <c r="K1381" i="2"/>
  <c r="K1382" i="2"/>
  <c r="K1383" i="2"/>
  <c r="K1384" i="2"/>
  <c r="K1385" i="2"/>
  <c r="K1386" i="2"/>
  <c r="K1387" i="2"/>
  <c r="K1388" i="2"/>
  <c r="K1389" i="2"/>
  <c r="K1390" i="2"/>
  <c r="K1391" i="2"/>
  <c r="K1392" i="2"/>
  <c r="K1393" i="2"/>
  <c r="K1394" i="2"/>
  <c r="K1395" i="2"/>
  <c r="K1396" i="2"/>
  <c r="K1397" i="2"/>
  <c r="K1398" i="2"/>
  <c r="K1399" i="2"/>
  <c r="K1400" i="2"/>
  <c r="K1401" i="2"/>
  <c r="K1402" i="2"/>
  <c r="K1403" i="2"/>
  <c r="K1404" i="2"/>
  <c r="K1405" i="2"/>
  <c r="K1406" i="2"/>
  <c r="K1407" i="2"/>
  <c r="K1408" i="2"/>
  <c r="K1409" i="2"/>
  <c r="K1410" i="2"/>
  <c r="K1411" i="2"/>
  <c r="K1412" i="2"/>
  <c r="K1413" i="2"/>
  <c r="K1414" i="2"/>
  <c r="K1415" i="2"/>
  <c r="K1416" i="2"/>
  <c r="K1417" i="2"/>
  <c r="K1418" i="2"/>
  <c r="K1419" i="2"/>
  <c r="K1420" i="2"/>
  <c r="K1421" i="2"/>
  <c r="K1422" i="2"/>
  <c r="K1423" i="2"/>
  <c r="K1424" i="2"/>
  <c r="K1425" i="2"/>
  <c r="K1426" i="2"/>
  <c r="K1427" i="2"/>
  <c r="K1428" i="2"/>
  <c r="K1429" i="2"/>
  <c r="K1430" i="2"/>
  <c r="K1431" i="2"/>
  <c r="K1432" i="2"/>
  <c r="K1433" i="2"/>
  <c r="K1434" i="2"/>
  <c r="K1435" i="2"/>
  <c r="K1436" i="2"/>
  <c r="K1437" i="2"/>
  <c r="K1438" i="2"/>
  <c r="K1439" i="2"/>
  <c r="K1440" i="2"/>
  <c r="K1441" i="2"/>
  <c r="K1442" i="2"/>
  <c r="K1443" i="2"/>
  <c r="K1444" i="2"/>
  <c r="K1445" i="2"/>
  <c r="K1446" i="2"/>
  <c r="K1447" i="2"/>
  <c r="K1448" i="2"/>
  <c r="K1449" i="2"/>
  <c r="K1450" i="2"/>
  <c r="K1451" i="2"/>
  <c r="K1452" i="2"/>
  <c r="K1453" i="2"/>
  <c r="K1454" i="2"/>
  <c r="K1455" i="2"/>
  <c r="K1456" i="2"/>
  <c r="K1457" i="2"/>
  <c r="K1458" i="2"/>
  <c r="K1459" i="2"/>
  <c r="K1460" i="2"/>
  <c r="K1461" i="2"/>
  <c r="K1462" i="2"/>
  <c r="K1463" i="2"/>
  <c r="K1464" i="2"/>
  <c r="K1465" i="2"/>
  <c r="K1466" i="2"/>
  <c r="K1467" i="2"/>
  <c r="K1468" i="2"/>
  <c r="K1469" i="2"/>
  <c r="K1470" i="2"/>
  <c r="K1471" i="2"/>
  <c r="K1472" i="2"/>
  <c r="K1473" i="2"/>
  <c r="K1474" i="2"/>
  <c r="K1475" i="2"/>
  <c r="K1476" i="2"/>
  <c r="K1477" i="2"/>
  <c r="K1478" i="2"/>
  <c r="K1479" i="2"/>
  <c r="K1480" i="2"/>
  <c r="K1481" i="2"/>
  <c r="K1482" i="2"/>
  <c r="K1483" i="2"/>
  <c r="K1484" i="2"/>
  <c r="K1485" i="2"/>
  <c r="K1486" i="2"/>
  <c r="K1487" i="2"/>
  <c r="K1488" i="2"/>
  <c r="K1489" i="2"/>
  <c r="K1490" i="2"/>
  <c r="K1491" i="2"/>
  <c r="K1492" i="2"/>
  <c r="K1493" i="2"/>
  <c r="K1494" i="2"/>
  <c r="K1495" i="2"/>
  <c r="K1496" i="2"/>
  <c r="K1497" i="2"/>
  <c r="K1498" i="2"/>
  <c r="K1499" i="2"/>
  <c r="K1500" i="2"/>
  <c r="K1501" i="2"/>
  <c r="K1502" i="2"/>
  <c r="K1503" i="2"/>
  <c r="K1504" i="2"/>
  <c r="K1505" i="2"/>
  <c r="K1506" i="2"/>
  <c r="K1507" i="2"/>
  <c r="K1508" i="2"/>
  <c r="K1509" i="2"/>
  <c r="K1510" i="2"/>
  <c r="K1511" i="2"/>
  <c r="K1512" i="2"/>
  <c r="K1513" i="2"/>
  <c r="K1514" i="2"/>
  <c r="K1515" i="2"/>
  <c r="K1516" i="2"/>
  <c r="K1517" i="2"/>
  <c r="K1518" i="2"/>
  <c r="K1519" i="2"/>
  <c r="K1520" i="2"/>
  <c r="K1521" i="2"/>
  <c r="K1522" i="2"/>
  <c r="K1523" i="2"/>
  <c r="K1524" i="2"/>
  <c r="K1525" i="2"/>
  <c r="K1526" i="2"/>
  <c r="K1527" i="2"/>
  <c r="K1528" i="2"/>
  <c r="K1529" i="2"/>
  <c r="K1530" i="2"/>
  <c r="K1531" i="2"/>
  <c r="K1532" i="2"/>
  <c r="K1533" i="2"/>
  <c r="K1534" i="2"/>
  <c r="K1535" i="2"/>
  <c r="K1536" i="2"/>
  <c r="K1537" i="2"/>
  <c r="K1538" i="2"/>
  <c r="K1539" i="2"/>
  <c r="K1540" i="2"/>
  <c r="K1541" i="2"/>
  <c r="K1542" i="2"/>
  <c r="K1543" i="2"/>
  <c r="K1544" i="2"/>
  <c r="K1545" i="2"/>
  <c r="K1546" i="2"/>
  <c r="K1547" i="2"/>
  <c r="K1548" i="2"/>
  <c r="K1549" i="2"/>
  <c r="K1550" i="2"/>
  <c r="K1551" i="2"/>
  <c r="K1552" i="2"/>
  <c r="K1553" i="2"/>
  <c r="K1554" i="2"/>
  <c r="K1555" i="2"/>
  <c r="K1556" i="2"/>
  <c r="K1557" i="2"/>
  <c r="K1558" i="2"/>
  <c r="K1559" i="2"/>
  <c r="K1560" i="2"/>
  <c r="K1561" i="2"/>
  <c r="K1562" i="2"/>
  <c r="K1563" i="2"/>
  <c r="K1564" i="2"/>
  <c r="K1565" i="2"/>
  <c r="K1566" i="2"/>
  <c r="K1567" i="2"/>
  <c r="K1568" i="2"/>
  <c r="K1569" i="2"/>
  <c r="K1570" i="2"/>
  <c r="K1571" i="2"/>
  <c r="K1572" i="2"/>
  <c r="K1573" i="2"/>
  <c r="K1574" i="2"/>
  <c r="K1575" i="2"/>
  <c r="K1576" i="2"/>
  <c r="K1577" i="2"/>
  <c r="K1578" i="2"/>
  <c r="K1579" i="2"/>
  <c r="K1580" i="2"/>
  <c r="K1581" i="2"/>
  <c r="K1582" i="2"/>
  <c r="K1583" i="2"/>
  <c r="K1584" i="2"/>
  <c r="K1585" i="2"/>
  <c r="K1586" i="2"/>
  <c r="K1587" i="2"/>
  <c r="K1588" i="2"/>
  <c r="K1589" i="2"/>
  <c r="K1590" i="2"/>
  <c r="K1591" i="2"/>
  <c r="K1592" i="2"/>
  <c r="K1593" i="2"/>
  <c r="K1594" i="2"/>
  <c r="K1595" i="2"/>
  <c r="K1596" i="2"/>
  <c r="K1597" i="2"/>
  <c r="K1598" i="2"/>
  <c r="K1599" i="2"/>
  <c r="K1600" i="2"/>
  <c r="K1601" i="2"/>
  <c r="K1602" i="2"/>
  <c r="K1603" i="2"/>
  <c r="K1604" i="2"/>
  <c r="K1605" i="2"/>
  <c r="K1606" i="2"/>
  <c r="K1607" i="2"/>
  <c r="K1608" i="2"/>
  <c r="K1609" i="2"/>
  <c r="K1610" i="2"/>
  <c r="K1611" i="2"/>
  <c r="K1612" i="2"/>
  <c r="K1613" i="2"/>
  <c r="K1614" i="2"/>
  <c r="K1615" i="2"/>
  <c r="K1616" i="2"/>
  <c r="K1617" i="2"/>
  <c r="K1618" i="2"/>
  <c r="K1619" i="2"/>
  <c r="K1620" i="2"/>
  <c r="K1621" i="2"/>
  <c r="K1622" i="2"/>
  <c r="K1623" i="2"/>
  <c r="K1624" i="2"/>
  <c r="K1625" i="2"/>
  <c r="K1626" i="2"/>
  <c r="K1627" i="2"/>
  <c r="K1628" i="2"/>
  <c r="K1629" i="2"/>
  <c r="K1630" i="2"/>
  <c r="K1631" i="2"/>
  <c r="K1632" i="2"/>
  <c r="K1633" i="2"/>
  <c r="K1634" i="2"/>
  <c r="K1635" i="2"/>
  <c r="K1636" i="2"/>
  <c r="K1637" i="2"/>
  <c r="K1638" i="2"/>
  <c r="K1639" i="2"/>
  <c r="K1640" i="2"/>
  <c r="K1641" i="2"/>
  <c r="K1642" i="2"/>
  <c r="K1643" i="2"/>
  <c r="K1644" i="2"/>
  <c r="K1645" i="2"/>
  <c r="K1646" i="2"/>
  <c r="K1647" i="2"/>
  <c r="K1648" i="2"/>
  <c r="K1649" i="2"/>
  <c r="K1650" i="2"/>
  <c r="K1651" i="2"/>
  <c r="K1652" i="2"/>
  <c r="K1653" i="2"/>
  <c r="K1654" i="2"/>
  <c r="K1655" i="2"/>
  <c r="K1656" i="2"/>
  <c r="K1657" i="2"/>
  <c r="K1658" i="2"/>
  <c r="K1659" i="2"/>
  <c r="K1660" i="2"/>
  <c r="K1661" i="2"/>
  <c r="K1662" i="2"/>
  <c r="K1663" i="2"/>
  <c r="K1664" i="2"/>
  <c r="K1665" i="2"/>
  <c r="K1666" i="2"/>
  <c r="K1667" i="2"/>
  <c r="K1668" i="2"/>
  <c r="K1669" i="2"/>
  <c r="K1670" i="2"/>
  <c r="K1671" i="2"/>
  <c r="K1672" i="2"/>
  <c r="K1673" i="2"/>
  <c r="K1674" i="2"/>
  <c r="K1675" i="2"/>
  <c r="K1676" i="2"/>
  <c r="K1677" i="2"/>
  <c r="K1678" i="2"/>
  <c r="K1679" i="2"/>
  <c r="K1680" i="2"/>
  <c r="K1681" i="2"/>
  <c r="K1682" i="2"/>
  <c r="K1683" i="2"/>
  <c r="K1684" i="2"/>
  <c r="K1685" i="2"/>
  <c r="K1686" i="2"/>
  <c r="K1687" i="2"/>
  <c r="K1688" i="2"/>
  <c r="K1689" i="2"/>
  <c r="K1690" i="2"/>
  <c r="K1691" i="2"/>
  <c r="K1692" i="2"/>
  <c r="K1693" i="2"/>
  <c r="K1694" i="2"/>
  <c r="K1695" i="2"/>
  <c r="K1696" i="2"/>
  <c r="K1697" i="2"/>
  <c r="K1698" i="2"/>
  <c r="K1699" i="2"/>
  <c r="K1700" i="2"/>
  <c r="K1701" i="2"/>
  <c r="K1702" i="2"/>
  <c r="K1703" i="2"/>
  <c r="K1704" i="2"/>
  <c r="K1705" i="2"/>
  <c r="K1706" i="2"/>
  <c r="K1707" i="2"/>
  <c r="K1708" i="2"/>
  <c r="K1709" i="2"/>
  <c r="K1710" i="2"/>
  <c r="K1711" i="2"/>
  <c r="K1712" i="2"/>
  <c r="K1713" i="2"/>
  <c r="K1714" i="2"/>
  <c r="K1715" i="2"/>
  <c r="K1716" i="2"/>
  <c r="K1717" i="2"/>
  <c r="K1718" i="2"/>
  <c r="K1719" i="2"/>
  <c r="K1720" i="2"/>
  <c r="K1721" i="2"/>
  <c r="K1722" i="2"/>
  <c r="K1723" i="2"/>
  <c r="K1724" i="2"/>
  <c r="K1725" i="2"/>
  <c r="K1726" i="2"/>
  <c r="K1727" i="2"/>
  <c r="K1728" i="2"/>
  <c r="K1729" i="2"/>
  <c r="K1730" i="2"/>
  <c r="K1731" i="2"/>
  <c r="K1732" i="2"/>
  <c r="K1733" i="2"/>
  <c r="K1734" i="2"/>
  <c r="K1735" i="2"/>
  <c r="K1736" i="2"/>
  <c r="K1737" i="2"/>
  <c r="K1738" i="2"/>
  <c r="K1739" i="2"/>
  <c r="K1740" i="2"/>
  <c r="K1741" i="2"/>
  <c r="K1742" i="2"/>
  <c r="K1743" i="2"/>
  <c r="K1744" i="2"/>
  <c r="K1745" i="2"/>
  <c r="K1746" i="2"/>
  <c r="K1747" i="2"/>
  <c r="K1748" i="2"/>
  <c r="K1749" i="2"/>
  <c r="K1750" i="2"/>
  <c r="K1751" i="2"/>
  <c r="K1752" i="2"/>
  <c r="K1753" i="2"/>
  <c r="K1754" i="2"/>
  <c r="K1755" i="2"/>
  <c r="K1756" i="2"/>
  <c r="K1757" i="2"/>
  <c r="K1758" i="2"/>
  <c r="K1759" i="2"/>
  <c r="K1760" i="2"/>
  <c r="K1761" i="2"/>
  <c r="K1762" i="2"/>
  <c r="K1763" i="2"/>
  <c r="K1764" i="2"/>
  <c r="K1765" i="2"/>
  <c r="K1766" i="2"/>
  <c r="K1767" i="2"/>
  <c r="K1768" i="2"/>
  <c r="K1769" i="2"/>
  <c r="K1770" i="2"/>
  <c r="K1771" i="2"/>
  <c r="K1772" i="2"/>
  <c r="K1773" i="2"/>
  <c r="K1774" i="2"/>
  <c r="K1775" i="2"/>
  <c r="K1776" i="2"/>
  <c r="K1777" i="2"/>
  <c r="K1778" i="2"/>
  <c r="K1779" i="2"/>
  <c r="K1780" i="2"/>
  <c r="K1781" i="2"/>
  <c r="K1782" i="2"/>
  <c r="K1783" i="2"/>
  <c r="K1784" i="2"/>
  <c r="K1785" i="2"/>
  <c r="K1786" i="2"/>
  <c r="K1787" i="2"/>
  <c r="K1788" i="2"/>
  <c r="K1789" i="2"/>
  <c r="K1790" i="2"/>
  <c r="K1791" i="2"/>
  <c r="K1792" i="2"/>
  <c r="K1793" i="2"/>
  <c r="K1794" i="2"/>
  <c r="K1795" i="2"/>
  <c r="K1796" i="2"/>
  <c r="K1797" i="2"/>
  <c r="K1798" i="2"/>
  <c r="K1799" i="2"/>
  <c r="K1800" i="2"/>
  <c r="K1801" i="2"/>
  <c r="K1802" i="2"/>
  <c r="K1803" i="2"/>
  <c r="K1804" i="2"/>
  <c r="K1805" i="2"/>
  <c r="K1806" i="2"/>
  <c r="K1807" i="2"/>
  <c r="K1808" i="2"/>
  <c r="K1809" i="2"/>
  <c r="K1810" i="2"/>
  <c r="K1811" i="2"/>
  <c r="K1812" i="2"/>
  <c r="K1813" i="2"/>
  <c r="K1814" i="2"/>
  <c r="K1815" i="2"/>
  <c r="K1816" i="2"/>
  <c r="K1817" i="2"/>
  <c r="K1818" i="2"/>
  <c r="K1819" i="2"/>
  <c r="K1820" i="2"/>
  <c r="K1821" i="2"/>
  <c r="K1822" i="2"/>
  <c r="K1823" i="2"/>
  <c r="K1824" i="2"/>
  <c r="K1825" i="2"/>
  <c r="K1826" i="2"/>
  <c r="K1827" i="2"/>
  <c r="K1828" i="2"/>
  <c r="K1829" i="2"/>
  <c r="K1830" i="2"/>
  <c r="K1831" i="2"/>
  <c r="K1832" i="2"/>
  <c r="K1833" i="2"/>
  <c r="K1834" i="2"/>
  <c r="K1835" i="2"/>
  <c r="K1836" i="2"/>
  <c r="K1837" i="2"/>
  <c r="K1838" i="2"/>
  <c r="K1839" i="2"/>
  <c r="K1840" i="2"/>
  <c r="K1841" i="2"/>
  <c r="K1842" i="2"/>
  <c r="K1843" i="2"/>
  <c r="K1844" i="2"/>
  <c r="K1845" i="2"/>
  <c r="K1846" i="2"/>
  <c r="K1847" i="2"/>
  <c r="K1848" i="2"/>
  <c r="K1849" i="2"/>
  <c r="K1850" i="2"/>
  <c r="K1851" i="2"/>
  <c r="K1852" i="2"/>
  <c r="K1853" i="2"/>
  <c r="K1854" i="2"/>
  <c r="K1855" i="2"/>
  <c r="K1856" i="2"/>
  <c r="K1857" i="2"/>
  <c r="K1858" i="2"/>
  <c r="K1859" i="2"/>
  <c r="K1860" i="2"/>
  <c r="K1861" i="2"/>
  <c r="K1862" i="2"/>
  <c r="K1863" i="2"/>
  <c r="K1864" i="2"/>
  <c r="K1865" i="2"/>
  <c r="K1866" i="2"/>
  <c r="K1867" i="2"/>
  <c r="K1868" i="2"/>
  <c r="K1869" i="2"/>
  <c r="K1870" i="2"/>
  <c r="K1871" i="2"/>
  <c r="K1872" i="2"/>
  <c r="K1873" i="2"/>
  <c r="K1874" i="2"/>
  <c r="K1875" i="2"/>
  <c r="K1876" i="2"/>
  <c r="K1877" i="2"/>
  <c r="K1878" i="2"/>
  <c r="K1879" i="2"/>
  <c r="K1880" i="2"/>
  <c r="K1881" i="2"/>
  <c r="K1882" i="2"/>
  <c r="K1883" i="2"/>
  <c r="K1884" i="2"/>
  <c r="K1885" i="2"/>
  <c r="K1886" i="2"/>
  <c r="K1887" i="2"/>
  <c r="K1888" i="2"/>
  <c r="K1889" i="2"/>
  <c r="K1890" i="2"/>
  <c r="K1891" i="2"/>
  <c r="K1892" i="2"/>
  <c r="K1893" i="2"/>
  <c r="K1894" i="2"/>
  <c r="K1895" i="2"/>
  <c r="K1896" i="2"/>
  <c r="K1897" i="2"/>
  <c r="K1898" i="2"/>
  <c r="K1899" i="2"/>
  <c r="K1900" i="2"/>
  <c r="K1901" i="2"/>
  <c r="K1902" i="2"/>
  <c r="K1903" i="2"/>
  <c r="K1904" i="2"/>
  <c r="K1905" i="2"/>
  <c r="K1906" i="2"/>
  <c r="K1907" i="2"/>
  <c r="K1908" i="2"/>
  <c r="K1909" i="2"/>
  <c r="K1910" i="2"/>
  <c r="K1911" i="2"/>
  <c r="K1912" i="2"/>
  <c r="K1913" i="2"/>
  <c r="K1914" i="2"/>
  <c r="K1915" i="2"/>
  <c r="K1916" i="2"/>
  <c r="K1917" i="2"/>
  <c r="K1918" i="2"/>
  <c r="K1919" i="2"/>
  <c r="K1920" i="2"/>
  <c r="K1921" i="2"/>
  <c r="K1922" i="2"/>
  <c r="K1923" i="2"/>
  <c r="K1924" i="2"/>
  <c r="K1925" i="2"/>
  <c r="K1926" i="2"/>
  <c r="K1927" i="2"/>
  <c r="K1928" i="2"/>
  <c r="K1929" i="2"/>
  <c r="K1930" i="2"/>
  <c r="K1931" i="2"/>
  <c r="K1932" i="2"/>
  <c r="K1933" i="2"/>
  <c r="K1934" i="2"/>
  <c r="K1935" i="2"/>
  <c r="K1936" i="2"/>
  <c r="K1937" i="2"/>
  <c r="K1938" i="2"/>
  <c r="K1939" i="2"/>
  <c r="K1940" i="2"/>
  <c r="K1941" i="2"/>
  <c r="K1942" i="2"/>
  <c r="K1943" i="2"/>
  <c r="K1944" i="2"/>
  <c r="K1945" i="2"/>
  <c r="K1946" i="2"/>
  <c r="K1947" i="2"/>
  <c r="K1948" i="2"/>
  <c r="K1949" i="2"/>
  <c r="K1950" i="2"/>
  <c r="K1951" i="2"/>
  <c r="K1952" i="2"/>
  <c r="K1953" i="2"/>
  <c r="K1954" i="2"/>
  <c r="K1955" i="2"/>
  <c r="K1956" i="2"/>
  <c r="K1957" i="2"/>
  <c r="K1958" i="2"/>
  <c r="K1959" i="2"/>
  <c r="K1960" i="2"/>
  <c r="K1961" i="2"/>
  <c r="K1962" i="2"/>
  <c r="K1963" i="2"/>
  <c r="K1964" i="2"/>
  <c r="K1965" i="2"/>
  <c r="K1966" i="2"/>
  <c r="K1967" i="2"/>
  <c r="K1968" i="2"/>
  <c r="K1969" i="2"/>
  <c r="K1970" i="2"/>
  <c r="K1971" i="2"/>
  <c r="K1972" i="2"/>
  <c r="K1973" i="2"/>
  <c r="K1974" i="2"/>
  <c r="K1975" i="2"/>
  <c r="K1976" i="2"/>
  <c r="K1977" i="2"/>
  <c r="K1978" i="2"/>
  <c r="K1979" i="2"/>
  <c r="K1980" i="2"/>
  <c r="K1981" i="2"/>
  <c r="K1982" i="2"/>
  <c r="K1983" i="2"/>
  <c r="K1984" i="2"/>
  <c r="K1985" i="2"/>
  <c r="K1986" i="2"/>
  <c r="K1987" i="2"/>
  <c r="K1988" i="2"/>
  <c r="K1989" i="2"/>
  <c r="K1990" i="2"/>
  <c r="K1991" i="2"/>
  <c r="K1992" i="2"/>
  <c r="K1993" i="2"/>
  <c r="K1994" i="2"/>
  <c r="K1995" i="2"/>
  <c r="K1996" i="2"/>
  <c r="K1997" i="2"/>
  <c r="K1998" i="2"/>
  <c r="K1999" i="2"/>
  <c r="K2000" i="2"/>
  <c r="K2001" i="2"/>
  <c r="K2002" i="2"/>
  <c r="K2003" i="2"/>
  <c r="K2004" i="2"/>
  <c r="K2005" i="2"/>
  <c r="K2006" i="2"/>
  <c r="K2007" i="2"/>
  <c r="K2008" i="2"/>
  <c r="K2009" i="2"/>
  <c r="K2010" i="2"/>
  <c r="K2011" i="2"/>
  <c r="K2012" i="2"/>
  <c r="K2013" i="2"/>
  <c r="K2014" i="2"/>
  <c r="K2015" i="2"/>
  <c r="K2016" i="2"/>
  <c r="K2017" i="2"/>
  <c r="K2018" i="2"/>
  <c r="K2019" i="2"/>
  <c r="K2020" i="2"/>
  <c r="K2021" i="2"/>
  <c r="K2022" i="2"/>
  <c r="K2023" i="2"/>
  <c r="K2024" i="2"/>
  <c r="K2025" i="2"/>
  <c r="K2026" i="2"/>
  <c r="K2027" i="2"/>
  <c r="K2028" i="2"/>
  <c r="K2029" i="2"/>
  <c r="K2030" i="2"/>
  <c r="K2031" i="2"/>
  <c r="K2032" i="2"/>
  <c r="K2033" i="2"/>
  <c r="K2034" i="2"/>
  <c r="K2035" i="2"/>
  <c r="K2036" i="2"/>
  <c r="K2037" i="2"/>
  <c r="K2038" i="2"/>
  <c r="K2039" i="2"/>
  <c r="K2040" i="2"/>
  <c r="K2041" i="2"/>
  <c r="K2042" i="2"/>
  <c r="K2043" i="2"/>
  <c r="K2044" i="2"/>
  <c r="K2045" i="2"/>
  <c r="K2046" i="2"/>
  <c r="K2047" i="2"/>
  <c r="K2048" i="2"/>
  <c r="K2049" i="2"/>
  <c r="K2050" i="2"/>
  <c r="K2051" i="2"/>
  <c r="K2052" i="2"/>
  <c r="K2053" i="2"/>
  <c r="K2054" i="2"/>
  <c r="K2055" i="2"/>
  <c r="K2056" i="2"/>
  <c r="K2057" i="2"/>
  <c r="K2058" i="2"/>
  <c r="K2059" i="2"/>
  <c r="K2060" i="2"/>
  <c r="K2061" i="2"/>
  <c r="K2062" i="2"/>
  <c r="K2063" i="2"/>
  <c r="K2064" i="2"/>
  <c r="K2065" i="2"/>
  <c r="K2066" i="2"/>
  <c r="K2067" i="2"/>
  <c r="K2068" i="2"/>
  <c r="K2069" i="2"/>
  <c r="K2070" i="2"/>
  <c r="K2071" i="2"/>
  <c r="K2072" i="2"/>
  <c r="K2073" i="2"/>
  <c r="K2074" i="2"/>
  <c r="K2075" i="2"/>
  <c r="K2076" i="2"/>
  <c r="K2077" i="2"/>
  <c r="K2078" i="2"/>
  <c r="K2079" i="2"/>
  <c r="K2080" i="2"/>
  <c r="K2081" i="2"/>
  <c r="K2082" i="2"/>
  <c r="K2083" i="2"/>
  <c r="K2084" i="2"/>
  <c r="K2085" i="2"/>
  <c r="K2086" i="2"/>
  <c r="K2087" i="2"/>
  <c r="K2088" i="2"/>
  <c r="K2089" i="2"/>
  <c r="K2090" i="2"/>
  <c r="K2091" i="2"/>
  <c r="K2092" i="2"/>
  <c r="K2093" i="2"/>
  <c r="K2094" i="2"/>
  <c r="K2095" i="2"/>
  <c r="K2096" i="2"/>
  <c r="K2097" i="2"/>
  <c r="K2098" i="2"/>
  <c r="K2099" i="2"/>
  <c r="K2100" i="2"/>
  <c r="K2101" i="2"/>
  <c r="K2102" i="2"/>
  <c r="K2103" i="2"/>
  <c r="K2104" i="2"/>
  <c r="K2105" i="2"/>
  <c r="K2106" i="2"/>
  <c r="K2107" i="2"/>
  <c r="K2108" i="2"/>
  <c r="K2109" i="2"/>
  <c r="K2110" i="2"/>
  <c r="K2111" i="2"/>
  <c r="K2112" i="2"/>
  <c r="K2113" i="2"/>
  <c r="K2114" i="2"/>
  <c r="K2115" i="2"/>
  <c r="K2116" i="2"/>
  <c r="K2117" i="2"/>
  <c r="K2118" i="2"/>
  <c r="K2119" i="2"/>
  <c r="K2120" i="2"/>
  <c r="K2121" i="2"/>
  <c r="K2122" i="2"/>
  <c r="K2123" i="2"/>
  <c r="K2124" i="2"/>
  <c r="K2125" i="2"/>
  <c r="K2126" i="2"/>
  <c r="K2127" i="2"/>
  <c r="K2128" i="2"/>
  <c r="K2129" i="2"/>
  <c r="K2130" i="2"/>
  <c r="K2131" i="2"/>
  <c r="K2132" i="2"/>
  <c r="K2133" i="2"/>
  <c r="K2134" i="2"/>
  <c r="K2135" i="2"/>
  <c r="K2136" i="2"/>
  <c r="K2137" i="2"/>
  <c r="K2138" i="2"/>
  <c r="K2139" i="2"/>
  <c r="K2140" i="2"/>
  <c r="K2141" i="2"/>
  <c r="K2142" i="2"/>
  <c r="K2143" i="2"/>
  <c r="K2144" i="2"/>
  <c r="K2145" i="2"/>
  <c r="K2146" i="2"/>
  <c r="K2147" i="2"/>
  <c r="K2148" i="2"/>
  <c r="K2149" i="2"/>
  <c r="K2150" i="2"/>
  <c r="K2151" i="2"/>
  <c r="K2152" i="2"/>
  <c r="K2153" i="2"/>
  <c r="K2154" i="2"/>
  <c r="K2155" i="2"/>
  <c r="K2156" i="2"/>
  <c r="K2157" i="2"/>
  <c r="K2158" i="2"/>
  <c r="K2159" i="2"/>
  <c r="K2160" i="2"/>
  <c r="K2161" i="2"/>
  <c r="K2162" i="2"/>
  <c r="K2163" i="2"/>
  <c r="K2164" i="2"/>
  <c r="K2165" i="2"/>
  <c r="K2166" i="2"/>
  <c r="K2167" i="2"/>
  <c r="K2168" i="2"/>
  <c r="K2169" i="2"/>
  <c r="K2170" i="2"/>
  <c r="K2171" i="2"/>
  <c r="K2172" i="2"/>
  <c r="K2173" i="2"/>
  <c r="K2174" i="2"/>
  <c r="K2175" i="2"/>
  <c r="K2176" i="2"/>
  <c r="K2177" i="2"/>
  <c r="K2178" i="2"/>
  <c r="K2179" i="2"/>
  <c r="K2180" i="2"/>
  <c r="K2181" i="2"/>
  <c r="K2182" i="2"/>
  <c r="K2183" i="2"/>
  <c r="K2184" i="2"/>
  <c r="K2185" i="2"/>
  <c r="K2186" i="2"/>
  <c r="K2187" i="2"/>
  <c r="K2188" i="2"/>
  <c r="K2189" i="2"/>
  <c r="K2190" i="2"/>
  <c r="K2191" i="2"/>
  <c r="K2192" i="2"/>
  <c r="K2193" i="2"/>
  <c r="K2194" i="2"/>
  <c r="K2195" i="2"/>
  <c r="K2196" i="2"/>
  <c r="K2197" i="2"/>
  <c r="K2198" i="2"/>
  <c r="K2199" i="2"/>
  <c r="K2200" i="2"/>
  <c r="K2201" i="2"/>
  <c r="K2202" i="2"/>
  <c r="K2203" i="2"/>
  <c r="K2204" i="2"/>
  <c r="K2205" i="2"/>
  <c r="K2206" i="2"/>
  <c r="K2207" i="2"/>
  <c r="K2208" i="2"/>
  <c r="K2209" i="2"/>
  <c r="K2210" i="2"/>
  <c r="K2211" i="2"/>
  <c r="K2212" i="2"/>
  <c r="K2213" i="2"/>
  <c r="K2214" i="2"/>
  <c r="K2215" i="2"/>
  <c r="K2216" i="2"/>
  <c r="K2217" i="2"/>
  <c r="K2218" i="2"/>
  <c r="K2219" i="2"/>
  <c r="K2220" i="2"/>
  <c r="K2221" i="2"/>
  <c r="K2222" i="2"/>
  <c r="K2223" i="2"/>
  <c r="K2224" i="2"/>
  <c r="K2225" i="2"/>
  <c r="K2226" i="2"/>
  <c r="K2227" i="2"/>
  <c r="K2228" i="2"/>
  <c r="K2229" i="2"/>
  <c r="K2230" i="2"/>
  <c r="K2231" i="2"/>
  <c r="K2232" i="2"/>
  <c r="K2233" i="2"/>
  <c r="K2234" i="2"/>
  <c r="K2235" i="2"/>
  <c r="K2236" i="2"/>
  <c r="K2237" i="2"/>
  <c r="K2238" i="2"/>
  <c r="K2239" i="2"/>
  <c r="K2240" i="2"/>
  <c r="K2241" i="2"/>
  <c r="K2242" i="2"/>
  <c r="K2243" i="2"/>
  <c r="K2244" i="2"/>
  <c r="K2245" i="2"/>
  <c r="K2246" i="2"/>
  <c r="K2247" i="2"/>
  <c r="K2248" i="2"/>
  <c r="K2249" i="2"/>
  <c r="K2250" i="2"/>
  <c r="K2251" i="2"/>
  <c r="K2252" i="2"/>
  <c r="K2253" i="2"/>
  <c r="K2254" i="2"/>
  <c r="K2255" i="2"/>
  <c r="K2256" i="2"/>
  <c r="K2257" i="2"/>
  <c r="K2258" i="2"/>
  <c r="K2259" i="2"/>
  <c r="K2260" i="2"/>
  <c r="K2261" i="2"/>
  <c r="K2262" i="2"/>
  <c r="K2263" i="2"/>
  <c r="K2264" i="2"/>
  <c r="K2265" i="2"/>
  <c r="K2266" i="2"/>
  <c r="K2267" i="2"/>
  <c r="K2268" i="2"/>
  <c r="K2269" i="2"/>
  <c r="K2270" i="2"/>
  <c r="K2271" i="2"/>
  <c r="K2272" i="2"/>
  <c r="K2273" i="2"/>
  <c r="K2274" i="2"/>
  <c r="K2275" i="2"/>
  <c r="K2276" i="2"/>
  <c r="K2277" i="2"/>
  <c r="K2278" i="2"/>
  <c r="K2279" i="2"/>
  <c r="K2280" i="2"/>
  <c r="K2281" i="2"/>
  <c r="K2282" i="2"/>
  <c r="K2283" i="2"/>
  <c r="K2284" i="2"/>
  <c r="K2285" i="2"/>
  <c r="K2286" i="2"/>
  <c r="K2287" i="2"/>
  <c r="K2288" i="2"/>
  <c r="K2289" i="2"/>
  <c r="K2290" i="2"/>
  <c r="K2291" i="2"/>
  <c r="K2292" i="2"/>
  <c r="K2293" i="2"/>
  <c r="K2294" i="2"/>
  <c r="K2295" i="2"/>
  <c r="K2296" i="2"/>
  <c r="K2297" i="2"/>
  <c r="K2298" i="2"/>
  <c r="K2299" i="2"/>
  <c r="K2300" i="2"/>
  <c r="K2301" i="2"/>
  <c r="K2302" i="2"/>
  <c r="K2303" i="2"/>
  <c r="K2304" i="2"/>
  <c r="K2305" i="2"/>
  <c r="K2306" i="2"/>
  <c r="K2307" i="2"/>
  <c r="K2308" i="2"/>
  <c r="K2309" i="2"/>
  <c r="K2310" i="2"/>
  <c r="K2311" i="2"/>
  <c r="K2312" i="2"/>
  <c r="K2313" i="2"/>
  <c r="K2314" i="2"/>
  <c r="K2315" i="2"/>
  <c r="K2316" i="2"/>
  <c r="K2317" i="2"/>
  <c r="L2" i="2"/>
  <c r="K2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J466" i="2"/>
  <c r="J467" i="2"/>
  <c r="J468" i="2"/>
  <c r="J469" i="2"/>
  <c r="J470" i="2"/>
  <c r="J471" i="2"/>
  <c r="J472" i="2"/>
  <c r="J473" i="2"/>
  <c r="J474" i="2"/>
  <c r="J475" i="2"/>
  <c r="J476" i="2"/>
  <c r="J477" i="2"/>
  <c r="J478" i="2"/>
  <c r="J479" i="2"/>
  <c r="J480" i="2"/>
  <c r="J481" i="2"/>
  <c r="J482" i="2"/>
  <c r="J483" i="2"/>
  <c r="J484" i="2"/>
  <c r="J485" i="2"/>
  <c r="J486" i="2"/>
  <c r="J487" i="2"/>
  <c r="J488" i="2"/>
  <c r="J489" i="2"/>
  <c r="J490" i="2"/>
  <c r="J491" i="2"/>
  <c r="J492" i="2"/>
  <c r="J493" i="2"/>
  <c r="J494" i="2"/>
  <c r="J495" i="2"/>
  <c r="J496" i="2"/>
  <c r="J497" i="2"/>
  <c r="J498" i="2"/>
  <c r="J499" i="2"/>
  <c r="J500" i="2"/>
  <c r="J501" i="2"/>
  <c r="J502" i="2"/>
  <c r="J503" i="2"/>
  <c r="J504" i="2"/>
  <c r="J505" i="2"/>
  <c r="J506" i="2"/>
  <c r="J507" i="2"/>
  <c r="J508" i="2"/>
  <c r="J509" i="2"/>
  <c r="J510" i="2"/>
  <c r="J511" i="2"/>
  <c r="J512" i="2"/>
  <c r="J513" i="2"/>
  <c r="J514" i="2"/>
  <c r="J515" i="2"/>
  <c r="J516" i="2"/>
  <c r="J517" i="2"/>
  <c r="J518" i="2"/>
  <c r="J519" i="2"/>
  <c r="J520" i="2"/>
  <c r="J521" i="2"/>
  <c r="J522" i="2"/>
  <c r="J523" i="2"/>
  <c r="J524" i="2"/>
  <c r="J525" i="2"/>
  <c r="J526" i="2"/>
  <c r="J527" i="2"/>
  <c r="J528" i="2"/>
  <c r="J529" i="2"/>
  <c r="J530" i="2"/>
  <c r="J531" i="2"/>
  <c r="J532" i="2"/>
  <c r="J533" i="2"/>
  <c r="J534" i="2"/>
  <c r="J535" i="2"/>
  <c r="J536" i="2"/>
  <c r="J537" i="2"/>
  <c r="J538" i="2"/>
  <c r="J539" i="2"/>
  <c r="J540" i="2"/>
  <c r="J541" i="2"/>
  <c r="J542" i="2"/>
  <c r="J543" i="2"/>
  <c r="J544" i="2"/>
  <c r="J545" i="2"/>
  <c r="J546" i="2"/>
  <c r="J547" i="2"/>
  <c r="J548" i="2"/>
  <c r="J549" i="2"/>
  <c r="J550" i="2"/>
  <c r="J551" i="2"/>
  <c r="J552" i="2"/>
  <c r="J553" i="2"/>
  <c r="J554" i="2"/>
  <c r="J555" i="2"/>
  <c r="J556" i="2"/>
  <c r="J557" i="2"/>
  <c r="J558" i="2"/>
  <c r="J559" i="2"/>
  <c r="J560" i="2"/>
  <c r="J561" i="2"/>
  <c r="J562" i="2"/>
  <c r="J563" i="2"/>
  <c r="J564" i="2"/>
  <c r="J565" i="2"/>
  <c r="J566" i="2"/>
  <c r="J567" i="2"/>
  <c r="J568" i="2"/>
  <c r="J569" i="2"/>
  <c r="J570" i="2"/>
  <c r="J571" i="2"/>
  <c r="J572" i="2"/>
  <c r="J573" i="2"/>
  <c r="J574" i="2"/>
  <c r="J575" i="2"/>
  <c r="J576" i="2"/>
  <c r="J577" i="2"/>
  <c r="J578" i="2"/>
  <c r="J579" i="2"/>
  <c r="J580" i="2"/>
  <c r="J581" i="2"/>
  <c r="J582" i="2"/>
  <c r="J583" i="2"/>
  <c r="J584" i="2"/>
  <c r="J585" i="2"/>
  <c r="J586" i="2"/>
  <c r="J587" i="2"/>
  <c r="J588" i="2"/>
  <c r="J589" i="2"/>
  <c r="J590" i="2"/>
  <c r="J591" i="2"/>
  <c r="J592" i="2"/>
  <c r="J593" i="2"/>
  <c r="J594" i="2"/>
  <c r="J595" i="2"/>
  <c r="J596" i="2"/>
  <c r="J597" i="2"/>
  <c r="J598" i="2"/>
  <c r="J599" i="2"/>
  <c r="J600" i="2"/>
  <c r="J601" i="2"/>
  <c r="J602" i="2"/>
  <c r="J603" i="2"/>
  <c r="J604" i="2"/>
  <c r="J605" i="2"/>
  <c r="J606" i="2"/>
  <c r="J607" i="2"/>
  <c r="J608" i="2"/>
  <c r="J609" i="2"/>
  <c r="J610" i="2"/>
  <c r="J611" i="2"/>
  <c r="J612" i="2"/>
  <c r="J613" i="2"/>
  <c r="J614" i="2"/>
  <c r="J615" i="2"/>
  <c r="J616" i="2"/>
  <c r="J617" i="2"/>
  <c r="J618" i="2"/>
  <c r="J619" i="2"/>
  <c r="J620" i="2"/>
  <c r="J621" i="2"/>
  <c r="J622" i="2"/>
  <c r="J623" i="2"/>
  <c r="J624" i="2"/>
  <c r="J625" i="2"/>
  <c r="J626" i="2"/>
  <c r="J627" i="2"/>
  <c r="J628" i="2"/>
  <c r="J629" i="2"/>
  <c r="J630" i="2"/>
  <c r="J631" i="2"/>
  <c r="J632" i="2"/>
  <c r="J633" i="2"/>
  <c r="J634" i="2"/>
  <c r="J635" i="2"/>
  <c r="J636" i="2"/>
  <c r="J637" i="2"/>
  <c r="J638" i="2"/>
  <c r="J639" i="2"/>
  <c r="J640" i="2"/>
  <c r="J641" i="2"/>
  <c r="J642" i="2"/>
  <c r="J643" i="2"/>
  <c r="J644" i="2"/>
  <c r="J645" i="2"/>
  <c r="J646" i="2"/>
  <c r="J647" i="2"/>
  <c r="J648" i="2"/>
  <c r="J649" i="2"/>
  <c r="J650" i="2"/>
  <c r="J651" i="2"/>
  <c r="J652" i="2"/>
  <c r="J653" i="2"/>
  <c r="J654" i="2"/>
  <c r="J655" i="2"/>
  <c r="J656" i="2"/>
  <c r="J657" i="2"/>
  <c r="J658" i="2"/>
  <c r="J659" i="2"/>
  <c r="J660" i="2"/>
  <c r="J661" i="2"/>
  <c r="J662" i="2"/>
  <c r="J663" i="2"/>
  <c r="J664" i="2"/>
  <c r="J665" i="2"/>
  <c r="J666" i="2"/>
  <c r="J667" i="2"/>
  <c r="J668" i="2"/>
  <c r="J669" i="2"/>
  <c r="J670" i="2"/>
  <c r="J671" i="2"/>
  <c r="J672" i="2"/>
  <c r="J673" i="2"/>
  <c r="J674" i="2"/>
  <c r="J675" i="2"/>
  <c r="J676" i="2"/>
  <c r="J677" i="2"/>
  <c r="J678" i="2"/>
  <c r="J679" i="2"/>
  <c r="J680" i="2"/>
  <c r="J681" i="2"/>
  <c r="J682" i="2"/>
  <c r="J683" i="2"/>
  <c r="J684" i="2"/>
  <c r="J685" i="2"/>
  <c r="J686" i="2"/>
  <c r="J687" i="2"/>
  <c r="J688" i="2"/>
  <c r="J689" i="2"/>
  <c r="J690" i="2"/>
  <c r="J691" i="2"/>
  <c r="J692" i="2"/>
  <c r="J693" i="2"/>
  <c r="J694" i="2"/>
  <c r="J695" i="2"/>
  <c r="J696" i="2"/>
  <c r="J697" i="2"/>
  <c r="J698" i="2"/>
  <c r="J699" i="2"/>
  <c r="J700" i="2"/>
  <c r="J701" i="2"/>
  <c r="J702" i="2"/>
  <c r="J703" i="2"/>
  <c r="J704" i="2"/>
  <c r="J705" i="2"/>
  <c r="J706" i="2"/>
  <c r="J707" i="2"/>
  <c r="J708" i="2"/>
  <c r="J709" i="2"/>
  <c r="J710" i="2"/>
  <c r="J711" i="2"/>
  <c r="J712" i="2"/>
  <c r="J713" i="2"/>
  <c r="J714" i="2"/>
  <c r="J715" i="2"/>
  <c r="J716" i="2"/>
  <c r="J717" i="2"/>
  <c r="J718" i="2"/>
  <c r="J719" i="2"/>
  <c r="J720" i="2"/>
  <c r="J721" i="2"/>
  <c r="J722" i="2"/>
  <c r="J723" i="2"/>
  <c r="J724" i="2"/>
  <c r="J725" i="2"/>
  <c r="J726" i="2"/>
  <c r="J727" i="2"/>
  <c r="J728" i="2"/>
  <c r="J729" i="2"/>
  <c r="J730" i="2"/>
  <c r="J731" i="2"/>
  <c r="J732" i="2"/>
  <c r="J733" i="2"/>
  <c r="J734" i="2"/>
  <c r="J735" i="2"/>
  <c r="J736" i="2"/>
  <c r="J737" i="2"/>
  <c r="J738" i="2"/>
  <c r="J739" i="2"/>
  <c r="J740" i="2"/>
  <c r="J741" i="2"/>
  <c r="J742" i="2"/>
  <c r="J743" i="2"/>
  <c r="J744" i="2"/>
  <c r="J745" i="2"/>
  <c r="J746" i="2"/>
  <c r="J747" i="2"/>
  <c r="J748" i="2"/>
  <c r="J749" i="2"/>
  <c r="J750" i="2"/>
  <c r="J751" i="2"/>
  <c r="J752" i="2"/>
  <c r="J753" i="2"/>
  <c r="J754" i="2"/>
  <c r="J755" i="2"/>
  <c r="J756" i="2"/>
  <c r="J757" i="2"/>
  <c r="J758" i="2"/>
  <c r="J759" i="2"/>
  <c r="J760" i="2"/>
  <c r="J761" i="2"/>
  <c r="J762" i="2"/>
  <c r="J763" i="2"/>
  <c r="J764" i="2"/>
  <c r="J765" i="2"/>
  <c r="J766" i="2"/>
  <c r="J767" i="2"/>
  <c r="J768" i="2"/>
  <c r="J769" i="2"/>
  <c r="J770" i="2"/>
  <c r="J771" i="2"/>
  <c r="J772" i="2"/>
  <c r="J773" i="2"/>
  <c r="J774" i="2"/>
  <c r="J775" i="2"/>
  <c r="J776" i="2"/>
  <c r="J777" i="2"/>
  <c r="J778" i="2"/>
  <c r="J779" i="2"/>
  <c r="J780" i="2"/>
  <c r="J781" i="2"/>
  <c r="J782" i="2"/>
  <c r="J783" i="2"/>
  <c r="J784" i="2"/>
  <c r="J785" i="2"/>
  <c r="J786" i="2"/>
  <c r="J787" i="2"/>
  <c r="J788" i="2"/>
  <c r="J789" i="2"/>
  <c r="J790" i="2"/>
  <c r="J791" i="2"/>
  <c r="J792" i="2"/>
  <c r="J793" i="2"/>
  <c r="J794" i="2"/>
  <c r="J795" i="2"/>
  <c r="J796" i="2"/>
  <c r="J797" i="2"/>
  <c r="J798" i="2"/>
  <c r="J799" i="2"/>
  <c r="J800" i="2"/>
  <c r="J801" i="2"/>
  <c r="J802" i="2"/>
  <c r="J803" i="2"/>
  <c r="J804" i="2"/>
  <c r="J805" i="2"/>
  <c r="J806" i="2"/>
  <c r="J807" i="2"/>
  <c r="J808" i="2"/>
  <c r="J809" i="2"/>
  <c r="J810" i="2"/>
  <c r="J811" i="2"/>
  <c r="J812" i="2"/>
  <c r="J813" i="2"/>
  <c r="J814" i="2"/>
  <c r="J815" i="2"/>
  <c r="J816" i="2"/>
  <c r="J817" i="2"/>
  <c r="J818" i="2"/>
  <c r="J819" i="2"/>
  <c r="J820" i="2"/>
  <c r="J821" i="2"/>
  <c r="J822" i="2"/>
  <c r="J823" i="2"/>
  <c r="J824" i="2"/>
  <c r="J825" i="2"/>
  <c r="J826" i="2"/>
  <c r="J827" i="2"/>
  <c r="J828" i="2"/>
  <c r="J829" i="2"/>
  <c r="J830" i="2"/>
  <c r="J831" i="2"/>
  <c r="J832" i="2"/>
  <c r="J833" i="2"/>
  <c r="J834" i="2"/>
  <c r="J835" i="2"/>
  <c r="J836" i="2"/>
  <c r="J837" i="2"/>
  <c r="J838" i="2"/>
  <c r="J839" i="2"/>
  <c r="J840" i="2"/>
  <c r="J841" i="2"/>
  <c r="J842" i="2"/>
  <c r="J843" i="2"/>
  <c r="J844" i="2"/>
  <c r="J845" i="2"/>
  <c r="J846" i="2"/>
  <c r="J847" i="2"/>
  <c r="J848" i="2"/>
  <c r="J849" i="2"/>
  <c r="J850" i="2"/>
  <c r="J851" i="2"/>
  <c r="J852" i="2"/>
  <c r="J853" i="2"/>
  <c r="J854" i="2"/>
  <c r="J855" i="2"/>
  <c r="J856" i="2"/>
  <c r="J857" i="2"/>
  <c r="J858" i="2"/>
  <c r="J859" i="2"/>
  <c r="J860" i="2"/>
  <c r="J861" i="2"/>
  <c r="J862" i="2"/>
  <c r="J863" i="2"/>
  <c r="J864" i="2"/>
  <c r="J865" i="2"/>
  <c r="J866" i="2"/>
  <c r="J867" i="2"/>
  <c r="J868" i="2"/>
  <c r="J869" i="2"/>
  <c r="J870" i="2"/>
  <c r="J871" i="2"/>
  <c r="J872" i="2"/>
  <c r="J873" i="2"/>
  <c r="J874" i="2"/>
  <c r="J875" i="2"/>
  <c r="J876" i="2"/>
  <c r="J877" i="2"/>
  <c r="J878" i="2"/>
  <c r="J879" i="2"/>
  <c r="J880" i="2"/>
  <c r="J881" i="2"/>
  <c r="J882" i="2"/>
  <c r="J883" i="2"/>
  <c r="J884" i="2"/>
  <c r="J885" i="2"/>
  <c r="J886" i="2"/>
  <c r="J887" i="2"/>
  <c r="J888" i="2"/>
  <c r="J889" i="2"/>
  <c r="J890" i="2"/>
  <c r="J891" i="2"/>
  <c r="J892" i="2"/>
  <c r="J893" i="2"/>
  <c r="J894" i="2"/>
  <c r="J895" i="2"/>
  <c r="J896" i="2"/>
  <c r="J897" i="2"/>
  <c r="J898" i="2"/>
  <c r="J899" i="2"/>
  <c r="J900" i="2"/>
  <c r="J901" i="2"/>
  <c r="J902" i="2"/>
  <c r="J903" i="2"/>
  <c r="J904" i="2"/>
  <c r="J905" i="2"/>
  <c r="J906" i="2"/>
  <c r="J907" i="2"/>
  <c r="J908" i="2"/>
  <c r="J909" i="2"/>
  <c r="J910" i="2"/>
  <c r="J911" i="2"/>
  <c r="J912" i="2"/>
  <c r="J913" i="2"/>
  <c r="J914" i="2"/>
  <c r="J915" i="2"/>
  <c r="J916" i="2"/>
  <c r="J917" i="2"/>
  <c r="J918" i="2"/>
  <c r="J919" i="2"/>
  <c r="J920" i="2"/>
  <c r="J921" i="2"/>
  <c r="J922" i="2"/>
  <c r="J923" i="2"/>
  <c r="J924" i="2"/>
  <c r="J925" i="2"/>
  <c r="J926" i="2"/>
  <c r="J927" i="2"/>
  <c r="J928" i="2"/>
  <c r="J929" i="2"/>
  <c r="J930" i="2"/>
  <c r="J931" i="2"/>
  <c r="J932" i="2"/>
  <c r="J933" i="2"/>
  <c r="J934" i="2"/>
  <c r="J935" i="2"/>
  <c r="J936" i="2"/>
  <c r="J937" i="2"/>
  <c r="J938" i="2"/>
  <c r="J939" i="2"/>
  <c r="J940" i="2"/>
  <c r="J941" i="2"/>
  <c r="J942" i="2"/>
  <c r="J943" i="2"/>
  <c r="J944" i="2"/>
  <c r="J945" i="2"/>
  <c r="J946" i="2"/>
  <c r="J947" i="2"/>
  <c r="J948" i="2"/>
  <c r="J949" i="2"/>
  <c r="J950" i="2"/>
  <c r="J951" i="2"/>
  <c r="J952" i="2"/>
  <c r="J953" i="2"/>
  <c r="J954" i="2"/>
  <c r="J955" i="2"/>
  <c r="J956" i="2"/>
  <c r="J957" i="2"/>
  <c r="J958" i="2"/>
  <c r="J959" i="2"/>
  <c r="J960" i="2"/>
  <c r="J961" i="2"/>
  <c r="J962" i="2"/>
  <c r="J963" i="2"/>
  <c r="J964" i="2"/>
  <c r="J965" i="2"/>
  <c r="J966" i="2"/>
  <c r="J967" i="2"/>
  <c r="J968" i="2"/>
  <c r="J969" i="2"/>
  <c r="J970" i="2"/>
  <c r="J971" i="2"/>
  <c r="J972" i="2"/>
  <c r="J973" i="2"/>
  <c r="J974" i="2"/>
  <c r="J975" i="2"/>
  <c r="J976" i="2"/>
  <c r="J977" i="2"/>
  <c r="J978" i="2"/>
  <c r="J979" i="2"/>
  <c r="J980" i="2"/>
  <c r="J981" i="2"/>
  <c r="J982" i="2"/>
  <c r="J983" i="2"/>
  <c r="J984" i="2"/>
  <c r="J985" i="2"/>
  <c r="J986" i="2"/>
  <c r="J987" i="2"/>
  <c r="J988" i="2"/>
  <c r="J989" i="2"/>
  <c r="J990" i="2"/>
  <c r="J991" i="2"/>
  <c r="J992" i="2"/>
  <c r="J993" i="2"/>
  <c r="J994" i="2"/>
  <c r="J995" i="2"/>
  <c r="J996" i="2"/>
  <c r="J997" i="2"/>
  <c r="J998" i="2"/>
  <c r="J999" i="2"/>
  <c r="J1000" i="2"/>
  <c r="J1001" i="2"/>
  <c r="J1002" i="2"/>
  <c r="J1003" i="2"/>
  <c r="J1004" i="2"/>
  <c r="J1005" i="2"/>
  <c r="J1006" i="2"/>
  <c r="J1007" i="2"/>
  <c r="J1008" i="2"/>
  <c r="J1009" i="2"/>
  <c r="J1010" i="2"/>
  <c r="J1011" i="2"/>
  <c r="J1012" i="2"/>
  <c r="J1013" i="2"/>
  <c r="J1014" i="2"/>
  <c r="J1015" i="2"/>
  <c r="J1016" i="2"/>
  <c r="J1017" i="2"/>
  <c r="J1018" i="2"/>
  <c r="J1019" i="2"/>
  <c r="J1020" i="2"/>
  <c r="J1021" i="2"/>
  <c r="J1022" i="2"/>
  <c r="J1023" i="2"/>
  <c r="J1024" i="2"/>
  <c r="J1025" i="2"/>
  <c r="J1026" i="2"/>
  <c r="J1027" i="2"/>
  <c r="J1028" i="2"/>
  <c r="J1029" i="2"/>
  <c r="J1030" i="2"/>
  <c r="J1031" i="2"/>
  <c r="J1032" i="2"/>
  <c r="J1033" i="2"/>
  <c r="J1034" i="2"/>
  <c r="J1035" i="2"/>
  <c r="J1036" i="2"/>
  <c r="J1037" i="2"/>
  <c r="J1038" i="2"/>
  <c r="J1039" i="2"/>
  <c r="J1040" i="2"/>
  <c r="J1041" i="2"/>
  <c r="J1042" i="2"/>
  <c r="J1043" i="2"/>
  <c r="J1044" i="2"/>
  <c r="J1045" i="2"/>
  <c r="J1046" i="2"/>
  <c r="J1047" i="2"/>
  <c r="J1048" i="2"/>
  <c r="J1049" i="2"/>
  <c r="J1050" i="2"/>
  <c r="J1051" i="2"/>
  <c r="J1052" i="2"/>
  <c r="J1053" i="2"/>
  <c r="J1054" i="2"/>
  <c r="J1055" i="2"/>
  <c r="J1056" i="2"/>
  <c r="J1057" i="2"/>
  <c r="J1058" i="2"/>
  <c r="J1059" i="2"/>
  <c r="J1060" i="2"/>
  <c r="J1061" i="2"/>
  <c r="J1062" i="2"/>
  <c r="J1063" i="2"/>
  <c r="J1064" i="2"/>
  <c r="J1065" i="2"/>
  <c r="J1066" i="2"/>
  <c r="J1067" i="2"/>
  <c r="J1068" i="2"/>
  <c r="J1069" i="2"/>
  <c r="J1070" i="2"/>
  <c r="J1071" i="2"/>
  <c r="J1072" i="2"/>
  <c r="J1073" i="2"/>
  <c r="J1074" i="2"/>
  <c r="J1075" i="2"/>
  <c r="J1076" i="2"/>
  <c r="J1077" i="2"/>
  <c r="J1078" i="2"/>
  <c r="J1079" i="2"/>
  <c r="J1080" i="2"/>
  <c r="J1081" i="2"/>
  <c r="J1082" i="2"/>
  <c r="J1083" i="2"/>
  <c r="J1084" i="2"/>
  <c r="J1085" i="2"/>
  <c r="J1086" i="2"/>
  <c r="J1087" i="2"/>
  <c r="J1088" i="2"/>
  <c r="J1089" i="2"/>
  <c r="J1090" i="2"/>
  <c r="J1091" i="2"/>
  <c r="J1092" i="2"/>
  <c r="J1093" i="2"/>
  <c r="J1094" i="2"/>
  <c r="J1095" i="2"/>
  <c r="J1096" i="2"/>
  <c r="J1097" i="2"/>
  <c r="J1098" i="2"/>
  <c r="J1099" i="2"/>
  <c r="J1100" i="2"/>
  <c r="J1101" i="2"/>
  <c r="J1102" i="2"/>
  <c r="J1103" i="2"/>
  <c r="J1104" i="2"/>
  <c r="J1105" i="2"/>
  <c r="J1106" i="2"/>
  <c r="J1107" i="2"/>
  <c r="J1108" i="2"/>
  <c r="J1109" i="2"/>
  <c r="J1110" i="2"/>
  <c r="J1111" i="2"/>
  <c r="J1112" i="2"/>
  <c r="J1113" i="2"/>
  <c r="J1114" i="2"/>
  <c r="J1115" i="2"/>
  <c r="J1116" i="2"/>
  <c r="J1117" i="2"/>
  <c r="J1118" i="2"/>
  <c r="J1119" i="2"/>
  <c r="J1120" i="2"/>
  <c r="J1121" i="2"/>
  <c r="J1122" i="2"/>
  <c r="J1123" i="2"/>
  <c r="J1124" i="2"/>
  <c r="J1125" i="2"/>
  <c r="J1126" i="2"/>
  <c r="J1127" i="2"/>
  <c r="J1128" i="2"/>
  <c r="J1129" i="2"/>
  <c r="J1130" i="2"/>
  <c r="J1131" i="2"/>
  <c r="J1132" i="2"/>
  <c r="J1133" i="2"/>
  <c r="J1134" i="2"/>
  <c r="J1135" i="2"/>
  <c r="J1136" i="2"/>
  <c r="J1137" i="2"/>
  <c r="J1138" i="2"/>
  <c r="J1139" i="2"/>
  <c r="J1140" i="2"/>
  <c r="J1141" i="2"/>
  <c r="J1142" i="2"/>
  <c r="J1143" i="2"/>
  <c r="J1144" i="2"/>
  <c r="J1145" i="2"/>
  <c r="J1146" i="2"/>
  <c r="J1147" i="2"/>
  <c r="J1148" i="2"/>
  <c r="J1149" i="2"/>
  <c r="J1150" i="2"/>
  <c r="J1151" i="2"/>
  <c r="J1152" i="2"/>
  <c r="J1153" i="2"/>
  <c r="J1154" i="2"/>
  <c r="J1155" i="2"/>
  <c r="J1156" i="2"/>
  <c r="J1157" i="2"/>
  <c r="J1158" i="2"/>
  <c r="J1159" i="2"/>
  <c r="J1160" i="2"/>
  <c r="J1161" i="2"/>
  <c r="J1162" i="2"/>
  <c r="J1163" i="2"/>
  <c r="J1164" i="2"/>
  <c r="J1165" i="2"/>
  <c r="J1166" i="2"/>
  <c r="J1167" i="2"/>
  <c r="J1168" i="2"/>
  <c r="J1169" i="2"/>
  <c r="J1170" i="2"/>
  <c r="J1171" i="2"/>
  <c r="J1172" i="2"/>
  <c r="J1173" i="2"/>
  <c r="J1174" i="2"/>
  <c r="J1175" i="2"/>
  <c r="J1176" i="2"/>
  <c r="J1177" i="2"/>
  <c r="J1178" i="2"/>
  <c r="J1179" i="2"/>
  <c r="J1180" i="2"/>
  <c r="J1181" i="2"/>
  <c r="J1182" i="2"/>
  <c r="J1183" i="2"/>
  <c r="J1184" i="2"/>
  <c r="J1185" i="2"/>
  <c r="J1186" i="2"/>
  <c r="J1187" i="2"/>
  <c r="J1188" i="2"/>
  <c r="J1189" i="2"/>
  <c r="J1190" i="2"/>
  <c r="J1191" i="2"/>
  <c r="J1192" i="2"/>
  <c r="J1193" i="2"/>
  <c r="J1194" i="2"/>
  <c r="J1195" i="2"/>
  <c r="J1196" i="2"/>
  <c r="J1197" i="2"/>
  <c r="J1198" i="2"/>
  <c r="J1199" i="2"/>
  <c r="J1200" i="2"/>
  <c r="J1201" i="2"/>
  <c r="J1202" i="2"/>
  <c r="J1203" i="2"/>
  <c r="J1204" i="2"/>
  <c r="J1205" i="2"/>
  <c r="J1206" i="2"/>
  <c r="J1207" i="2"/>
  <c r="J1208" i="2"/>
  <c r="J1209" i="2"/>
  <c r="J1210" i="2"/>
  <c r="J1211" i="2"/>
  <c r="J1212" i="2"/>
  <c r="J1213" i="2"/>
  <c r="J1214" i="2"/>
  <c r="J1215" i="2"/>
  <c r="J1216" i="2"/>
  <c r="J1217" i="2"/>
  <c r="J1218" i="2"/>
  <c r="J1219" i="2"/>
  <c r="J1220" i="2"/>
  <c r="J1221" i="2"/>
  <c r="J1222" i="2"/>
  <c r="J1223" i="2"/>
  <c r="J1224" i="2"/>
  <c r="J1225" i="2"/>
  <c r="J1226" i="2"/>
  <c r="J1227" i="2"/>
  <c r="J1228" i="2"/>
  <c r="J1229" i="2"/>
  <c r="J1230" i="2"/>
  <c r="J1231" i="2"/>
  <c r="J1232" i="2"/>
  <c r="J1233" i="2"/>
  <c r="J1234" i="2"/>
  <c r="J1235" i="2"/>
  <c r="J1236" i="2"/>
  <c r="J1237" i="2"/>
  <c r="J1238" i="2"/>
  <c r="J1239" i="2"/>
  <c r="J1240" i="2"/>
  <c r="J1241" i="2"/>
  <c r="J1242" i="2"/>
  <c r="J1243" i="2"/>
  <c r="J1244" i="2"/>
  <c r="J1245" i="2"/>
  <c r="J1246" i="2"/>
  <c r="J1247" i="2"/>
  <c r="J1248" i="2"/>
  <c r="J1249" i="2"/>
  <c r="J1250" i="2"/>
  <c r="J1251" i="2"/>
  <c r="J1252" i="2"/>
  <c r="J1253" i="2"/>
  <c r="J1254" i="2"/>
  <c r="J1255" i="2"/>
  <c r="J1256" i="2"/>
  <c r="J1257" i="2"/>
  <c r="J1258" i="2"/>
  <c r="J1259" i="2"/>
  <c r="J1260" i="2"/>
  <c r="J1261" i="2"/>
  <c r="J1262" i="2"/>
  <c r="J1263" i="2"/>
  <c r="J1264" i="2"/>
  <c r="J1265" i="2"/>
  <c r="J1266" i="2"/>
  <c r="J1267" i="2"/>
  <c r="J1268" i="2"/>
  <c r="J1269" i="2"/>
  <c r="J1270" i="2"/>
  <c r="J1271" i="2"/>
  <c r="J1272" i="2"/>
  <c r="J1273" i="2"/>
  <c r="J1274" i="2"/>
  <c r="J1275" i="2"/>
  <c r="J1276" i="2"/>
  <c r="J1277" i="2"/>
  <c r="J1278" i="2"/>
  <c r="J1279" i="2"/>
  <c r="J1280" i="2"/>
  <c r="J1281" i="2"/>
  <c r="J1282" i="2"/>
  <c r="J1283" i="2"/>
  <c r="J1284" i="2"/>
  <c r="J1285" i="2"/>
  <c r="J1286" i="2"/>
  <c r="J1287" i="2"/>
  <c r="J1288" i="2"/>
  <c r="J1289" i="2"/>
  <c r="J1290" i="2"/>
  <c r="J1291" i="2"/>
  <c r="J1292" i="2"/>
  <c r="J1293" i="2"/>
  <c r="J1294" i="2"/>
  <c r="J1295" i="2"/>
  <c r="J1296" i="2"/>
  <c r="J1297" i="2"/>
  <c r="J1298" i="2"/>
  <c r="J1299" i="2"/>
  <c r="J1300" i="2"/>
  <c r="J1301" i="2"/>
  <c r="J1302" i="2"/>
  <c r="J1303" i="2"/>
  <c r="J1304" i="2"/>
  <c r="J1305" i="2"/>
  <c r="J1306" i="2"/>
  <c r="J1307" i="2"/>
  <c r="J1308" i="2"/>
  <c r="J1309" i="2"/>
  <c r="J1310" i="2"/>
  <c r="J1311" i="2"/>
  <c r="J1312" i="2"/>
  <c r="J1313" i="2"/>
  <c r="J1314" i="2"/>
  <c r="J1315" i="2"/>
  <c r="J1316" i="2"/>
  <c r="J1317" i="2"/>
  <c r="J1318" i="2"/>
  <c r="J1319" i="2"/>
  <c r="J1320" i="2"/>
  <c r="J1321" i="2"/>
  <c r="J1322" i="2"/>
  <c r="J1323" i="2"/>
  <c r="J1324" i="2"/>
  <c r="J1325" i="2"/>
  <c r="J1326" i="2"/>
  <c r="J1327" i="2"/>
  <c r="J1328" i="2"/>
  <c r="J1329" i="2"/>
  <c r="J1330" i="2"/>
  <c r="J1331" i="2"/>
  <c r="J1332" i="2"/>
  <c r="J1333" i="2"/>
  <c r="J1334" i="2"/>
  <c r="J1335" i="2"/>
  <c r="J1336" i="2"/>
  <c r="J1337" i="2"/>
  <c r="J1338" i="2"/>
  <c r="J1339" i="2"/>
  <c r="J1340" i="2"/>
  <c r="J1341" i="2"/>
  <c r="J1342" i="2"/>
  <c r="J1343" i="2"/>
  <c r="J1344" i="2"/>
  <c r="J1345" i="2"/>
  <c r="J1346" i="2"/>
  <c r="J1347" i="2"/>
  <c r="J1348" i="2"/>
  <c r="J1349" i="2"/>
  <c r="J1350" i="2"/>
  <c r="J1351" i="2"/>
  <c r="J1352" i="2"/>
  <c r="J1353" i="2"/>
  <c r="J1354" i="2"/>
  <c r="J1355" i="2"/>
  <c r="J1356" i="2"/>
  <c r="J1357" i="2"/>
  <c r="J1358" i="2"/>
  <c r="J1359" i="2"/>
  <c r="J1360" i="2"/>
  <c r="J1361" i="2"/>
  <c r="J1362" i="2"/>
  <c r="J1363" i="2"/>
  <c r="J1364" i="2"/>
  <c r="J1365" i="2"/>
  <c r="J1366" i="2"/>
  <c r="J1367" i="2"/>
  <c r="J1368" i="2"/>
  <c r="J1369" i="2"/>
  <c r="J1370" i="2"/>
  <c r="J1371" i="2"/>
  <c r="J1372" i="2"/>
  <c r="J1373" i="2"/>
  <c r="J1374" i="2"/>
  <c r="J1375" i="2"/>
  <c r="J1376" i="2"/>
  <c r="J1377" i="2"/>
  <c r="J1378" i="2"/>
  <c r="J1379" i="2"/>
  <c r="J1380" i="2"/>
  <c r="J1381" i="2"/>
  <c r="J1382" i="2"/>
  <c r="J1383" i="2"/>
  <c r="J1384" i="2"/>
  <c r="J1385" i="2"/>
  <c r="J1386" i="2"/>
  <c r="J1387" i="2"/>
  <c r="J1388" i="2"/>
  <c r="J1389" i="2"/>
  <c r="J1390" i="2"/>
  <c r="J1391" i="2"/>
  <c r="J1392" i="2"/>
  <c r="J1393" i="2"/>
  <c r="J1394" i="2"/>
  <c r="J1395" i="2"/>
  <c r="J1396" i="2"/>
  <c r="J1397" i="2"/>
  <c r="J1398" i="2"/>
  <c r="J1399" i="2"/>
  <c r="J1400" i="2"/>
  <c r="J1401" i="2"/>
  <c r="J1402" i="2"/>
  <c r="J1403" i="2"/>
  <c r="J1404" i="2"/>
  <c r="J1405" i="2"/>
  <c r="J1406" i="2"/>
  <c r="J1407" i="2"/>
  <c r="J1408" i="2"/>
  <c r="J1409" i="2"/>
  <c r="J1410" i="2"/>
  <c r="J1411" i="2"/>
  <c r="J1412" i="2"/>
  <c r="J1413" i="2"/>
  <c r="J1414" i="2"/>
  <c r="J1415" i="2"/>
  <c r="J1416" i="2"/>
  <c r="J1417" i="2"/>
  <c r="J1418" i="2"/>
  <c r="J1419" i="2"/>
  <c r="J1420" i="2"/>
  <c r="J1421" i="2"/>
  <c r="J1422" i="2"/>
  <c r="J1423" i="2"/>
  <c r="J1424" i="2"/>
  <c r="J1425" i="2"/>
  <c r="J1426" i="2"/>
  <c r="J1427" i="2"/>
  <c r="J1428" i="2"/>
  <c r="J1429" i="2"/>
  <c r="J1430" i="2"/>
  <c r="J1431" i="2"/>
  <c r="J1432" i="2"/>
  <c r="J1433" i="2"/>
  <c r="J1434" i="2"/>
  <c r="J1435" i="2"/>
  <c r="J1436" i="2"/>
  <c r="J1437" i="2"/>
  <c r="J1438" i="2"/>
  <c r="J1439" i="2"/>
  <c r="J1440" i="2"/>
  <c r="J1441" i="2"/>
  <c r="J1442" i="2"/>
  <c r="J1443" i="2"/>
  <c r="J1444" i="2"/>
  <c r="J1445" i="2"/>
  <c r="J1446" i="2"/>
  <c r="J1447" i="2"/>
  <c r="J1448" i="2"/>
  <c r="J1449" i="2"/>
  <c r="J1450" i="2"/>
  <c r="J1451" i="2"/>
  <c r="J1452" i="2"/>
  <c r="J1453" i="2"/>
  <c r="J1454" i="2"/>
  <c r="J1455" i="2"/>
  <c r="J1456" i="2"/>
  <c r="J1457" i="2"/>
  <c r="J1458" i="2"/>
  <c r="J1459" i="2"/>
  <c r="J1460" i="2"/>
  <c r="J1461" i="2"/>
  <c r="J1462" i="2"/>
  <c r="J1463" i="2"/>
  <c r="J1464" i="2"/>
  <c r="J1465" i="2"/>
  <c r="J1466" i="2"/>
  <c r="J1467" i="2"/>
  <c r="J1468" i="2"/>
  <c r="J1469" i="2"/>
  <c r="J1470" i="2"/>
  <c r="J1471" i="2"/>
  <c r="J1472" i="2"/>
  <c r="J1473" i="2"/>
  <c r="J1474" i="2"/>
  <c r="J1475" i="2"/>
  <c r="J1476" i="2"/>
  <c r="J1477" i="2"/>
  <c r="J1478" i="2"/>
  <c r="J1479" i="2"/>
  <c r="J1480" i="2"/>
  <c r="J1481" i="2"/>
  <c r="J1482" i="2"/>
  <c r="J1483" i="2"/>
  <c r="J1484" i="2"/>
  <c r="J1485" i="2"/>
  <c r="J1486" i="2"/>
  <c r="J1487" i="2"/>
  <c r="J1488" i="2"/>
  <c r="J1489" i="2"/>
  <c r="J1490" i="2"/>
  <c r="J1491" i="2"/>
  <c r="J1492" i="2"/>
  <c r="J1493" i="2"/>
  <c r="J1494" i="2"/>
  <c r="J1495" i="2"/>
  <c r="J1496" i="2"/>
  <c r="J1497" i="2"/>
  <c r="J1498" i="2"/>
  <c r="J1499" i="2"/>
  <c r="J1500" i="2"/>
  <c r="J1501" i="2"/>
  <c r="J1502" i="2"/>
  <c r="J1503" i="2"/>
  <c r="J1504" i="2"/>
  <c r="J1505" i="2"/>
  <c r="J1506" i="2"/>
  <c r="J1507" i="2"/>
  <c r="J1508" i="2"/>
  <c r="J1509" i="2"/>
  <c r="J1510" i="2"/>
  <c r="J1511" i="2"/>
  <c r="J1512" i="2"/>
  <c r="J1513" i="2"/>
  <c r="J1514" i="2"/>
  <c r="J1515" i="2"/>
  <c r="J1516" i="2"/>
  <c r="J1517" i="2"/>
  <c r="J1518" i="2"/>
  <c r="J1519" i="2"/>
  <c r="J1520" i="2"/>
  <c r="J1521" i="2"/>
  <c r="J1522" i="2"/>
  <c r="J1523" i="2"/>
  <c r="J1524" i="2"/>
  <c r="J1525" i="2"/>
  <c r="J1526" i="2"/>
  <c r="J1527" i="2"/>
  <c r="J1528" i="2"/>
  <c r="J1529" i="2"/>
  <c r="J1530" i="2"/>
  <c r="J1531" i="2"/>
  <c r="J1532" i="2"/>
  <c r="J1533" i="2"/>
  <c r="J1534" i="2"/>
  <c r="J1535" i="2"/>
  <c r="J1536" i="2"/>
  <c r="J1537" i="2"/>
  <c r="J1538" i="2"/>
  <c r="J1539" i="2"/>
  <c r="J1540" i="2"/>
  <c r="J1541" i="2"/>
  <c r="J1542" i="2"/>
  <c r="J1543" i="2"/>
  <c r="J1544" i="2"/>
  <c r="J1545" i="2"/>
  <c r="J1546" i="2"/>
  <c r="J1547" i="2"/>
  <c r="J1548" i="2"/>
  <c r="J1549" i="2"/>
  <c r="J1550" i="2"/>
  <c r="J1551" i="2"/>
  <c r="J1552" i="2"/>
  <c r="J1553" i="2"/>
  <c r="J1554" i="2"/>
  <c r="J1555" i="2"/>
  <c r="J1556" i="2"/>
  <c r="J1557" i="2"/>
  <c r="J1558" i="2"/>
  <c r="J1559" i="2"/>
  <c r="J1560" i="2"/>
  <c r="J1561" i="2"/>
  <c r="J1562" i="2"/>
  <c r="J1563" i="2"/>
  <c r="J1564" i="2"/>
  <c r="J1565" i="2"/>
  <c r="J1566" i="2"/>
  <c r="J1567" i="2"/>
  <c r="J1568" i="2"/>
  <c r="J1569" i="2"/>
  <c r="J1570" i="2"/>
  <c r="J1571" i="2"/>
  <c r="J1572" i="2"/>
  <c r="J1573" i="2"/>
  <c r="J1574" i="2"/>
  <c r="J1575" i="2"/>
  <c r="J1576" i="2"/>
  <c r="J1577" i="2"/>
  <c r="J1578" i="2"/>
  <c r="J1579" i="2"/>
  <c r="J1580" i="2"/>
  <c r="J1581" i="2"/>
  <c r="J1582" i="2"/>
  <c r="J1583" i="2"/>
  <c r="J1584" i="2"/>
  <c r="J1585" i="2"/>
  <c r="J1586" i="2"/>
  <c r="J1587" i="2"/>
  <c r="J1588" i="2"/>
  <c r="J1589" i="2"/>
  <c r="J1590" i="2"/>
  <c r="J1591" i="2"/>
  <c r="J1592" i="2"/>
  <c r="J1593" i="2"/>
  <c r="J1594" i="2"/>
  <c r="J1595" i="2"/>
  <c r="J1596" i="2"/>
  <c r="J1597" i="2"/>
  <c r="J1598" i="2"/>
  <c r="J1599" i="2"/>
  <c r="J1600" i="2"/>
  <c r="J1601" i="2"/>
  <c r="J1602" i="2"/>
  <c r="J1603" i="2"/>
  <c r="J1604" i="2"/>
  <c r="J1605" i="2"/>
  <c r="J1606" i="2"/>
  <c r="J1607" i="2"/>
  <c r="J1608" i="2"/>
  <c r="J1609" i="2"/>
  <c r="J1610" i="2"/>
  <c r="J1611" i="2"/>
  <c r="J1612" i="2"/>
  <c r="J1613" i="2"/>
  <c r="J1614" i="2"/>
  <c r="J1615" i="2"/>
  <c r="J1616" i="2"/>
  <c r="J1617" i="2"/>
  <c r="J1618" i="2"/>
  <c r="J1619" i="2"/>
  <c r="J1620" i="2"/>
  <c r="J1621" i="2"/>
  <c r="J1622" i="2"/>
  <c r="J1623" i="2"/>
  <c r="J1624" i="2"/>
  <c r="J1625" i="2"/>
  <c r="J1626" i="2"/>
  <c r="J1627" i="2"/>
  <c r="J1628" i="2"/>
  <c r="J1629" i="2"/>
  <c r="J1630" i="2"/>
  <c r="J1631" i="2"/>
  <c r="J1632" i="2"/>
  <c r="J1633" i="2"/>
  <c r="J1634" i="2"/>
  <c r="J1635" i="2"/>
  <c r="J1636" i="2"/>
  <c r="J1637" i="2"/>
  <c r="J1638" i="2"/>
  <c r="J1639" i="2"/>
  <c r="J1640" i="2"/>
  <c r="J1641" i="2"/>
  <c r="J1642" i="2"/>
  <c r="J1643" i="2"/>
  <c r="J1644" i="2"/>
  <c r="J1645" i="2"/>
  <c r="J1646" i="2"/>
  <c r="J1647" i="2"/>
  <c r="J1648" i="2"/>
  <c r="J1649" i="2"/>
  <c r="J1650" i="2"/>
  <c r="J1651" i="2"/>
  <c r="J1652" i="2"/>
  <c r="J1653" i="2"/>
  <c r="J1654" i="2"/>
  <c r="J1655" i="2"/>
  <c r="J1656" i="2"/>
  <c r="J1657" i="2"/>
  <c r="J1658" i="2"/>
  <c r="J1659" i="2"/>
  <c r="J1660" i="2"/>
  <c r="J1661" i="2"/>
  <c r="J1662" i="2"/>
  <c r="J1663" i="2"/>
  <c r="J1664" i="2"/>
  <c r="J1665" i="2"/>
  <c r="J1666" i="2"/>
  <c r="J1667" i="2"/>
  <c r="J1668" i="2"/>
  <c r="J1669" i="2"/>
  <c r="J1670" i="2"/>
  <c r="J1671" i="2"/>
  <c r="J1672" i="2"/>
  <c r="J1673" i="2"/>
  <c r="J1674" i="2"/>
  <c r="J1675" i="2"/>
  <c r="J1676" i="2"/>
  <c r="J1677" i="2"/>
  <c r="J1678" i="2"/>
  <c r="J1679" i="2"/>
  <c r="J1680" i="2"/>
  <c r="J1681" i="2"/>
  <c r="J1682" i="2"/>
  <c r="J1683" i="2"/>
  <c r="J1684" i="2"/>
  <c r="J1685" i="2"/>
  <c r="J1686" i="2"/>
  <c r="J1687" i="2"/>
  <c r="J1688" i="2"/>
  <c r="J1689" i="2"/>
  <c r="J1690" i="2"/>
  <c r="J1691" i="2"/>
  <c r="J1692" i="2"/>
  <c r="J1693" i="2"/>
  <c r="J1694" i="2"/>
  <c r="J1695" i="2"/>
  <c r="J1696" i="2"/>
  <c r="J1697" i="2"/>
  <c r="J1698" i="2"/>
  <c r="J1699" i="2"/>
  <c r="J1700" i="2"/>
  <c r="J1701" i="2"/>
  <c r="J1702" i="2"/>
  <c r="J1703" i="2"/>
  <c r="J1704" i="2"/>
  <c r="J1705" i="2"/>
  <c r="J1706" i="2"/>
  <c r="J1707" i="2"/>
  <c r="J1708" i="2"/>
  <c r="J1709" i="2"/>
  <c r="J1710" i="2"/>
  <c r="J1711" i="2"/>
  <c r="J1712" i="2"/>
  <c r="J1713" i="2"/>
  <c r="J1714" i="2"/>
  <c r="J1715" i="2"/>
  <c r="J1716" i="2"/>
  <c r="J1717" i="2"/>
  <c r="J1718" i="2"/>
  <c r="J1719" i="2"/>
  <c r="J1720" i="2"/>
  <c r="J1721" i="2"/>
  <c r="J1722" i="2"/>
  <c r="J1723" i="2"/>
  <c r="J1724" i="2"/>
  <c r="J1725" i="2"/>
  <c r="J1726" i="2"/>
  <c r="J1727" i="2"/>
  <c r="J1728" i="2"/>
  <c r="J1729" i="2"/>
  <c r="J1730" i="2"/>
  <c r="J1731" i="2"/>
  <c r="J1732" i="2"/>
  <c r="J1733" i="2"/>
  <c r="J1734" i="2"/>
  <c r="J1735" i="2"/>
  <c r="J1736" i="2"/>
  <c r="J1737" i="2"/>
  <c r="J1738" i="2"/>
  <c r="J1739" i="2"/>
  <c r="J1740" i="2"/>
  <c r="J1741" i="2"/>
  <c r="J1742" i="2"/>
  <c r="J1743" i="2"/>
  <c r="J1744" i="2"/>
  <c r="J1745" i="2"/>
  <c r="J1746" i="2"/>
  <c r="J1747" i="2"/>
  <c r="J1748" i="2"/>
  <c r="J1749" i="2"/>
  <c r="J1750" i="2"/>
  <c r="J1751" i="2"/>
  <c r="J1752" i="2"/>
  <c r="J1753" i="2"/>
  <c r="J1754" i="2"/>
  <c r="J1755" i="2"/>
  <c r="J1756" i="2"/>
  <c r="J1757" i="2"/>
  <c r="J1758" i="2"/>
  <c r="J1759" i="2"/>
  <c r="J1760" i="2"/>
  <c r="J1761" i="2"/>
  <c r="J1762" i="2"/>
  <c r="J1763" i="2"/>
  <c r="J1764" i="2"/>
  <c r="J1765" i="2"/>
  <c r="J1766" i="2"/>
  <c r="J1767" i="2"/>
  <c r="J1768" i="2"/>
  <c r="J1769" i="2"/>
  <c r="J1770" i="2"/>
  <c r="J1771" i="2"/>
  <c r="J1772" i="2"/>
  <c r="J1773" i="2"/>
  <c r="J1774" i="2"/>
  <c r="J1775" i="2"/>
  <c r="J1776" i="2"/>
  <c r="J1777" i="2"/>
  <c r="J1778" i="2"/>
  <c r="J1779" i="2"/>
  <c r="J1780" i="2"/>
  <c r="J1781" i="2"/>
  <c r="J1782" i="2"/>
  <c r="J1783" i="2"/>
  <c r="J1784" i="2"/>
  <c r="J1785" i="2"/>
  <c r="J1786" i="2"/>
  <c r="J1787" i="2"/>
  <c r="J1788" i="2"/>
  <c r="J1789" i="2"/>
  <c r="J1790" i="2"/>
  <c r="J1791" i="2"/>
  <c r="J1792" i="2"/>
  <c r="J1793" i="2"/>
  <c r="J1794" i="2"/>
  <c r="J1795" i="2"/>
  <c r="J1796" i="2"/>
  <c r="J1797" i="2"/>
  <c r="J1798" i="2"/>
  <c r="J1799" i="2"/>
  <c r="J1800" i="2"/>
  <c r="J1801" i="2"/>
  <c r="J1802" i="2"/>
  <c r="J1803" i="2"/>
  <c r="J1804" i="2"/>
  <c r="J1805" i="2"/>
  <c r="J1806" i="2"/>
  <c r="J1807" i="2"/>
  <c r="J1808" i="2"/>
  <c r="J1809" i="2"/>
  <c r="J1810" i="2"/>
  <c r="J1811" i="2"/>
  <c r="J1812" i="2"/>
  <c r="J1813" i="2"/>
  <c r="J1814" i="2"/>
  <c r="J1815" i="2"/>
  <c r="J1816" i="2"/>
  <c r="J1817" i="2"/>
  <c r="J1818" i="2"/>
  <c r="J1819" i="2"/>
  <c r="J1820" i="2"/>
  <c r="J1821" i="2"/>
  <c r="J1822" i="2"/>
  <c r="J1823" i="2"/>
  <c r="J1824" i="2"/>
  <c r="J1825" i="2"/>
  <c r="J1826" i="2"/>
  <c r="J1827" i="2"/>
  <c r="J1828" i="2"/>
  <c r="J1829" i="2"/>
  <c r="J1830" i="2"/>
  <c r="J1831" i="2"/>
  <c r="J1832" i="2"/>
  <c r="J1833" i="2"/>
  <c r="J1834" i="2"/>
  <c r="J1835" i="2"/>
  <c r="J1836" i="2"/>
  <c r="J1837" i="2"/>
  <c r="J1838" i="2"/>
  <c r="J1839" i="2"/>
  <c r="J1840" i="2"/>
  <c r="J1841" i="2"/>
  <c r="J1842" i="2"/>
  <c r="J1843" i="2"/>
  <c r="J1844" i="2"/>
  <c r="J1845" i="2"/>
  <c r="J1846" i="2"/>
  <c r="J1847" i="2"/>
  <c r="J1848" i="2"/>
  <c r="J1849" i="2"/>
  <c r="J1850" i="2"/>
  <c r="J1851" i="2"/>
  <c r="J1852" i="2"/>
  <c r="J1853" i="2"/>
  <c r="J1854" i="2"/>
  <c r="J1855" i="2"/>
  <c r="J1856" i="2"/>
  <c r="J1857" i="2"/>
  <c r="J1858" i="2"/>
  <c r="J1859" i="2"/>
  <c r="J1860" i="2"/>
  <c r="J1861" i="2"/>
  <c r="J1862" i="2"/>
  <c r="J1863" i="2"/>
  <c r="J1864" i="2"/>
  <c r="J1865" i="2"/>
  <c r="J1866" i="2"/>
  <c r="J1867" i="2"/>
  <c r="J1868" i="2"/>
  <c r="J1869" i="2"/>
  <c r="J1870" i="2"/>
  <c r="J1871" i="2"/>
  <c r="J1872" i="2"/>
  <c r="J1873" i="2"/>
  <c r="J1874" i="2"/>
  <c r="J1875" i="2"/>
  <c r="J1876" i="2"/>
  <c r="J1877" i="2"/>
  <c r="J1878" i="2"/>
  <c r="J1879" i="2"/>
  <c r="J1880" i="2"/>
  <c r="J1881" i="2"/>
  <c r="J1882" i="2"/>
  <c r="J1883" i="2"/>
  <c r="J1884" i="2"/>
  <c r="J1885" i="2"/>
  <c r="J1886" i="2"/>
  <c r="J1887" i="2"/>
  <c r="J1888" i="2"/>
  <c r="J1889" i="2"/>
  <c r="J1890" i="2"/>
  <c r="J1891" i="2"/>
  <c r="J1892" i="2"/>
  <c r="J1893" i="2"/>
  <c r="J1894" i="2"/>
  <c r="J1895" i="2"/>
  <c r="J1896" i="2"/>
  <c r="J1897" i="2"/>
  <c r="J1898" i="2"/>
  <c r="J1899" i="2"/>
  <c r="J1900" i="2"/>
  <c r="J1901" i="2"/>
  <c r="J1902" i="2"/>
  <c r="J1903" i="2"/>
  <c r="J1904" i="2"/>
  <c r="J1905" i="2"/>
  <c r="J1906" i="2"/>
  <c r="J1907" i="2"/>
  <c r="J1908" i="2"/>
  <c r="J1909" i="2"/>
  <c r="J1910" i="2"/>
  <c r="J1911" i="2"/>
  <c r="J1912" i="2"/>
  <c r="J1913" i="2"/>
  <c r="J1914" i="2"/>
  <c r="J1915" i="2"/>
  <c r="J1916" i="2"/>
  <c r="J1917" i="2"/>
  <c r="J1918" i="2"/>
  <c r="J1919" i="2"/>
  <c r="J1920" i="2"/>
  <c r="J1921" i="2"/>
  <c r="J1922" i="2"/>
  <c r="J1923" i="2"/>
  <c r="J1924" i="2"/>
  <c r="J1925" i="2"/>
  <c r="J1926" i="2"/>
  <c r="J1927" i="2"/>
  <c r="J1928" i="2"/>
  <c r="J1929" i="2"/>
  <c r="J1930" i="2"/>
  <c r="J1931" i="2"/>
  <c r="J1932" i="2"/>
  <c r="J1933" i="2"/>
  <c r="J1934" i="2"/>
  <c r="J1935" i="2"/>
  <c r="J1936" i="2"/>
  <c r="J1937" i="2"/>
  <c r="J1938" i="2"/>
  <c r="J1939" i="2"/>
  <c r="J1940" i="2"/>
  <c r="J1941" i="2"/>
  <c r="J1942" i="2"/>
  <c r="J1943" i="2"/>
  <c r="J1944" i="2"/>
  <c r="J1945" i="2"/>
  <c r="J1946" i="2"/>
  <c r="J1947" i="2"/>
  <c r="J1948" i="2"/>
  <c r="J1949" i="2"/>
  <c r="J1950" i="2"/>
  <c r="J1951" i="2"/>
  <c r="J1952" i="2"/>
  <c r="J1953" i="2"/>
  <c r="J1954" i="2"/>
  <c r="J1955" i="2"/>
  <c r="J1956" i="2"/>
  <c r="J1957" i="2"/>
  <c r="J1958" i="2"/>
  <c r="J1959" i="2"/>
  <c r="J1960" i="2"/>
  <c r="J1961" i="2"/>
  <c r="J1962" i="2"/>
  <c r="J1963" i="2"/>
  <c r="J1964" i="2"/>
  <c r="J1965" i="2"/>
  <c r="J1966" i="2"/>
  <c r="J1967" i="2"/>
  <c r="J1968" i="2"/>
  <c r="J1969" i="2"/>
  <c r="J1970" i="2"/>
  <c r="J1971" i="2"/>
  <c r="J1972" i="2"/>
  <c r="J1973" i="2"/>
  <c r="J1974" i="2"/>
  <c r="J1975" i="2"/>
  <c r="J1976" i="2"/>
  <c r="J1977" i="2"/>
  <c r="J1978" i="2"/>
  <c r="J1979" i="2"/>
  <c r="J1980" i="2"/>
  <c r="J1981" i="2"/>
  <c r="J1982" i="2"/>
  <c r="J1983" i="2"/>
  <c r="J1984" i="2"/>
  <c r="J1985" i="2"/>
  <c r="J1986" i="2"/>
  <c r="J1987" i="2"/>
  <c r="J1988" i="2"/>
  <c r="J1989" i="2"/>
  <c r="J1990" i="2"/>
  <c r="J1991" i="2"/>
  <c r="J1992" i="2"/>
  <c r="J1993" i="2"/>
  <c r="J1994" i="2"/>
  <c r="J1995" i="2"/>
  <c r="J1996" i="2"/>
  <c r="J1997" i="2"/>
  <c r="J1998" i="2"/>
  <c r="J1999" i="2"/>
  <c r="J2000" i="2"/>
  <c r="J2001" i="2"/>
  <c r="J2002" i="2"/>
  <c r="J2003" i="2"/>
  <c r="J2004" i="2"/>
  <c r="J2005" i="2"/>
  <c r="J2006" i="2"/>
  <c r="J2007" i="2"/>
  <c r="J2008" i="2"/>
  <c r="J2009" i="2"/>
  <c r="J2010" i="2"/>
  <c r="J2011" i="2"/>
  <c r="J2012" i="2"/>
  <c r="J2013" i="2"/>
  <c r="J2014" i="2"/>
  <c r="J2015" i="2"/>
  <c r="J2016" i="2"/>
  <c r="J2017" i="2"/>
  <c r="J2018" i="2"/>
  <c r="J2019" i="2"/>
  <c r="J2020" i="2"/>
  <c r="J2021" i="2"/>
  <c r="J2022" i="2"/>
  <c r="J2023" i="2"/>
  <c r="J2024" i="2"/>
  <c r="J2025" i="2"/>
  <c r="J2026" i="2"/>
  <c r="J2027" i="2"/>
  <c r="J2028" i="2"/>
  <c r="J2029" i="2"/>
  <c r="J2030" i="2"/>
  <c r="J2031" i="2"/>
  <c r="J2032" i="2"/>
  <c r="J2033" i="2"/>
  <c r="J2034" i="2"/>
  <c r="J2035" i="2"/>
  <c r="J2036" i="2"/>
  <c r="J2037" i="2"/>
  <c r="J2038" i="2"/>
  <c r="J2039" i="2"/>
  <c r="J2040" i="2"/>
  <c r="J2041" i="2"/>
  <c r="J2042" i="2"/>
  <c r="J2043" i="2"/>
  <c r="J2044" i="2"/>
  <c r="J2045" i="2"/>
  <c r="J2046" i="2"/>
  <c r="J2047" i="2"/>
  <c r="J2048" i="2"/>
  <c r="J2049" i="2"/>
  <c r="J2050" i="2"/>
  <c r="J2051" i="2"/>
  <c r="J2052" i="2"/>
  <c r="J2053" i="2"/>
  <c r="J2054" i="2"/>
  <c r="J2055" i="2"/>
  <c r="J2056" i="2"/>
  <c r="J2057" i="2"/>
  <c r="J2058" i="2"/>
  <c r="J2059" i="2"/>
  <c r="J2060" i="2"/>
  <c r="J2061" i="2"/>
  <c r="J2062" i="2"/>
  <c r="J2063" i="2"/>
  <c r="J2064" i="2"/>
  <c r="J2065" i="2"/>
  <c r="J2066" i="2"/>
  <c r="J2067" i="2"/>
  <c r="J2068" i="2"/>
  <c r="J2069" i="2"/>
  <c r="J2070" i="2"/>
  <c r="J2071" i="2"/>
  <c r="J2072" i="2"/>
  <c r="J2073" i="2"/>
  <c r="J2074" i="2"/>
  <c r="J2075" i="2"/>
  <c r="J2076" i="2"/>
  <c r="J2077" i="2"/>
  <c r="J2078" i="2"/>
  <c r="J2079" i="2"/>
  <c r="J2080" i="2"/>
  <c r="J2081" i="2"/>
  <c r="J2082" i="2"/>
  <c r="J2083" i="2"/>
  <c r="J2084" i="2"/>
  <c r="J2085" i="2"/>
  <c r="J2086" i="2"/>
  <c r="J2087" i="2"/>
  <c r="J2088" i="2"/>
  <c r="J2089" i="2"/>
  <c r="J2090" i="2"/>
  <c r="J2091" i="2"/>
  <c r="J2092" i="2"/>
  <c r="J2093" i="2"/>
  <c r="J2094" i="2"/>
  <c r="J2095" i="2"/>
  <c r="J2096" i="2"/>
  <c r="J2097" i="2"/>
  <c r="J2098" i="2"/>
  <c r="J2099" i="2"/>
  <c r="J2100" i="2"/>
  <c r="J2101" i="2"/>
  <c r="J2102" i="2"/>
  <c r="J2103" i="2"/>
  <c r="J2104" i="2"/>
  <c r="J2105" i="2"/>
  <c r="J2106" i="2"/>
  <c r="J2107" i="2"/>
  <c r="J2108" i="2"/>
  <c r="J2109" i="2"/>
  <c r="J2110" i="2"/>
  <c r="J2111" i="2"/>
  <c r="J2112" i="2"/>
  <c r="J2113" i="2"/>
  <c r="J2114" i="2"/>
  <c r="J2115" i="2"/>
  <c r="J2116" i="2"/>
  <c r="J2117" i="2"/>
  <c r="J2118" i="2"/>
  <c r="J2119" i="2"/>
  <c r="J2120" i="2"/>
  <c r="J2121" i="2"/>
  <c r="J2122" i="2"/>
  <c r="J2123" i="2"/>
  <c r="J2124" i="2"/>
  <c r="J2125" i="2"/>
  <c r="J2126" i="2"/>
  <c r="J2127" i="2"/>
  <c r="J2128" i="2"/>
  <c r="J2129" i="2"/>
  <c r="J2130" i="2"/>
  <c r="J2131" i="2"/>
  <c r="J2132" i="2"/>
  <c r="J2133" i="2"/>
  <c r="J2134" i="2"/>
  <c r="J2135" i="2"/>
  <c r="J2136" i="2"/>
  <c r="J2137" i="2"/>
  <c r="J2138" i="2"/>
  <c r="J2139" i="2"/>
  <c r="J2140" i="2"/>
  <c r="J2141" i="2"/>
  <c r="J2142" i="2"/>
  <c r="J2143" i="2"/>
  <c r="J2144" i="2"/>
  <c r="J2145" i="2"/>
  <c r="J2146" i="2"/>
  <c r="J2147" i="2"/>
  <c r="J2148" i="2"/>
  <c r="J2149" i="2"/>
  <c r="J2150" i="2"/>
  <c r="J2151" i="2"/>
  <c r="J2152" i="2"/>
  <c r="J2153" i="2"/>
  <c r="J2154" i="2"/>
  <c r="J2155" i="2"/>
  <c r="J2156" i="2"/>
  <c r="J2157" i="2"/>
  <c r="J2158" i="2"/>
  <c r="J2159" i="2"/>
  <c r="J2160" i="2"/>
  <c r="J2161" i="2"/>
  <c r="J2162" i="2"/>
  <c r="J2163" i="2"/>
  <c r="J2164" i="2"/>
  <c r="J2165" i="2"/>
  <c r="J2166" i="2"/>
  <c r="J2167" i="2"/>
  <c r="J2168" i="2"/>
  <c r="J2169" i="2"/>
  <c r="J2170" i="2"/>
  <c r="J2171" i="2"/>
  <c r="J2172" i="2"/>
  <c r="J2173" i="2"/>
  <c r="J2174" i="2"/>
  <c r="J2175" i="2"/>
  <c r="J2176" i="2"/>
  <c r="J2177" i="2"/>
  <c r="J2178" i="2"/>
  <c r="J2179" i="2"/>
  <c r="J2180" i="2"/>
  <c r="J2181" i="2"/>
  <c r="J2182" i="2"/>
  <c r="J2183" i="2"/>
  <c r="J2184" i="2"/>
  <c r="J2185" i="2"/>
  <c r="J2186" i="2"/>
  <c r="J2187" i="2"/>
  <c r="J2188" i="2"/>
  <c r="J2189" i="2"/>
  <c r="J2190" i="2"/>
  <c r="J2191" i="2"/>
  <c r="J2192" i="2"/>
  <c r="J2193" i="2"/>
  <c r="J2194" i="2"/>
  <c r="J2195" i="2"/>
  <c r="J2196" i="2"/>
  <c r="J2197" i="2"/>
  <c r="J2198" i="2"/>
  <c r="J2199" i="2"/>
  <c r="J2200" i="2"/>
  <c r="J2201" i="2"/>
  <c r="J2202" i="2"/>
  <c r="J2203" i="2"/>
  <c r="J2204" i="2"/>
  <c r="J2205" i="2"/>
  <c r="J2206" i="2"/>
  <c r="J2207" i="2"/>
  <c r="J2208" i="2"/>
  <c r="J2209" i="2"/>
  <c r="J2210" i="2"/>
  <c r="J2211" i="2"/>
  <c r="J2212" i="2"/>
  <c r="J2213" i="2"/>
  <c r="J2214" i="2"/>
  <c r="J2215" i="2"/>
  <c r="J2216" i="2"/>
  <c r="J2217" i="2"/>
  <c r="J2218" i="2"/>
  <c r="J2219" i="2"/>
  <c r="J2220" i="2"/>
  <c r="J2221" i="2"/>
  <c r="J2222" i="2"/>
  <c r="J2223" i="2"/>
  <c r="J2224" i="2"/>
  <c r="J2225" i="2"/>
  <c r="J2226" i="2"/>
  <c r="J2227" i="2"/>
  <c r="J2228" i="2"/>
  <c r="J2229" i="2"/>
  <c r="J2230" i="2"/>
  <c r="J2231" i="2"/>
  <c r="J2232" i="2"/>
  <c r="J2233" i="2"/>
  <c r="J2234" i="2"/>
  <c r="J2235" i="2"/>
  <c r="J2236" i="2"/>
  <c r="J2237" i="2"/>
  <c r="J2238" i="2"/>
  <c r="J2239" i="2"/>
  <c r="J2240" i="2"/>
  <c r="J2241" i="2"/>
  <c r="J2242" i="2"/>
  <c r="J2243" i="2"/>
  <c r="J2244" i="2"/>
  <c r="J2245" i="2"/>
  <c r="J2246" i="2"/>
  <c r="J2247" i="2"/>
  <c r="J2248" i="2"/>
  <c r="J2249" i="2"/>
  <c r="J2250" i="2"/>
  <c r="J2251" i="2"/>
  <c r="J2252" i="2"/>
  <c r="J2253" i="2"/>
  <c r="J2254" i="2"/>
  <c r="J2255" i="2"/>
  <c r="J2256" i="2"/>
  <c r="J2257" i="2"/>
  <c r="J2258" i="2"/>
  <c r="J2259" i="2"/>
  <c r="J2260" i="2"/>
  <c r="J2261" i="2"/>
  <c r="J2262" i="2"/>
  <c r="J2263" i="2"/>
  <c r="J2264" i="2"/>
  <c r="J2265" i="2"/>
  <c r="J2266" i="2"/>
  <c r="J2267" i="2"/>
  <c r="J2268" i="2"/>
  <c r="J2269" i="2"/>
  <c r="J2270" i="2"/>
  <c r="J2271" i="2"/>
  <c r="J2272" i="2"/>
  <c r="J2273" i="2"/>
  <c r="J2274" i="2"/>
  <c r="J2275" i="2"/>
  <c r="J2276" i="2"/>
  <c r="J2277" i="2"/>
  <c r="J2278" i="2"/>
  <c r="J2279" i="2"/>
  <c r="J2280" i="2"/>
  <c r="J2281" i="2"/>
  <c r="J2282" i="2"/>
  <c r="J2283" i="2"/>
  <c r="J2284" i="2"/>
  <c r="J2285" i="2"/>
  <c r="J2286" i="2"/>
  <c r="J2287" i="2"/>
  <c r="J2288" i="2"/>
  <c r="J2289" i="2"/>
  <c r="J2290" i="2"/>
  <c r="J2291" i="2"/>
  <c r="J2292" i="2"/>
  <c r="J2293" i="2"/>
  <c r="J2294" i="2"/>
  <c r="J2295" i="2"/>
  <c r="J2296" i="2"/>
  <c r="J2297" i="2"/>
  <c r="J2298" i="2"/>
  <c r="J2299" i="2"/>
  <c r="J2300" i="2"/>
  <c r="J2301" i="2"/>
  <c r="J2302" i="2"/>
  <c r="J2303" i="2"/>
  <c r="J2304" i="2"/>
  <c r="J2305" i="2"/>
  <c r="J2306" i="2"/>
  <c r="J2307" i="2"/>
  <c r="J2308" i="2"/>
  <c r="J2309" i="2"/>
  <c r="J2310" i="2"/>
  <c r="J2311" i="2"/>
  <c r="J2312" i="2"/>
  <c r="J2313" i="2"/>
  <c r="J2314" i="2"/>
  <c r="J2315" i="2"/>
  <c r="J2316" i="2"/>
  <c r="J2317" i="2"/>
  <c r="J2" i="2" l="1"/>
  <c r="I3" i="2" l="1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66" i="2"/>
  <c r="I867" i="2"/>
  <c r="I868" i="2"/>
  <c r="I869" i="2"/>
  <c r="I870" i="2"/>
  <c r="I871" i="2"/>
  <c r="I872" i="2"/>
  <c r="I873" i="2"/>
  <c r="I874" i="2"/>
  <c r="I875" i="2"/>
  <c r="I876" i="2"/>
  <c r="I877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69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4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2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6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8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1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7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3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7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7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79" i="2"/>
  <c r="I1480" i="2"/>
  <c r="I1481" i="2"/>
  <c r="I1482" i="2"/>
  <c r="I1483" i="2"/>
  <c r="I1484" i="2"/>
  <c r="I1485" i="2"/>
  <c r="I1486" i="2"/>
  <c r="I1487" i="2"/>
  <c r="I1488" i="2"/>
  <c r="I1489" i="2"/>
  <c r="I1490" i="2"/>
  <c r="I1491" i="2"/>
  <c r="I1492" i="2"/>
  <c r="I1493" i="2"/>
  <c r="I1494" i="2"/>
  <c r="I1495" i="2"/>
  <c r="I1496" i="2"/>
  <c r="I1497" i="2"/>
  <c r="I1498" i="2"/>
  <c r="I1499" i="2"/>
  <c r="I1500" i="2"/>
  <c r="I1501" i="2"/>
  <c r="I1502" i="2"/>
  <c r="I1503" i="2"/>
  <c r="I1504" i="2"/>
  <c r="I1505" i="2"/>
  <c r="I1506" i="2"/>
  <c r="I1507" i="2"/>
  <c r="I1508" i="2"/>
  <c r="I1509" i="2"/>
  <c r="I1510" i="2"/>
  <c r="I1511" i="2"/>
  <c r="I1512" i="2"/>
  <c r="I1513" i="2"/>
  <c r="I1514" i="2"/>
  <c r="I1515" i="2"/>
  <c r="I1516" i="2"/>
  <c r="I1517" i="2"/>
  <c r="I1518" i="2"/>
  <c r="I1519" i="2"/>
  <c r="I1520" i="2"/>
  <c r="I1521" i="2"/>
  <c r="I1522" i="2"/>
  <c r="I1523" i="2"/>
  <c r="I1524" i="2"/>
  <c r="I1525" i="2"/>
  <c r="I1526" i="2"/>
  <c r="I1527" i="2"/>
  <c r="I1528" i="2"/>
  <c r="I1529" i="2"/>
  <c r="I1530" i="2"/>
  <c r="I1531" i="2"/>
  <c r="I1532" i="2"/>
  <c r="I1533" i="2"/>
  <c r="I1534" i="2"/>
  <c r="I1535" i="2"/>
  <c r="I1536" i="2"/>
  <c r="I1537" i="2"/>
  <c r="I1538" i="2"/>
  <c r="I1539" i="2"/>
  <c r="I1540" i="2"/>
  <c r="I1541" i="2"/>
  <c r="I1542" i="2"/>
  <c r="I1543" i="2"/>
  <c r="I1544" i="2"/>
  <c r="I1545" i="2"/>
  <c r="I1546" i="2"/>
  <c r="I1547" i="2"/>
  <c r="I1548" i="2"/>
  <c r="I1549" i="2"/>
  <c r="I1550" i="2"/>
  <c r="I1551" i="2"/>
  <c r="I1552" i="2"/>
  <c r="I1553" i="2"/>
  <c r="I1554" i="2"/>
  <c r="I1555" i="2"/>
  <c r="I1556" i="2"/>
  <c r="I1557" i="2"/>
  <c r="I1558" i="2"/>
  <c r="I1559" i="2"/>
  <c r="I1560" i="2"/>
  <c r="I1561" i="2"/>
  <c r="I1562" i="2"/>
  <c r="I1563" i="2"/>
  <c r="I1564" i="2"/>
  <c r="I1565" i="2"/>
  <c r="I1566" i="2"/>
  <c r="I1567" i="2"/>
  <c r="I1568" i="2"/>
  <c r="I1569" i="2"/>
  <c r="I1570" i="2"/>
  <c r="I1571" i="2"/>
  <c r="I1572" i="2"/>
  <c r="I1573" i="2"/>
  <c r="I1574" i="2"/>
  <c r="I1575" i="2"/>
  <c r="I1576" i="2"/>
  <c r="I1577" i="2"/>
  <c r="I1578" i="2"/>
  <c r="I1579" i="2"/>
  <c r="I1580" i="2"/>
  <c r="I1581" i="2"/>
  <c r="I1582" i="2"/>
  <c r="I1583" i="2"/>
  <c r="I1584" i="2"/>
  <c r="I1585" i="2"/>
  <c r="I1586" i="2"/>
  <c r="I1587" i="2"/>
  <c r="I1588" i="2"/>
  <c r="I1589" i="2"/>
  <c r="I1590" i="2"/>
  <c r="I1591" i="2"/>
  <c r="I1592" i="2"/>
  <c r="I1593" i="2"/>
  <c r="I1594" i="2"/>
  <c r="I1595" i="2"/>
  <c r="I1596" i="2"/>
  <c r="I1597" i="2"/>
  <c r="I1598" i="2"/>
  <c r="I1599" i="2"/>
  <c r="I1600" i="2"/>
  <c r="I1601" i="2"/>
  <c r="I1602" i="2"/>
  <c r="I1603" i="2"/>
  <c r="I1604" i="2"/>
  <c r="I1605" i="2"/>
  <c r="I1606" i="2"/>
  <c r="I1607" i="2"/>
  <c r="I1608" i="2"/>
  <c r="I1609" i="2"/>
  <c r="I1610" i="2"/>
  <c r="I1611" i="2"/>
  <c r="I1612" i="2"/>
  <c r="I1613" i="2"/>
  <c r="I1614" i="2"/>
  <c r="I1615" i="2"/>
  <c r="I1616" i="2"/>
  <c r="I1617" i="2"/>
  <c r="I1618" i="2"/>
  <c r="I1619" i="2"/>
  <c r="I1620" i="2"/>
  <c r="I1621" i="2"/>
  <c r="I1622" i="2"/>
  <c r="I1623" i="2"/>
  <c r="I1624" i="2"/>
  <c r="I1625" i="2"/>
  <c r="I1626" i="2"/>
  <c r="I1627" i="2"/>
  <c r="I1628" i="2"/>
  <c r="I1629" i="2"/>
  <c r="I1630" i="2"/>
  <c r="I1631" i="2"/>
  <c r="I1632" i="2"/>
  <c r="I1633" i="2"/>
  <c r="I1634" i="2"/>
  <c r="I1635" i="2"/>
  <c r="I1636" i="2"/>
  <c r="I1637" i="2"/>
  <c r="I1638" i="2"/>
  <c r="I1639" i="2"/>
  <c r="I1640" i="2"/>
  <c r="I1641" i="2"/>
  <c r="I1642" i="2"/>
  <c r="I1643" i="2"/>
  <c r="I1644" i="2"/>
  <c r="I1645" i="2"/>
  <c r="I1646" i="2"/>
  <c r="I1647" i="2"/>
  <c r="I1648" i="2"/>
  <c r="I1649" i="2"/>
  <c r="I1650" i="2"/>
  <c r="I1651" i="2"/>
  <c r="I1652" i="2"/>
  <c r="I1653" i="2"/>
  <c r="I1654" i="2"/>
  <c r="I1655" i="2"/>
  <c r="I1656" i="2"/>
  <c r="I1657" i="2"/>
  <c r="I1658" i="2"/>
  <c r="I1659" i="2"/>
  <c r="I1660" i="2"/>
  <c r="I1661" i="2"/>
  <c r="I1662" i="2"/>
  <c r="I1663" i="2"/>
  <c r="I1664" i="2"/>
  <c r="I1665" i="2"/>
  <c r="I1666" i="2"/>
  <c r="I1667" i="2"/>
  <c r="I1668" i="2"/>
  <c r="I1669" i="2"/>
  <c r="I1670" i="2"/>
  <c r="I1671" i="2"/>
  <c r="I1672" i="2"/>
  <c r="I1673" i="2"/>
  <c r="I1674" i="2"/>
  <c r="I1675" i="2"/>
  <c r="I1676" i="2"/>
  <c r="I1677" i="2"/>
  <c r="I1678" i="2"/>
  <c r="I1679" i="2"/>
  <c r="I1680" i="2"/>
  <c r="I1681" i="2"/>
  <c r="I1682" i="2"/>
  <c r="I1683" i="2"/>
  <c r="I1684" i="2"/>
  <c r="I1685" i="2"/>
  <c r="I1686" i="2"/>
  <c r="I1687" i="2"/>
  <c r="I1688" i="2"/>
  <c r="I1689" i="2"/>
  <c r="I1690" i="2"/>
  <c r="I1691" i="2"/>
  <c r="I1692" i="2"/>
  <c r="I1693" i="2"/>
  <c r="I1694" i="2"/>
  <c r="I1695" i="2"/>
  <c r="I1696" i="2"/>
  <c r="I1697" i="2"/>
  <c r="I1698" i="2"/>
  <c r="I1699" i="2"/>
  <c r="I1700" i="2"/>
  <c r="I1701" i="2"/>
  <c r="I1702" i="2"/>
  <c r="I1703" i="2"/>
  <c r="I1704" i="2"/>
  <c r="I1705" i="2"/>
  <c r="I1706" i="2"/>
  <c r="I1707" i="2"/>
  <c r="I1708" i="2"/>
  <c r="I1709" i="2"/>
  <c r="I1710" i="2"/>
  <c r="I1711" i="2"/>
  <c r="I1712" i="2"/>
  <c r="I1713" i="2"/>
  <c r="I1714" i="2"/>
  <c r="I1715" i="2"/>
  <c r="I1716" i="2"/>
  <c r="I1717" i="2"/>
  <c r="I1718" i="2"/>
  <c r="I1719" i="2"/>
  <c r="I1720" i="2"/>
  <c r="I1721" i="2"/>
  <c r="I1722" i="2"/>
  <c r="I1723" i="2"/>
  <c r="I1724" i="2"/>
  <c r="I1725" i="2"/>
  <c r="I1726" i="2"/>
  <c r="I1727" i="2"/>
  <c r="I1728" i="2"/>
  <c r="I1729" i="2"/>
  <c r="I1730" i="2"/>
  <c r="I1731" i="2"/>
  <c r="I1732" i="2"/>
  <c r="I1733" i="2"/>
  <c r="I1734" i="2"/>
  <c r="I1735" i="2"/>
  <c r="I1736" i="2"/>
  <c r="I1737" i="2"/>
  <c r="I1738" i="2"/>
  <c r="I1739" i="2"/>
  <c r="I1740" i="2"/>
  <c r="I1741" i="2"/>
  <c r="I1742" i="2"/>
  <c r="I1743" i="2"/>
  <c r="I1744" i="2"/>
  <c r="I1745" i="2"/>
  <c r="I1746" i="2"/>
  <c r="I1747" i="2"/>
  <c r="I1748" i="2"/>
  <c r="I1749" i="2"/>
  <c r="I1750" i="2"/>
  <c r="I1751" i="2"/>
  <c r="I1752" i="2"/>
  <c r="I1753" i="2"/>
  <c r="I1754" i="2"/>
  <c r="I1755" i="2"/>
  <c r="I1756" i="2"/>
  <c r="I1757" i="2"/>
  <c r="I1758" i="2"/>
  <c r="I1759" i="2"/>
  <c r="I1760" i="2"/>
  <c r="I1761" i="2"/>
  <c r="I1762" i="2"/>
  <c r="I1763" i="2"/>
  <c r="I1764" i="2"/>
  <c r="I1765" i="2"/>
  <c r="I1766" i="2"/>
  <c r="I1767" i="2"/>
  <c r="I1768" i="2"/>
  <c r="I1769" i="2"/>
  <c r="I1770" i="2"/>
  <c r="I1771" i="2"/>
  <c r="I1772" i="2"/>
  <c r="I1773" i="2"/>
  <c r="I1774" i="2"/>
  <c r="I1775" i="2"/>
  <c r="I1776" i="2"/>
  <c r="I1777" i="2"/>
  <c r="I1778" i="2"/>
  <c r="I1779" i="2"/>
  <c r="I1780" i="2"/>
  <c r="I1781" i="2"/>
  <c r="I1782" i="2"/>
  <c r="I1783" i="2"/>
  <c r="I1784" i="2"/>
  <c r="I1785" i="2"/>
  <c r="I1786" i="2"/>
  <c r="I1787" i="2"/>
  <c r="I1788" i="2"/>
  <c r="I1789" i="2"/>
  <c r="I1790" i="2"/>
  <c r="I1791" i="2"/>
  <c r="I1792" i="2"/>
  <c r="I1793" i="2"/>
  <c r="I1794" i="2"/>
  <c r="I1795" i="2"/>
  <c r="I1796" i="2"/>
  <c r="I1797" i="2"/>
  <c r="I1798" i="2"/>
  <c r="I1799" i="2"/>
  <c r="I1800" i="2"/>
  <c r="I1801" i="2"/>
  <c r="I1802" i="2"/>
  <c r="I1803" i="2"/>
  <c r="I1804" i="2"/>
  <c r="I1805" i="2"/>
  <c r="I1806" i="2"/>
  <c r="I1807" i="2"/>
  <c r="I1808" i="2"/>
  <c r="I1809" i="2"/>
  <c r="I1810" i="2"/>
  <c r="I1811" i="2"/>
  <c r="I1812" i="2"/>
  <c r="I1813" i="2"/>
  <c r="I1814" i="2"/>
  <c r="I1815" i="2"/>
  <c r="I1816" i="2"/>
  <c r="I1817" i="2"/>
  <c r="I1818" i="2"/>
  <c r="I1819" i="2"/>
  <c r="I1820" i="2"/>
  <c r="I1821" i="2"/>
  <c r="I1822" i="2"/>
  <c r="I1823" i="2"/>
  <c r="I1824" i="2"/>
  <c r="I1825" i="2"/>
  <c r="I1826" i="2"/>
  <c r="I1827" i="2"/>
  <c r="I1828" i="2"/>
  <c r="I1829" i="2"/>
  <c r="I1830" i="2"/>
  <c r="I1831" i="2"/>
  <c r="I1832" i="2"/>
  <c r="I1833" i="2"/>
  <c r="I1834" i="2"/>
  <c r="I1835" i="2"/>
  <c r="I1836" i="2"/>
  <c r="I1837" i="2"/>
  <c r="I1838" i="2"/>
  <c r="I1839" i="2"/>
  <c r="I1840" i="2"/>
  <c r="I1841" i="2"/>
  <c r="I1842" i="2"/>
  <c r="I1843" i="2"/>
  <c r="I1844" i="2"/>
  <c r="I1845" i="2"/>
  <c r="I1846" i="2"/>
  <c r="I1847" i="2"/>
  <c r="I1848" i="2"/>
  <c r="I1849" i="2"/>
  <c r="I1850" i="2"/>
  <c r="I1851" i="2"/>
  <c r="I1852" i="2"/>
  <c r="I1853" i="2"/>
  <c r="I1854" i="2"/>
  <c r="I1855" i="2"/>
  <c r="I1856" i="2"/>
  <c r="I1857" i="2"/>
  <c r="I1858" i="2"/>
  <c r="I1859" i="2"/>
  <c r="I1860" i="2"/>
  <c r="I1861" i="2"/>
  <c r="I1862" i="2"/>
  <c r="I1863" i="2"/>
  <c r="I1864" i="2"/>
  <c r="I1865" i="2"/>
  <c r="I1866" i="2"/>
  <c r="I1867" i="2"/>
  <c r="I1868" i="2"/>
  <c r="I1869" i="2"/>
  <c r="I1870" i="2"/>
  <c r="I1871" i="2"/>
  <c r="I1872" i="2"/>
  <c r="I1873" i="2"/>
  <c r="I1874" i="2"/>
  <c r="I1875" i="2"/>
  <c r="I1876" i="2"/>
  <c r="I1877" i="2"/>
  <c r="I1878" i="2"/>
  <c r="I1879" i="2"/>
  <c r="I1880" i="2"/>
  <c r="I1881" i="2"/>
  <c r="I1882" i="2"/>
  <c r="I1883" i="2"/>
  <c r="I1884" i="2"/>
  <c r="I1885" i="2"/>
  <c r="I1886" i="2"/>
  <c r="I1887" i="2"/>
  <c r="I1888" i="2"/>
  <c r="I1889" i="2"/>
  <c r="I1890" i="2"/>
  <c r="I1891" i="2"/>
  <c r="I1892" i="2"/>
  <c r="I1893" i="2"/>
  <c r="I1894" i="2"/>
  <c r="I1895" i="2"/>
  <c r="I1896" i="2"/>
  <c r="I1897" i="2"/>
  <c r="I1898" i="2"/>
  <c r="I1899" i="2"/>
  <c r="I1900" i="2"/>
  <c r="I1901" i="2"/>
  <c r="I1902" i="2"/>
  <c r="I1903" i="2"/>
  <c r="I1904" i="2"/>
  <c r="I1905" i="2"/>
  <c r="I1906" i="2"/>
  <c r="I1907" i="2"/>
  <c r="I1908" i="2"/>
  <c r="I1909" i="2"/>
  <c r="I1910" i="2"/>
  <c r="I1911" i="2"/>
  <c r="I1912" i="2"/>
  <c r="I1913" i="2"/>
  <c r="I1914" i="2"/>
  <c r="I1915" i="2"/>
  <c r="I1916" i="2"/>
  <c r="I1917" i="2"/>
  <c r="I1918" i="2"/>
  <c r="I1919" i="2"/>
  <c r="I1920" i="2"/>
  <c r="I1921" i="2"/>
  <c r="I1922" i="2"/>
  <c r="I1923" i="2"/>
  <c r="I1924" i="2"/>
  <c r="I1925" i="2"/>
  <c r="I1926" i="2"/>
  <c r="I1927" i="2"/>
  <c r="I1928" i="2"/>
  <c r="I1929" i="2"/>
  <c r="I1930" i="2"/>
  <c r="I1931" i="2"/>
  <c r="I1932" i="2"/>
  <c r="I1933" i="2"/>
  <c r="I1934" i="2"/>
  <c r="I1935" i="2"/>
  <c r="I1936" i="2"/>
  <c r="I1937" i="2"/>
  <c r="I1938" i="2"/>
  <c r="I1939" i="2"/>
  <c r="I1940" i="2"/>
  <c r="I1941" i="2"/>
  <c r="I1942" i="2"/>
  <c r="I1943" i="2"/>
  <c r="I1944" i="2"/>
  <c r="I1945" i="2"/>
  <c r="I1946" i="2"/>
  <c r="I1947" i="2"/>
  <c r="I1948" i="2"/>
  <c r="I1949" i="2"/>
  <c r="I1950" i="2"/>
  <c r="I1951" i="2"/>
  <c r="I1952" i="2"/>
  <c r="I1953" i="2"/>
  <c r="I1954" i="2"/>
  <c r="I1955" i="2"/>
  <c r="I1956" i="2"/>
  <c r="I1957" i="2"/>
  <c r="I1958" i="2"/>
  <c r="I1959" i="2"/>
  <c r="I1960" i="2"/>
  <c r="I1961" i="2"/>
  <c r="I1962" i="2"/>
  <c r="I1963" i="2"/>
  <c r="I1964" i="2"/>
  <c r="I1965" i="2"/>
  <c r="I1966" i="2"/>
  <c r="I1967" i="2"/>
  <c r="I1968" i="2"/>
  <c r="I1969" i="2"/>
  <c r="I1970" i="2"/>
  <c r="I1971" i="2"/>
  <c r="I1972" i="2"/>
  <c r="I1973" i="2"/>
  <c r="I1974" i="2"/>
  <c r="I1975" i="2"/>
  <c r="I1976" i="2"/>
  <c r="I1977" i="2"/>
  <c r="I1978" i="2"/>
  <c r="I1979" i="2"/>
  <c r="I1980" i="2"/>
  <c r="I1981" i="2"/>
  <c r="I1982" i="2"/>
  <c r="I1983" i="2"/>
  <c r="I1984" i="2"/>
  <c r="I1985" i="2"/>
  <c r="I1986" i="2"/>
  <c r="I1987" i="2"/>
  <c r="I1988" i="2"/>
  <c r="I1989" i="2"/>
  <c r="I1990" i="2"/>
  <c r="I1991" i="2"/>
  <c r="I1992" i="2"/>
  <c r="I1993" i="2"/>
  <c r="I1994" i="2"/>
  <c r="I1995" i="2"/>
  <c r="I1996" i="2"/>
  <c r="I1997" i="2"/>
  <c r="I1998" i="2"/>
  <c r="I1999" i="2"/>
  <c r="I2000" i="2"/>
  <c r="I2001" i="2"/>
  <c r="I2002" i="2"/>
  <c r="I2003" i="2"/>
  <c r="I2004" i="2"/>
  <c r="I2005" i="2"/>
  <c r="I2006" i="2"/>
  <c r="I2007" i="2"/>
  <c r="I2008" i="2"/>
  <c r="I2009" i="2"/>
  <c r="I2010" i="2"/>
  <c r="I2011" i="2"/>
  <c r="I2012" i="2"/>
  <c r="I2013" i="2"/>
  <c r="I2014" i="2"/>
  <c r="I2015" i="2"/>
  <c r="I2016" i="2"/>
  <c r="I2017" i="2"/>
  <c r="I2018" i="2"/>
  <c r="I2019" i="2"/>
  <c r="I2020" i="2"/>
  <c r="I2021" i="2"/>
  <c r="I2022" i="2"/>
  <c r="I2023" i="2"/>
  <c r="I2024" i="2"/>
  <c r="I2025" i="2"/>
  <c r="I2026" i="2"/>
  <c r="I2027" i="2"/>
  <c r="I2028" i="2"/>
  <c r="I2029" i="2"/>
  <c r="I2030" i="2"/>
  <c r="I2031" i="2"/>
  <c r="I2032" i="2"/>
  <c r="I2033" i="2"/>
  <c r="I2034" i="2"/>
  <c r="I2035" i="2"/>
  <c r="I2036" i="2"/>
  <c r="I2037" i="2"/>
  <c r="I2038" i="2"/>
  <c r="I2039" i="2"/>
  <c r="I2040" i="2"/>
  <c r="I2041" i="2"/>
  <c r="I2042" i="2"/>
  <c r="I2043" i="2"/>
  <c r="I2044" i="2"/>
  <c r="I2045" i="2"/>
  <c r="I2046" i="2"/>
  <c r="I2047" i="2"/>
  <c r="I2048" i="2"/>
  <c r="I2049" i="2"/>
  <c r="I2050" i="2"/>
  <c r="I2051" i="2"/>
  <c r="I2052" i="2"/>
  <c r="I2053" i="2"/>
  <c r="I2054" i="2"/>
  <c r="I2055" i="2"/>
  <c r="I2056" i="2"/>
  <c r="I2057" i="2"/>
  <c r="I2058" i="2"/>
  <c r="I2059" i="2"/>
  <c r="I2060" i="2"/>
  <c r="I2061" i="2"/>
  <c r="I2062" i="2"/>
  <c r="I2063" i="2"/>
  <c r="I2064" i="2"/>
  <c r="I2065" i="2"/>
  <c r="I2066" i="2"/>
  <c r="I2067" i="2"/>
  <c r="I2068" i="2"/>
  <c r="I2069" i="2"/>
  <c r="I2070" i="2"/>
  <c r="I2071" i="2"/>
  <c r="I2072" i="2"/>
  <c r="I2073" i="2"/>
  <c r="I2074" i="2"/>
  <c r="I2075" i="2"/>
  <c r="I2076" i="2"/>
  <c r="I2077" i="2"/>
  <c r="I2078" i="2"/>
  <c r="I2079" i="2"/>
  <c r="I2080" i="2"/>
  <c r="I2081" i="2"/>
  <c r="I2082" i="2"/>
  <c r="I2083" i="2"/>
  <c r="I2084" i="2"/>
  <c r="I2085" i="2"/>
  <c r="I2086" i="2"/>
  <c r="I2087" i="2"/>
  <c r="I2088" i="2"/>
  <c r="I2089" i="2"/>
  <c r="I2090" i="2"/>
  <c r="I2091" i="2"/>
  <c r="I2092" i="2"/>
  <c r="I2093" i="2"/>
  <c r="I2094" i="2"/>
  <c r="I2095" i="2"/>
  <c r="I2096" i="2"/>
  <c r="I2097" i="2"/>
  <c r="I2098" i="2"/>
  <c r="I2099" i="2"/>
  <c r="I2100" i="2"/>
  <c r="I2101" i="2"/>
  <c r="I2102" i="2"/>
  <c r="I2103" i="2"/>
  <c r="I2104" i="2"/>
  <c r="I2105" i="2"/>
  <c r="I2106" i="2"/>
  <c r="I2107" i="2"/>
  <c r="I2108" i="2"/>
  <c r="I2109" i="2"/>
  <c r="I2110" i="2"/>
  <c r="I2111" i="2"/>
  <c r="I2112" i="2"/>
  <c r="I2113" i="2"/>
  <c r="I2114" i="2"/>
  <c r="I2115" i="2"/>
  <c r="I2116" i="2"/>
  <c r="I2117" i="2"/>
  <c r="I2118" i="2"/>
  <c r="I2119" i="2"/>
  <c r="I2120" i="2"/>
  <c r="I2121" i="2"/>
  <c r="I2122" i="2"/>
  <c r="I2123" i="2"/>
  <c r="I2124" i="2"/>
  <c r="I2125" i="2"/>
  <c r="I2126" i="2"/>
  <c r="I2127" i="2"/>
  <c r="I2128" i="2"/>
  <c r="I2129" i="2"/>
  <c r="I2130" i="2"/>
  <c r="I2131" i="2"/>
  <c r="I2132" i="2"/>
  <c r="I2133" i="2"/>
  <c r="I2134" i="2"/>
  <c r="I2135" i="2"/>
  <c r="I2136" i="2"/>
  <c r="I2137" i="2"/>
  <c r="I2138" i="2"/>
  <c r="I2139" i="2"/>
  <c r="I2140" i="2"/>
  <c r="I2141" i="2"/>
  <c r="I2142" i="2"/>
  <c r="I2143" i="2"/>
  <c r="I2144" i="2"/>
  <c r="I2145" i="2"/>
  <c r="I2146" i="2"/>
  <c r="I2147" i="2"/>
  <c r="I2148" i="2"/>
  <c r="I2149" i="2"/>
  <c r="I2150" i="2"/>
  <c r="I2151" i="2"/>
  <c r="I2152" i="2"/>
  <c r="I2153" i="2"/>
  <c r="I2154" i="2"/>
  <c r="I2155" i="2"/>
  <c r="I2156" i="2"/>
  <c r="I2157" i="2"/>
  <c r="I2158" i="2"/>
  <c r="I2159" i="2"/>
  <c r="I2160" i="2"/>
  <c r="I2161" i="2"/>
  <c r="I2162" i="2"/>
  <c r="I2163" i="2"/>
  <c r="I2164" i="2"/>
  <c r="I2165" i="2"/>
  <c r="I2166" i="2"/>
  <c r="I2167" i="2"/>
  <c r="I2168" i="2"/>
  <c r="I2169" i="2"/>
  <c r="I2170" i="2"/>
  <c r="I2171" i="2"/>
  <c r="I2172" i="2"/>
  <c r="I2173" i="2"/>
  <c r="I2174" i="2"/>
  <c r="I2175" i="2"/>
  <c r="I2176" i="2"/>
  <c r="I2177" i="2"/>
  <c r="I2178" i="2"/>
  <c r="I2179" i="2"/>
  <c r="I2180" i="2"/>
  <c r="I2181" i="2"/>
  <c r="I2182" i="2"/>
  <c r="I2183" i="2"/>
  <c r="I2184" i="2"/>
  <c r="I2185" i="2"/>
  <c r="I2186" i="2"/>
  <c r="I2187" i="2"/>
  <c r="I2188" i="2"/>
  <c r="I2189" i="2"/>
  <c r="I2190" i="2"/>
  <c r="I2191" i="2"/>
  <c r="I2192" i="2"/>
  <c r="I2193" i="2"/>
  <c r="I2194" i="2"/>
  <c r="I2195" i="2"/>
  <c r="I2196" i="2"/>
  <c r="I2197" i="2"/>
  <c r="I2198" i="2"/>
  <c r="I2199" i="2"/>
  <c r="I2200" i="2"/>
  <c r="I2201" i="2"/>
  <c r="I2202" i="2"/>
  <c r="I2203" i="2"/>
  <c r="I2204" i="2"/>
  <c r="I2205" i="2"/>
  <c r="I2206" i="2"/>
  <c r="I2207" i="2"/>
  <c r="I2208" i="2"/>
  <c r="I2209" i="2"/>
  <c r="I2210" i="2"/>
  <c r="I2211" i="2"/>
  <c r="I2212" i="2"/>
  <c r="I2213" i="2"/>
  <c r="I2214" i="2"/>
  <c r="I2215" i="2"/>
  <c r="I2216" i="2"/>
  <c r="I2217" i="2"/>
  <c r="I2218" i="2"/>
  <c r="I2219" i="2"/>
  <c r="I2220" i="2"/>
  <c r="I2221" i="2"/>
  <c r="I2222" i="2"/>
  <c r="I2223" i="2"/>
  <c r="I2224" i="2"/>
  <c r="I2225" i="2"/>
  <c r="I2226" i="2"/>
  <c r="I2227" i="2"/>
  <c r="I2228" i="2"/>
  <c r="I2229" i="2"/>
  <c r="I2230" i="2"/>
  <c r="I2231" i="2"/>
  <c r="I2232" i="2"/>
  <c r="I2233" i="2"/>
  <c r="I2234" i="2"/>
  <c r="I2235" i="2"/>
  <c r="I2236" i="2"/>
  <c r="I2237" i="2"/>
  <c r="I2238" i="2"/>
  <c r="I2239" i="2"/>
  <c r="I2240" i="2"/>
  <c r="I2241" i="2"/>
  <c r="I2242" i="2"/>
  <c r="I2243" i="2"/>
  <c r="I2244" i="2"/>
  <c r="I2245" i="2"/>
  <c r="I2246" i="2"/>
  <c r="I2247" i="2"/>
  <c r="I2248" i="2"/>
  <c r="I2249" i="2"/>
  <c r="I2250" i="2"/>
  <c r="I2251" i="2"/>
  <c r="I2252" i="2"/>
  <c r="I2253" i="2"/>
  <c r="I2254" i="2"/>
  <c r="I2255" i="2"/>
  <c r="I2256" i="2"/>
  <c r="I2257" i="2"/>
  <c r="I2258" i="2"/>
  <c r="I2259" i="2"/>
  <c r="I2260" i="2"/>
  <c r="I2261" i="2"/>
  <c r="I2262" i="2"/>
  <c r="I2263" i="2"/>
  <c r="I2264" i="2"/>
  <c r="I2265" i="2"/>
  <c r="I2266" i="2"/>
  <c r="I2267" i="2"/>
  <c r="I2268" i="2"/>
  <c r="I2269" i="2"/>
  <c r="I2270" i="2"/>
  <c r="I2271" i="2"/>
  <c r="I2272" i="2"/>
  <c r="I2273" i="2"/>
  <c r="I2274" i="2"/>
  <c r="I2275" i="2"/>
  <c r="I2276" i="2"/>
  <c r="I2277" i="2"/>
  <c r="I2278" i="2"/>
  <c r="I2279" i="2"/>
  <c r="I2280" i="2"/>
  <c r="I2281" i="2"/>
  <c r="I2282" i="2"/>
  <c r="I2283" i="2"/>
  <c r="I2284" i="2"/>
  <c r="I2285" i="2"/>
  <c r="I2286" i="2"/>
  <c r="I2287" i="2"/>
  <c r="I2288" i="2"/>
  <c r="I2289" i="2"/>
  <c r="I2290" i="2"/>
  <c r="I2291" i="2"/>
  <c r="I2292" i="2"/>
  <c r="I2293" i="2"/>
  <c r="I2294" i="2"/>
  <c r="I2295" i="2"/>
  <c r="I2296" i="2"/>
  <c r="I2297" i="2"/>
  <c r="I2298" i="2"/>
  <c r="I2299" i="2"/>
  <c r="I2300" i="2"/>
  <c r="I2301" i="2"/>
  <c r="I2302" i="2"/>
  <c r="I2303" i="2"/>
  <c r="I2304" i="2"/>
  <c r="I2305" i="2"/>
  <c r="I2306" i="2"/>
  <c r="I2307" i="2"/>
  <c r="I2308" i="2"/>
  <c r="I2309" i="2"/>
  <c r="I2310" i="2"/>
  <c r="I2311" i="2"/>
  <c r="I2312" i="2"/>
  <c r="I2313" i="2"/>
  <c r="I2314" i="2"/>
  <c r="I2315" i="2"/>
  <c r="I2316" i="2"/>
  <c r="I2317" i="2"/>
  <c r="I2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783" i="2"/>
  <c r="H784" i="2"/>
  <c r="H785" i="2"/>
  <c r="H786" i="2"/>
  <c r="H787" i="2"/>
  <c r="H788" i="2"/>
  <c r="H789" i="2"/>
  <c r="H790" i="2"/>
  <c r="H791" i="2"/>
  <c r="H792" i="2"/>
  <c r="H793" i="2"/>
  <c r="H794" i="2"/>
  <c r="H795" i="2"/>
  <c r="H796" i="2"/>
  <c r="H797" i="2"/>
  <c r="H798" i="2"/>
  <c r="H799" i="2"/>
  <c r="H800" i="2"/>
  <c r="H801" i="2"/>
  <c r="H802" i="2"/>
  <c r="H803" i="2"/>
  <c r="H804" i="2"/>
  <c r="H805" i="2"/>
  <c r="H806" i="2"/>
  <c r="H807" i="2"/>
  <c r="H808" i="2"/>
  <c r="H809" i="2"/>
  <c r="H810" i="2"/>
  <c r="H811" i="2"/>
  <c r="H812" i="2"/>
  <c r="H813" i="2"/>
  <c r="H814" i="2"/>
  <c r="H815" i="2"/>
  <c r="H816" i="2"/>
  <c r="H817" i="2"/>
  <c r="H818" i="2"/>
  <c r="H819" i="2"/>
  <c r="H820" i="2"/>
  <c r="H821" i="2"/>
  <c r="H822" i="2"/>
  <c r="H823" i="2"/>
  <c r="H824" i="2"/>
  <c r="H825" i="2"/>
  <c r="H826" i="2"/>
  <c r="H827" i="2"/>
  <c r="H828" i="2"/>
  <c r="H829" i="2"/>
  <c r="H830" i="2"/>
  <c r="H831" i="2"/>
  <c r="H832" i="2"/>
  <c r="H833" i="2"/>
  <c r="H834" i="2"/>
  <c r="H835" i="2"/>
  <c r="H836" i="2"/>
  <c r="H837" i="2"/>
  <c r="H838" i="2"/>
  <c r="H839" i="2"/>
  <c r="H840" i="2"/>
  <c r="H841" i="2"/>
  <c r="H842" i="2"/>
  <c r="H843" i="2"/>
  <c r="H844" i="2"/>
  <c r="H845" i="2"/>
  <c r="H846" i="2"/>
  <c r="H847" i="2"/>
  <c r="H848" i="2"/>
  <c r="H849" i="2"/>
  <c r="H850" i="2"/>
  <c r="H851" i="2"/>
  <c r="H852" i="2"/>
  <c r="H853" i="2"/>
  <c r="H854" i="2"/>
  <c r="H855" i="2"/>
  <c r="H856" i="2"/>
  <c r="H857" i="2"/>
  <c r="H858" i="2"/>
  <c r="H859" i="2"/>
  <c r="H860" i="2"/>
  <c r="H861" i="2"/>
  <c r="H862" i="2"/>
  <c r="H863" i="2"/>
  <c r="H864" i="2"/>
  <c r="H865" i="2"/>
  <c r="H866" i="2"/>
  <c r="H867" i="2"/>
  <c r="H868" i="2"/>
  <c r="H869" i="2"/>
  <c r="H870" i="2"/>
  <c r="H871" i="2"/>
  <c r="H872" i="2"/>
  <c r="H873" i="2"/>
  <c r="H874" i="2"/>
  <c r="H875" i="2"/>
  <c r="H876" i="2"/>
  <c r="H877" i="2"/>
  <c r="H878" i="2"/>
  <c r="H879" i="2"/>
  <c r="H880" i="2"/>
  <c r="H881" i="2"/>
  <c r="H882" i="2"/>
  <c r="H883" i="2"/>
  <c r="H884" i="2"/>
  <c r="H885" i="2"/>
  <c r="H886" i="2"/>
  <c r="H887" i="2"/>
  <c r="H888" i="2"/>
  <c r="H889" i="2"/>
  <c r="H890" i="2"/>
  <c r="H891" i="2"/>
  <c r="H892" i="2"/>
  <c r="H893" i="2"/>
  <c r="H894" i="2"/>
  <c r="H895" i="2"/>
  <c r="H896" i="2"/>
  <c r="H897" i="2"/>
  <c r="H898" i="2"/>
  <c r="H899" i="2"/>
  <c r="H900" i="2"/>
  <c r="H901" i="2"/>
  <c r="H902" i="2"/>
  <c r="H903" i="2"/>
  <c r="H904" i="2"/>
  <c r="H905" i="2"/>
  <c r="H906" i="2"/>
  <c r="H907" i="2"/>
  <c r="H908" i="2"/>
  <c r="H909" i="2"/>
  <c r="H910" i="2"/>
  <c r="H911" i="2"/>
  <c r="H912" i="2"/>
  <c r="H913" i="2"/>
  <c r="H914" i="2"/>
  <c r="H915" i="2"/>
  <c r="H916" i="2"/>
  <c r="H917" i="2"/>
  <c r="H918" i="2"/>
  <c r="H919" i="2"/>
  <c r="H920" i="2"/>
  <c r="H921" i="2"/>
  <c r="H922" i="2"/>
  <c r="H923" i="2"/>
  <c r="H924" i="2"/>
  <c r="H925" i="2"/>
  <c r="H926" i="2"/>
  <c r="H927" i="2"/>
  <c r="H928" i="2"/>
  <c r="H929" i="2"/>
  <c r="H930" i="2"/>
  <c r="H931" i="2"/>
  <c r="H932" i="2"/>
  <c r="H933" i="2"/>
  <c r="H934" i="2"/>
  <c r="H935" i="2"/>
  <c r="H936" i="2"/>
  <c r="H937" i="2"/>
  <c r="H938" i="2"/>
  <c r="H939" i="2"/>
  <c r="H940" i="2"/>
  <c r="H941" i="2"/>
  <c r="H942" i="2"/>
  <c r="H943" i="2"/>
  <c r="H944" i="2"/>
  <c r="H945" i="2"/>
  <c r="H946" i="2"/>
  <c r="H947" i="2"/>
  <c r="H948" i="2"/>
  <c r="H949" i="2"/>
  <c r="H950" i="2"/>
  <c r="H951" i="2"/>
  <c r="H952" i="2"/>
  <c r="H953" i="2"/>
  <c r="H954" i="2"/>
  <c r="H955" i="2"/>
  <c r="H956" i="2"/>
  <c r="H957" i="2"/>
  <c r="H958" i="2"/>
  <c r="H959" i="2"/>
  <c r="H960" i="2"/>
  <c r="H961" i="2"/>
  <c r="H962" i="2"/>
  <c r="H963" i="2"/>
  <c r="H964" i="2"/>
  <c r="H965" i="2"/>
  <c r="H966" i="2"/>
  <c r="H967" i="2"/>
  <c r="H968" i="2"/>
  <c r="H969" i="2"/>
  <c r="H970" i="2"/>
  <c r="H971" i="2"/>
  <c r="H972" i="2"/>
  <c r="H973" i="2"/>
  <c r="H974" i="2"/>
  <c r="H975" i="2"/>
  <c r="H976" i="2"/>
  <c r="H977" i="2"/>
  <c r="H978" i="2"/>
  <c r="H979" i="2"/>
  <c r="H980" i="2"/>
  <c r="H981" i="2"/>
  <c r="H982" i="2"/>
  <c r="H983" i="2"/>
  <c r="H984" i="2"/>
  <c r="H985" i="2"/>
  <c r="H986" i="2"/>
  <c r="H987" i="2"/>
  <c r="H988" i="2"/>
  <c r="H989" i="2"/>
  <c r="H990" i="2"/>
  <c r="H991" i="2"/>
  <c r="H992" i="2"/>
  <c r="H993" i="2"/>
  <c r="H994" i="2"/>
  <c r="H995" i="2"/>
  <c r="H996" i="2"/>
  <c r="H997" i="2"/>
  <c r="H998" i="2"/>
  <c r="H999" i="2"/>
  <c r="H1000" i="2"/>
  <c r="H1001" i="2"/>
  <c r="H1002" i="2"/>
  <c r="H1003" i="2"/>
  <c r="H1004" i="2"/>
  <c r="H1005" i="2"/>
  <c r="H1006" i="2"/>
  <c r="H1007" i="2"/>
  <c r="H1008" i="2"/>
  <c r="H1009" i="2"/>
  <c r="H1010" i="2"/>
  <c r="H1011" i="2"/>
  <c r="H1012" i="2"/>
  <c r="H1013" i="2"/>
  <c r="H1014" i="2"/>
  <c r="H1015" i="2"/>
  <c r="H1016" i="2"/>
  <c r="H1017" i="2"/>
  <c r="H1018" i="2"/>
  <c r="H1019" i="2"/>
  <c r="H1020" i="2"/>
  <c r="H1021" i="2"/>
  <c r="H1022" i="2"/>
  <c r="H1023" i="2"/>
  <c r="H1024" i="2"/>
  <c r="H1025" i="2"/>
  <c r="H1026" i="2"/>
  <c r="H1027" i="2"/>
  <c r="H1028" i="2"/>
  <c r="H1029" i="2"/>
  <c r="H1030" i="2"/>
  <c r="H1031" i="2"/>
  <c r="H1032" i="2"/>
  <c r="H1033" i="2"/>
  <c r="H1034" i="2"/>
  <c r="H1035" i="2"/>
  <c r="H1036" i="2"/>
  <c r="H1037" i="2"/>
  <c r="H1038" i="2"/>
  <c r="H1039" i="2"/>
  <c r="H1040" i="2"/>
  <c r="H1041" i="2"/>
  <c r="H1042" i="2"/>
  <c r="H1043" i="2"/>
  <c r="H1044" i="2"/>
  <c r="H1045" i="2"/>
  <c r="H1046" i="2"/>
  <c r="H1047" i="2"/>
  <c r="H1048" i="2"/>
  <c r="H1049" i="2"/>
  <c r="H1050" i="2"/>
  <c r="H1051" i="2"/>
  <c r="H1052" i="2"/>
  <c r="H1053" i="2"/>
  <c r="H1054" i="2"/>
  <c r="H1055" i="2"/>
  <c r="H1056" i="2"/>
  <c r="H1057" i="2"/>
  <c r="H1058" i="2"/>
  <c r="H1059" i="2"/>
  <c r="H1060" i="2"/>
  <c r="H1061" i="2"/>
  <c r="H1062" i="2"/>
  <c r="H1063" i="2"/>
  <c r="H1064" i="2"/>
  <c r="H1065" i="2"/>
  <c r="H1066" i="2"/>
  <c r="H1067" i="2"/>
  <c r="H1068" i="2"/>
  <c r="H1069" i="2"/>
  <c r="H1070" i="2"/>
  <c r="H1071" i="2"/>
  <c r="H1072" i="2"/>
  <c r="H1073" i="2"/>
  <c r="H1074" i="2"/>
  <c r="H1075" i="2"/>
  <c r="H1076" i="2"/>
  <c r="H1077" i="2"/>
  <c r="H1078" i="2"/>
  <c r="H1079" i="2"/>
  <c r="H1080" i="2"/>
  <c r="H1081" i="2"/>
  <c r="H1082" i="2"/>
  <c r="H1083" i="2"/>
  <c r="H1084" i="2"/>
  <c r="H1085" i="2"/>
  <c r="H1086" i="2"/>
  <c r="H1087" i="2"/>
  <c r="H1088" i="2"/>
  <c r="H1089" i="2"/>
  <c r="H1090" i="2"/>
  <c r="H1091" i="2"/>
  <c r="H1092" i="2"/>
  <c r="H1093" i="2"/>
  <c r="H1094" i="2"/>
  <c r="H1095" i="2"/>
  <c r="H1096" i="2"/>
  <c r="H1097" i="2"/>
  <c r="H1098" i="2"/>
  <c r="H1099" i="2"/>
  <c r="H1100" i="2"/>
  <c r="H1101" i="2"/>
  <c r="H1102" i="2"/>
  <c r="H1103" i="2"/>
  <c r="H1104" i="2"/>
  <c r="H1105" i="2"/>
  <c r="H1106" i="2"/>
  <c r="H1107" i="2"/>
  <c r="H1108" i="2"/>
  <c r="H1109" i="2"/>
  <c r="H1110" i="2"/>
  <c r="H1111" i="2"/>
  <c r="H1112" i="2"/>
  <c r="H1113" i="2"/>
  <c r="H1114" i="2"/>
  <c r="H1115" i="2"/>
  <c r="H1116" i="2"/>
  <c r="H1117" i="2"/>
  <c r="H1118" i="2"/>
  <c r="H1119" i="2"/>
  <c r="H1120" i="2"/>
  <c r="H1121" i="2"/>
  <c r="H1122" i="2"/>
  <c r="H1123" i="2"/>
  <c r="H1124" i="2"/>
  <c r="H1125" i="2"/>
  <c r="H1126" i="2"/>
  <c r="H1127" i="2"/>
  <c r="H1128" i="2"/>
  <c r="H1129" i="2"/>
  <c r="H1130" i="2"/>
  <c r="H1131" i="2"/>
  <c r="H1132" i="2"/>
  <c r="H1133" i="2"/>
  <c r="H1134" i="2"/>
  <c r="H1135" i="2"/>
  <c r="H1136" i="2"/>
  <c r="H1137" i="2"/>
  <c r="H1138" i="2"/>
  <c r="H1139" i="2"/>
  <c r="H1140" i="2"/>
  <c r="H1141" i="2"/>
  <c r="H1142" i="2"/>
  <c r="H1143" i="2"/>
  <c r="H1144" i="2"/>
  <c r="H1145" i="2"/>
  <c r="H1146" i="2"/>
  <c r="H1147" i="2"/>
  <c r="H1148" i="2"/>
  <c r="H1149" i="2"/>
  <c r="H1150" i="2"/>
  <c r="H1151" i="2"/>
  <c r="H1152" i="2"/>
  <c r="H1153" i="2"/>
  <c r="H1154" i="2"/>
  <c r="H1155" i="2"/>
  <c r="H1156" i="2"/>
  <c r="H1157" i="2"/>
  <c r="H1158" i="2"/>
  <c r="H1159" i="2"/>
  <c r="H1160" i="2"/>
  <c r="H1161" i="2"/>
  <c r="H1162" i="2"/>
  <c r="H1163" i="2"/>
  <c r="H1164" i="2"/>
  <c r="H1165" i="2"/>
  <c r="H1166" i="2"/>
  <c r="H1167" i="2"/>
  <c r="H1168" i="2"/>
  <c r="H1169" i="2"/>
  <c r="H1170" i="2"/>
  <c r="H1171" i="2"/>
  <c r="H1172" i="2"/>
  <c r="H1173" i="2"/>
  <c r="H1174" i="2"/>
  <c r="H1175" i="2"/>
  <c r="H1176" i="2"/>
  <c r="H1177" i="2"/>
  <c r="H1178" i="2"/>
  <c r="H1179" i="2"/>
  <c r="H1180" i="2"/>
  <c r="H1181" i="2"/>
  <c r="H1182" i="2"/>
  <c r="H1183" i="2"/>
  <c r="H1184" i="2"/>
  <c r="H1185" i="2"/>
  <c r="H1186" i="2"/>
  <c r="H1187" i="2"/>
  <c r="H1188" i="2"/>
  <c r="H1189" i="2"/>
  <c r="H1190" i="2"/>
  <c r="H1191" i="2"/>
  <c r="H1192" i="2"/>
  <c r="H1193" i="2"/>
  <c r="H1194" i="2"/>
  <c r="H1195" i="2"/>
  <c r="H1196" i="2"/>
  <c r="H1197" i="2"/>
  <c r="H1198" i="2"/>
  <c r="H1199" i="2"/>
  <c r="H1200" i="2"/>
  <c r="H1201" i="2"/>
  <c r="H1202" i="2"/>
  <c r="H1203" i="2"/>
  <c r="H1204" i="2"/>
  <c r="H1205" i="2"/>
  <c r="H1206" i="2"/>
  <c r="H1207" i="2"/>
  <c r="H1208" i="2"/>
  <c r="H1209" i="2"/>
  <c r="H1210" i="2"/>
  <c r="H1211" i="2"/>
  <c r="H1212" i="2"/>
  <c r="H1213" i="2"/>
  <c r="H1214" i="2"/>
  <c r="H1215" i="2"/>
  <c r="H1216" i="2"/>
  <c r="H1217" i="2"/>
  <c r="H1218" i="2"/>
  <c r="H1219" i="2"/>
  <c r="H1220" i="2"/>
  <c r="H1221" i="2"/>
  <c r="H1222" i="2"/>
  <c r="H1223" i="2"/>
  <c r="H1224" i="2"/>
  <c r="H1225" i="2"/>
  <c r="H1226" i="2"/>
  <c r="H1227" i="2"/>
  <c r="H1228" i="2"/>
  <c r="H1229" i="2"/>
  <c r="H1230" i="2"/>
  <c r="H1231" i="2"/>
  <c r="H1232" i="2"/>
  <c r="H1233" i="2"/>
  <c r="H1234" i="2"/>
  <c r="H1235" i="2"/>
  <c r="H1236" i="2"/>
  <c r="H1237" i="2"/>
  <c r="H1238" i="2"/>
  <c r="H1239" i="2"/>
  <c r="H1240" i="2"/>
  <c r="H1241" i="2"/>
  <c r="H1242" i="2"/>
  <c r="H1243" i="2"/>
  <c r="H1244" i="2"/>
  <c r="H1245" i="2"/>
  <c r="H1246" i="2"/>
  <c r="H1247" i="2"/>
  <c r="H1248" i="2"/>
  <c r="H1249" i="2"/>
  <c r="H1250" i="2"/>
  <c r="H1251" i="2"/>
  <c r="H1252" i="2"/>
  <c r="H1253" i="2"/>
  <c r="H1254" i="2"/>
  <c r="H1255" i="2"/>
  <c r="H1256" i="2"/>
  <c r="H1257" i="2"/>
  <c r="H1258" i="2"/>
  <c r="H1259" i="2"/>
  <c r="H1260" i="2"/>
  <c r="H1261" i="2"/>
  <c r="H1262" i="2"/>
  <c r="H1263" i="2"/>
  <c r="H1264" i="2"/>
  <c r="H1265" i="2"/>
  <c r="H1266" i="2"/>
  <c r="H1267" i="2"/>
  <c r="H1268" i="2"/>
  <c r="H1269" i="2"/>
  <c r="H1270" i="2"/>
  <c r="H1271" i="2"/>
  <c r="H1272" i="2"/>
  <c r="H1273" i="2"/>
  <c r="H1274" i="2"/>
  <c r="H1275" i="2"/>
  <c r="H1276" i="2"/>
  <c r="H1277" i="2"/>
  <c r="H1278" i="2"/>
  <c r="H1279" i="2"/>
  <c r="H1280" i="2"/>
  <c r="H1281" i="2"/>
  <c r="H1282" i="2"/>
  <c r="H1283" i="2"/>
  <c r="H1284" i="2"/>
  <c r="H1285" i="2"/>
  <c r="H1286" i="2"/>
  <c r="H1287" i="2"/>
  <c r="H1288" i="2"/>
  <c r="H1289" i="2"/>
  <c r="H1290" i="2"/>
  <c r="H1291" i="2"/>
  <c r="H1292" i="2"/>
  <c r="H1293" i="2"/>
  <c r="H1294" i="2"/>
  <c r="H1295" i="2"/>
  <c r="H1296" i="2"/>
  <c r="H1297" i="2"/>
  <c r="H1298" i="2"/>
  <c r="H1299" i="2"/>
  <c r="H1300" i="2"/>
  <c r="H1301" i="2"/>
  <c r="H1302" i="2"/>
  <c r="H1303" i="2"/>
  <c r="H1304" i="2"/>
  <c r="H1305" i="2"/>
  <c r="H1306" i="2"/>
  <c r="H1307" i="2"/>
  <c r="H1308" i="2"/>
  <c r="H1309" i="2"/>
  <c r="H1310" i="2"/>
  <c r="H1311" i="2"/>
  <c r="H1312" i="2"/>
  <c r="H1313" i="2"/>
  <c r="H1314" i="2"/>
  <c r="H1315" i="2"/>
  <c r="H1316" i="2"/>
  <c r="H1317" i="2"/>
  <c r="H1318" i="2"/>
  <c r="H1319" i="2"/>
  <c r="H1320" i="2"/>
  <c r="H1321" i="2"/>
  <c r="H1322" i="2"/>
  <c r="H1323" i="2"/>
  <c r="H1324" i="2"/>
  <c r="H1325" i="2"/>
  <c r="H1326" i="2"/>
  <c r="H1327" i="2"/>
  <c r="H1328" i="2"/>
  <c r="H1329" i="2"/>
  <c r="H1330" i="2"/>
  <c r="H1331" i="2"/>
  <c r="H1332" i="2"/>
  <c r="H1333" i="2"/>
  <c r="H1334" i="2"/>
  <c r="H1335" i="2"/>
  <c r="H1336" i="2"/>
  <c r="H1337" i="2"/>
  <c r="H1338" i="2"/>
  <c r="H1339" i="2"/>
  <c r="H1340" i="2"/>
  <c r="H1341" i="2"/>
  <c r="H1342" i="2"/>
  <c r="H1343" i="2"/>
  <c r="H1344" i="2"/>
  <c r="H1345" i="2"/>
  <c r="H1346" i="2"/>
  <c r="H1347" i="2"/>
  <c r="H1348" i="2"/>
  <c r="H1349" i="2"/>
  <c r="H1350" i="2"/>
  <c r="H1351" i="2"/>
  <c r="H1352" i="2"/>
  <c r="H1353" i="2"/>
  <c r="H1354" i="2"/>
  <c r="H1355" i="2"/>
  <c r="H1356" i="2"/>
  <c r="H1357" i="2"/>
  <c r="H1358" i="2"/>
  <c r="H1359" i="2"/>
  <c r="H1360" i="2"/>
  <c r="H1361" i="2"/>
  <c r="H1362" i="2"/>
  <c r="H1363" i="2"/>
  <c r="H1364" i="2"/>
  <c r="H1365" i="2"/>
  <c r="H1366" i="2"/>
  <c r="H1367" i="2"/>
  <c r="H1368" i="2"/>
  <c r="H1369" i="2"/>
  <c r="H1370" i="2"/>
  <c r="H1371" i="2"/>
  <c r="H1372" i="2"/>
  <c r="H1373" i="2"/>
  <c r="H1374" i="2"/>
  <c r="H1375" i="2"/>
  <c r="H1376" i="2"/>
  <c r="H1377" i="2"/>
  <c r="H1378" i="2"/>
  <c r="H1379" i="2"/>
  <c r="H1380" i="2"/>
  <c r="H1381" i="2"/>
  <c r="H1382" i="2"/>
  <c r="H1383" i="2"/>
  <c r="H1384" i="2"/>
  <c r="H1385" i="2"/>
  <c r="H1386" i="2"/>
  <c r="H1387" i="2"/>
  <c r="H1388" i="2"/>
  <c r="H1389" i="2"/>
  <c r="H1390" i="2"/>
  <c r="H1391" i="2"/>
  <c r="H1392" i="2"/>
  <c r="H1393" i="2"/>
  <c r="H1394" i="2"/>
  <c r="H1395" i="2"/>
  <c r="H1396" i="2"/>
  <c r="H1397" i="2"/>
  <c r="H1398" i="2"/>
  <c r="H1399" i="2"/>
  <c r="H1400" i="2"/>
  <c r="H1401" i="2"/>
  <c r="H1402" i="2"/>
  <c r="H1403" i="2"/>
  <c r="H1404" i="2"/>
  <c r="H1405" i="2"/>
  <c r="H1406" i="2"/>
  <c r="H1407" i="2"/>
  <c r="H1408" i="2"/>
  <c r="H1409" i="2"/>
  <c r="H1410" i="2"/>
  <c r="H1411" i="2"/>
  <c r="H1412" i="2"/>
  <c r="H1413" i="2"/>
  <c r="H1414" i="2"/>
  <c r="H1415" i="2"/>
  <c r="H1416" i="2"/>
  <c r="H1417" i="2"/>
  <c r="H1418" i="2"/>
  <c r="H1419" i="2"/>
  <c r="H1420" i="2"/>
  <c r="H1421" i="2"/>
  <c r="H1422" i="2"/>
  <c r="H1423" i="2"/>
  <c r="H1424" i="2"/>
  <c r="H1425" i="2"/>
  <c r="H1426" i="2"/>
  <c r="H1427" i="2"/>
  <c r="H1428" i="2"/>
  <c r="H1429" i="2"/>
  <c r="H1430" i="2"/>
  <c r="H1431" i="2"/>
  <c r="H1432" i="2"/>
  <c r="H1433" i="2"/>
  <c r="H1434" i="2"/>
  <c r="H1435" i="2"/>
  <c r="H1436" i="2"/>
  <c r="H1437" i="2"/>
  <c r="H1438" i="2"/>
  <c r="H1439" i="2"/>
  <c r="H1440" i="2"/>
  <c r="H1441" i="2"/>
  <c r="H1442" i="2"/>
  <c r="H1443" i="2"/>
  <c r="H1444" i="2"/>
  <c r="H1445" i="2"/>
  <c r="H1446" i="2"/>
  <c r="H1447" i="2"/>
  <c r="H1448" i="2"/>
  <c r="H1449" i="2"/>
  <c r="H1450" i="2"/>
  <c r="H1451" i="2"/>
  <c r="H1452" i="2"/>
  <c r="H1453" i="2"/>
  <c r="H1454" i="2"/>
  <c r="H1455" i="2"/>
  <c r="H1456" i="2"/>
  <c r="H1457" i="2"/>
  <c r="H1458" i="2"/>
  <c r="H1459" i="2"/>
  <c r="H1460" i="2"/>
  <c r="H1461" i="2"/>
  <c r="H1462" i="2"/>
  <c r="H1463" i="2"/>
  <c r="H1464" i="2"/>
  <c r="H1465" i="2"/>
  <c r="H1466" i="2"/>
  <c r="H1467" i="2"/>
  <c r="H1468" i="2"/>
  <c r="H1469" i="2"/>
  <c r="H1470" i="2"/>
  <c r="H1471" i="2"/>
  <c r="H1472" i="2"/>
  <c r="H1473" i="2"/>
  <c r="H1474" i="2"/>
  <c r="H1475" i="2"/>
  <c r="H1476" i="2"/>
  <c r="H1477" i="2"/>
  <c r="H1478" i="2"/>
  <c r="H1479" i="2"/>
  <c r="H1480" i="2"/>
  <c r="H1481" i="2"/>
  <c r="H1482" i="2"/>
  <c r="H1483" i="2"/>
  <c r="H1484" i="2"/>
  <c r="H1485" i="2"/>
  <c r="H1486" i="2"/>
  <c r="H1487" i="2"/>
  <c r="H1488" i="2"/>
  <c r="H1489" i="2"/>
  <c r="H1490" i="2"/>
  <c r="H1491" i="2"/>
  <c r="H1492" i="2"/>
  <c r="H1493" i="2"/>
  <c r="H1494" i="2"/>
  <c r="H1495" i="2"/>
  <c r="H1496" i="2"/>
  <c r="H1497" i="2"/>
  <c r="H1498" i="2"/>
  <c r="H1499" i="2"/>
  <c r="H1500" i="2"/>
  <c r="H1501" i="2"/>
  <c r="H1502" i="2"/>
  <c r="H1503" i="2"/>
  <c r="H1504" i="2"/>
  <c r="H1505" i="2"/>
  <c r="H1506" i="2"/>
  <c r="H1507" i="2"/>
  <c r="H1508" i="2"/>
  <c r="H1509" i="2"/>
  <c r="H1510" i="2"/>
  <c r="H1511" i="2"/>
  <c r="H1512" i="2"/>
  <c r="H1513" i="2"/>
  <c r="H1514" i="2"/>
  <c r="H1515" i="2"/>
  <c r="H1516" i="2"/>
  <c r="H1517" i="2"/>
  <c r="H1518" i="2"/>
  <c r="H1519" i="2"/>
  <c r="H1520" i="2"/>
  <c r="H1521" i="2"/>
  <c r="H1522" i="2"/>
  <c r="H1523" i="2"/>
  <c r="H1524" i="2"/>
  <c r="H1525" i="2"/>
  <c r="H1526" i="2"/>
  <c r="H1527" i="2"/>
  <c r="H1528" i="2"/>
  <c r="H1529" i="2"/>
  <c r="H1530" i="2"/>
  <c r="H1531" i="2"/>
  <c r="H1532" i="2"/>
  <c r="H1533" i="2"/>
  <c r="H1534" i="2"/>
  <c r="H1535" i="2"/>
  <c r="H1536" i="2"/>
  <c r="H1537" i="2"/>
  <c r="H1538" i="2"/>
  <c r="H1539" i="2"/>
  <c r="H1540" i="2"/>
  <c r="H1541" i="2"/>
  <c r="H1542" i="2"/>
  <c r="H1543" i="2"/>
  <c r="H1544" i="2"/>
  <c r="H1545" i="2"/>
  <c r="H1546" i="2"/>
  <c r="H1547" i="2"/>
  <c r="H1548" i="2"/>
  <c r="H1549" i="2"/>
  <c r="H1550" i="2"/>
  <c r="H1551" i="2"/>
  <c r="H1552" i="2"/>
  <c r="H1553" i="2"/>
  <c r="H1554" i="2"/>
  <c r="H1555" i="2"/>
  <c r="H1556" i="2"/>
  <c r="H1557" i="2"/>
  <c r="H1558" i="2"/>
  <c r="H1559" i="2"/>
  <c r="H1560" i="2"/>
  <c r="H1561" i="2"/>
  <c r="H1562" i="2"/>
  <c r="H1563" i="2"/>
  <c r="H1564" i="2"/>
  <c r="H1565" i="2"/>
  <c r="H1566" i="2"/>
  <c r="H1567" i="2"/>
  <c r="H1568" i="2"/>
  <c r="H1569" i="2"/>
  <c r="H1570" i="2"/>
  <c r="H1571" i="2"/>
  <c r="H1572" i="2"/>
  <c r="H1573" i="2"/>
  <c r="H1574" i="2"/>
  <c r="H1575" i="2"/>
  <c r="H1576" i="2"/>
  <c r="H1577" i="2"/>
  <c r="H1578" i="2"/>
  <c r="H1579" i="2"/>
  <c r="H1580" i="2"/>
  <c r="H1581" i="2"/>
  <c r="H1582" i="2"/>
  <c r="H1583" i="2"/>
  <c r="H1584" i="2"/>
  <c r="H1585" i="2"/>
  <c r="H1586" i="2"/>
  <c r="H1587" i="2"/>
  <c r="H1588" i="2"/>
  <c r="H1589" i="2"/>
  <c r="H1590" i="2"/>
  <c r="H1591" i="2"/>
  <c r="H1592" i="2"/>
  <c r="H1593" i="2"/>
  <c r="H1594" i="2"/>
  <c r="H1595" i="2"/>
  <c r="H1596" i="2"/>
  <c r="H1597" i="2"/>
  <c r="H1598" i="2"/>
  <c r="H1599" i="2"/>
  <c r="H1600" i="2"/>
  <c r="H1601" i="2"/>
  <c r="H1602" i="2"/>
  <c r="H1603" i="2"/>
  <c r="H1604" i="2"/>
  <c r="H1605" i="2"/>
  <c r="H1606" i="2"/>
  <c r="H1607" i="2"/>
  <c r="H1608" i="2"/>
  <c r="H1609" i="2"/>
  <c r="H1610" i="2"/>
  <c r="H1611" i="2"/>
  <c r="H1612" i="2"/>
  <c r="H1613" i="2"/>
  <c r="H1614" i="2"/>
  <c r="H1615" i="2"/>
  <c r="H1616" i="2"/>
  <c r="H1617" i="2"/>
  <c r="H1618" i="2"/>
  <c r="H1619" i="2"/>
  <c r="H1620" i="2"/>
  <c r="H1621" i="2"/>
  <c r="H1622" i="2"/>
  <c r="H1623" i="2"/>
  <c r="H1624" i="2"/>
  <c r="H1625" i="2"/>
  <c r="H1626" i="2"/>
  <c r="H1627" i="2"/>
  <c r="H1628" i="2"/>
  <c r="H1629" i="2"/>
  <c r="H1630" i="2"/>
  <c r="H1631" i="2"/>
  <c r="H1632" i="2"/>
  <c r="H1633" i="2"/>
  <c r="H1634" i="2"/>
  <c r="H1635" i="2"/>
  <c r="H1636" i="2"/>
  <c r="H1637" i="2"/>
  <c r="H1638" i="2"/>
  <c r="H1639" i="2"/>
  <c r="H1640" i="2"/>
  <c r="H1641" i="2"/>
  <c r="H1642" i="2"/>
  <c r="H1643" i="2"/>
  <c r="H1644" i="2"/>
  <c r="H1645" i="2"/>
  <c r="H1646" i="2"/>
  <c r="H1647" i="2"/>
  <c r="H1648" i="2"/>
  <c r="H1649" i="2"/>
  <c r="H1650" i="2"/>
  <c r="H1651" i="2"/>
  <c r="H1652" i="2"/>
  <c r="H1653" i="2"/>
  <c r="H1654" i="2"/>
  <c r="H1655" i="2"/>
  <c r="H1656" i="2"/>
  <c r="H1657" i="2"/>
  <c r="H1658" i="2"/>
  <c r="H1659" i="2"/>
  <c r="H1660" i="2"/>
  <c r="H1661" i="2"/>
  <c r="H1662" i="2"/>
  <c r="H1663" i="2"/>
  <c r="H1664" i="2"/>
  <c r="H1665" i="2"/>
  <c r="H1666" i="2"/>
  <c r="H1667" i="2"/>
  <c r="H1668" i="2"/>
  <c r="H1669" i="2"/>
  <c r="H1670" i="2"/>
  <c r="H1671" i="2"/>
  <c r="H1672" i="2"/>
  <c r="H1673" i="2"/>
  <c r="H1674" i="2"/>
  <c r="H1675" i="2"/>
  <c r="H1676" i="2"/>
  <c r="H1677" i="2"/>
  <c r="H1678" i="2"/>
  <c r="H1679" i="2"/>
  <c r="H1680" i="2"/>
  <c r="H1681" i="2"/>
  <c r="H1682" i="2"/>
  <c r="H1683" i="2"/>
  <c r="H1684" i="2"/>
  <c r="H1685" i="2"/>
  <c r="H1686" i="2"/>
  <c r="H1687" i="2"/>
  <c r="H1688" i="2"/>
  <c r="H1689" i="2"/>
  <c r="H1690" i="2"/>
  <c r="H1691" i="2"/>
  <c r="H1692" i="2"/>
  <c r="H1693" i="2"/>
  <c r="H1694" i="2"/>
  <c r="H1695" i="2"/>
  <c r="H1696" i="2"/>
  <c r="H1697" i="2"/>
  <c r="H1698" i="2"/>
  <c r="H1699" i="2"/>
  <c r="H1700" i="2"/>
  <c r="H1701" i="2"/>
  <c r="H1702" i="2"/>
  <c r="H1703" i="2"/>
  <c r="H1704" i="2"/>
  <c r="H1705" i="2"/>
  <c r="H1706" i="2"/>
  <c r="H1707" i="2"/>
  <c r="H1708" i="2"/>
  <c r="H1709" i="2"/>
  <c r="H1710" i="2"/>
  <c r="H1711" i="2"/>
  <c r="H1712" i="2"/>
  <c r="H1713" i="2"/>
  <c r="H1714" i="2"/>
  <c r="H1715" i="2"/>
  <c r="H1716" i="2"/>
  <c r="H1717" i="2"/>
  <c r="H1718" i="2"/>
  <c r="H1719" i="2"/>
  <c r="H1720" i="2"/>
  <c r="H1721" i="2"/>
  <c r="H1722" i="2"/>
  <c r="H1723" i="2"/>
  <c r="H1724" i="2"/>
  <c r="H1725" i="2"/>
  <c r="H1726" i="2"/>
  <c r="H1727" i="2"/>
  <c r="H1728" i="2"/>
  <c r="H1729" i="2"/>
  <c r="H1730" i="2"/>
  <c r="H1731" i="2"/>
  <c r="H1732" i="2"/>
  <c r="H1733" i="2"/>
  <c r="H1734" i="2"/>
  <c r="H1735" i="2"/>
  <c r="H1736" i="2"/>
  <c r="H1737" i="2"/>
  <c r="H1738" i="2"/>
  <c r="H1739" i="2"/>
  <c r="H1740" i="2"/>
  <c r="H1741" i="2"/>
  <c r="H1742" i="2"/>
  <c r="H1743" i="2"/>
  <c r="H1744" i="2"/>
  <c r="H1745" i="2"/>
  <c r="H1746" i="2"/>
  <c r="H1747" i="2"/>
  <c r="H1748" i="2"/>
  <c r="H1749" i="2"/>
  <c r="H1750" i="2"/>
  <c r="H1751" i="2"/>
  <c r="H1752" i="2"/>
  <c r="H1753" i="2"/>
  <c r="H1754" i="2"/>
  <c r="H1755" i="2"/>
  <c r="H1756" i="2"/>
  <c r="H1757" i="2"/>
  <c r="H1758" i="2"/>
  <c r="H1759" i="2"/>
  <c r="H1760" i="2"/>
  <c r="H1761" i="2"/>
  <c r="H1762" i="2"/>
  <c r="H1763" i="2"/>
  <c r="H1764" i="2"/>
  <c r="H1765" i="2"/>
  <c r="H1766" i="2"/>
  <c r="H1767" i="2"/>
  <c r="H1768" i="2"/>
  <c r="H1769" i="2"/>
  <c r="H1770" i="2"/>
  <c r="H1771" i="2"/>
  <c r="H1772" i="2"/>
  <c r="H1773" i="2"/>
  <c r="H1774" i="2"/>
  <c r="H1775" i="2"/>
  <c r="H1776" i="2"/>
  <c r="H1777" i="2"/>
  <c r="H1778" i="2"/>
  <c r="H1779" i="2"/>
  <c r="H1780" i="2"/>
  <c r="H1781" i="2"/>
  <c r="H1782" i="2"/>
  <c r="H1783" i="2"/>
  <c r="H1784" i="2"/>
  <c r="H1785" i="2"/>
  <c r="H1786" i="2"/>
  <c r="H1787" i="2"/>
  <c r="H1788" i="2"/>
  <c r="H1789" i="2"/>
  <c r="H1790" i="2"/>
  <c r="H1791" i="2"/>
  <c r="H1792" i="2"/>
  <c r="H1793" i="2"/>
  <c r="H1794" i="2"/>
  <c r="H1795" i="2"/>
  <c r="H1796" i="2"/>
  <c r="H1797" i="2"/>
  <c r="H1798" i="2"/>
  <c r="H1799" i="2"/>
  <c r="H1800" i="2"/>
  <c r="H1801" i="2"/>
  <c r="H1802" i="2"/>
  <c r="H1803" i="2"/>
  <c r="H1804" i="2"/>
  <c r="H1805" i="2"/>
  <c r="H1806" i="2"/>
  <c r="H1807" i="2"/>
  <c r="H1808" i="2"/>
  <c r="H1809" i="2"/>
  <c r="H1810" i="2"/>
  <c r="H1811" i="2"/>
  <c r="H1812" i="2"/>
  <c r="H1813" i="2"/>
  <c r="H1814" i="2"/>
  <c r="H1815" i="2"/>
  <c r="H1816" i="2"/>
  <c r="H1817" i="2"/>
  <c r="H1818" i="2"/>
  <c r="H1819" i="2"/>
  <c r="H1820" i="2"/>
  <c r="H1821" i="2"/>
  <c r="H1822" i="2"/>
  <c r="H1823" i="2"/>
  <c r="H1824" i="2"/>
  <c r="H1825" i="2"/>
  <c r="H1826" i="2"/>
  <c r="H1827" i="2"/>
  <c r="H1828" i="2"/>
  <c r="H1829" i="2"/>
  <c r="H1830" i="2"/>
  <c r="H1831" i="2"/>
  <c r="H1832" i="2"/>
  <c r="H1833" i="2"/>
  <c r="H1834" i="2"/>
  <c r="H1835" i="2"/>
  <c r="H1836" i="2"/>
  <c r="H1837" i="2"/>
  <c r="H1838" i="2"/>
  <c r="H1839" i="2"/>
  <c r="H1840" i="2"/>
  <c r="H1841" i="2"/>
  <c r="H1842" i="2"/>
  <c r="H1843" i="2"/>
  <c r="H1844" i="2"/>
  <c r="H1845" i="2"/>
  <c r="H1846" i="2"/>
  <c r="H1847" i="2"/>
  <c r="H1848" i="2"/>
  <c r="H1849" i="2"/>
  <c r="H1850" i="2"/>
  <c r="H1851" i="2"/>
  <c r="H1852" i="2"/>
  <c r="H1853" i="2"/>
  <c r="H1854" i="2"/>
  <c r="H1855" i="2"/>
  <c r="H1856" i="2"/>
  <c r="H1857" i="2"/>
  <c r="H1858" i="2"/>
  <c r="H1859" i="2"/>
  <c r="H1860" i="2"/>
  <c r="H1861" i="2"/>
  <c r="H1862" i="2"/>
  <c r="H1863" i="2"/>
  <c r="H1864" i="2"/>
  <c r="H1865" i="2"/>
  <c r="H1866" i="2"/>
  <c r="H1867" i="2"/>
  <c r="H1868" i="2"/>
  <c r="H1869" i="2"/>
  <c r="H1870" i="2"/>
  <c r="H1871" i="2"/>
  <c r="H1872" i="2"/>
  <c r="H1873" i="2"/>
  <c r="H1874" i="2"/>
  <c r="H1875" i="2"/>
  <c r="H1876" i="2"/>
  <c r="H1877" i="2"/>
  <c r="H1878" i="2"/>
  <c r="H1879" i="2"/>
  <c r="H1880" i="2"/>
  <c r="H1881" i="2"/>
  <c r="H1882" i="2"/>
  <c r="H1883" i="2"/>
  <c r="H1884" i="2"/>
  <c r="H1885" i="2"/>
  <c r="H1886" i="2"/>
  <c r="H1887" i="2"/>
  <c r="H1888" i="2"/>
  <c r="H1889" i="2"/>
  <c r="H1890" i="2"/>
  <c r="H1891" i="2"/>
  <c r="H1892" i="2"/>
  <c r="H1893" i="2"/>
  <c r="H1894" i="2"/>
  <c r="H1895" i="2"/>
  <c r="H1896" i="2"/>
  <c r="H1897" i="2"/>
  <c r="H1898" i="2"/>
  <c r="H1899" i="2"/>
  <c r="H1900" i="2"/>
  <c r="H1901" i="2"/>
  <c r="H1902" i="2"/>
  <c r="H1903" i="2"/>
  <c r="H1904" i="2"/>
  <c r="H1905" i="2"/>
  <c r="H1906" i="2"/>
  <c r="H1907" i="2"/>
  <c r="H1908" i="2"/>
  <c r="H1909" i="2"/>
  <c r="H1910" i="2"/>
  <c r="H1911" i="2"/>
  <c r="H1912" i="2"/>
  <c r="H1913" i="2"/>
  <c r="H1914" i="2"/>
  <c r="H1915" i="2"/>
  <c r="H1916" i="2"/>
  <c r="H1917" i="2"/>
  <c r="H1918" i="2"/>
  <c r="H1919" i="2"/>
  <c r="H1920" i="2"/>
  <c r="H1921" i="2"/>
  <c r="H1922" i="2"/>
  <c r="H1923" i="2"/>
  <c r="H1924" i="2"/>
  <c r="H1925" i="2"/>
  <c r="H1926" i="2"/>
  <c r="H1927" i="2"/>
  <c r="H1928" i="2"/>
  <c r="H1929" i="2"/>
  <c r="H1930" i="2"/>
  <c r="H1931" i="2"/>
  <c r="H1932" i="2"/>
  <c r="H1933" i="2"/>
  <c r="H1934" i="2"/>
  <c r="H1935" i="2"/>
  <c r="H1936" i="2"/>
  <c r="H1937" i="2"/>
  <c r="H1938" i="2"/>
  <c r="H1939" i="2"/>
  <c r="H1940" i="2"/>
  <c r="H1941" i="2"/>
  <c r="H1942" i="2"/>
  <c r="H1943" i="2"/>
  <c r="H1944" i="2"/>
  <c r="H1945" i="2"/>
  <c r="H1946" i="2"/>
  <c r="H1947" i="2"/>
  <c r="H1948" i="2"/>
  <c r="H1949" i="2"/>
  <c r="H1950" i="2"/>
  <c r="H1951" i="2"/>
  <c r="H1952" i="2"/>
  <c r="H1953" i="2"/>
  <c r="H1954" i="2"/>
  <c r="H1955" i="2"/>
  <c r="H1956" i="2"/>
  <c r="H1957" i="2"/>
  <c r="H1958" i="2"/>
  <c r="H1959" i="2"/>
  <c r="H1960" i="2"/>
  <c r="H1961" i="2"/>
  <c r="H1962" i="2"/>
  <c r="H1963" i="2"/>
  <c r="H1964" i="2"/>
  <c r="H1965" i="2"/>
  <c r="H1966" i="2"/>
  <c r="H1967" i="2"/>
  <c r="H1968" i="2"/>
  <c r="H1969" i="2"/>
  <c r="H1970" i="2"/>
  <c r="H1971" i="2"/>
  <c r="H1972" i="2"/>
  <c r="H1973" i="2"/>
  <c r="H1974" i="2"/>
  <c r="H1975" i="2"/>
  <c r="H1976" i="2"/>
  <c r="H1977" i="2"/>
  <c r="H1978" i="2"/>
  <c r="H1979" i="2"/>
  <c r="H1980" i="2"/>
  <c r="H1981" i="2"/>
  <c r="H1982" i="2"/>
  <c r="H1983" i="2"/>
  <c r="H1984" i="2"/>
  <c r="H1985" i="2"/>
  <c r="H1986" i="2"/>
  <c r="H1987" i="2"/>
  <c r="H1988" i="2"/>
  <c r="H1989" i="2"/>
  <c r="H1990" i="2"/>
  <c r="H1991" i="2"/>
  <c r="H1992" i="2"/>
  <c r="H1993" i="2"/>
  <c r="H1994" i="2"/>
  <c r="H1995" i="2"/>
  <c r="H1996" i="2"/>
  <c r="H1997" i="2"/>
  <c r="H1998" i="2"/>
  <c r="H1999" i="2"/>
  <c r="H2000" i="2"/>
  <c r="H2001" i="2"/>
  <c r="H2002" i="2"/>
  <c r="H2003" i="2"/>
  <c r="H2004" i="2"/>
  <c r="H2005" i="2"/>
  <c r="H2006" i="2"/>
  <c r="H2007" i="2"/>
  <c r="H2008" i="2"/>
  <c r="H2009" i="2"/>
  <c r="H2010" i="2"/>
  <c r="H2011" i="2"/>
  <c r="H2012" i="2"/>
  <c r="H2013" i="2"/>
  <c r="H2014" i="2"/>
  <c r="H2015" i="2"/>
  <c r="H2016" i="2"/>
  <c r="H2017" i="2"/>
  <c r="H2018" i="2"/>
  <c r="H2019" i="2"/>
  <c r="H2020" i="2"/>
  <c r="H2021" i="2"/>
  <c r="H2022" i="2"/>
  <c r="H2023" i="2"/>
  <c r="H2024" i="2"/>
  <c r="H2025" i="2"/>
  <c r="H2026" i="2"/>
  <c r="H2027" i="2"/>
  <c r="H2028" i="2"/>
  <c r="H2029" i="2"/>
  <c r="H2030" i="2"/>
  <c r="H2031" i="2"/>
  <c r="H2032" i="2"/>
  <c r="H2033" i="2"/>
  <c r="H2034" i="2"/>
  <c r="H2035" i="2"/>
  <c r="H2036" i="2"/>
  <c r="H2037" i="2"/>
  <c r="H2038" i="2"/>
  <c r="H2039" i="2"/>
  <c r="H2040" i="2"/>
  <c r="H2041" i="2"/>
  <c r="H2042" i="2"/>
  <c r="H2043" i="2"/>
  <c r="H2044" i="2"/>
  <c r="H2045" i="2"/>
  <c r="H2046" i="2"/>
  <c r="H2047" i="2"/>
  <c r="H2048" i="2"/>
  <c r="H2049" i="2"/>
  <c r="H2050" i="2"/>
  <c r="H2051" i="2"/>
  <c r="H2052" i="2"/>
  <c r="H2053" i="2"/>
  <c r="H2054" i="2"/>
  <c r="H2055" i="2"/>
  <c r="H2056" i="2"/>
  <c r="H2057" i="2"/>
  <c r="H2058" i="2"/>
  <c r="H2059" i="2"/>
  <c r="H2060" i="2"/>
  <c r="H2061" i="2"/>
  <c r="H2062" i="2"/>
  <c r="H2063" i="2"/>
  <c r="H2064" i="2"/>
  <c r="H2065" i="2"/>
  <c r="H2066" i="2"/>
  <c r="H2067" i="2"/>
  <c r="H2068" i="2"/>
  <c r="H2069" i="2"/>
  <c r="H2070" i="2"/>
  <c r="H2071" i="2"/>
  <c r="H2072" i="2"/>
  <c r="H2073" i="2"/>
  <c r="H2074" i="2"/>
  <c r="H2075" i="2"/>
  <c r="H2076" i="2"/>
  <c r="H2077" i="2"/>
  <c r="H2078" i="2"/>
  <c r="H2079" i="2"/>
  <c r="H2080" i="2"/>
  <c r="H2081" i="2"/>
  <c r="H2082" i="2"/>
  <c r="H2083" i="2"/>
  <c r="H2084" i="2"/>
  <c r="H2085" i="2"/>
  <c r="H2086" i="2"/>
  <c r="H2087" i="2"/>
  <c r="H2088" i="2"/>
  <c r="H2089" i="2"/>
  <c r="H2090" i="2"/>
  <c r="H2091" i="2"/>
  <c r="H2092" i="2"/>
  <c r="H2093" i="2"/>
  <c r="H2094" i="2"/>
  <c r="H2095" i="2"/>
  <c r="H2096" i="2"/>
  <c r="H2097" i="2"/>
  <c r="H2098" i="2"/>
  <c r="H2099" i="2"/>
  <c r="H2100" i="2"/>
  <c r="H2101" i="2"/>
  <c r="H2102" i="2"/>
  <c r="H2103" i="2"/>
  <c r="H2104" i="2"/>
  <c r="H2105" i="2"/>
  <c r="H2106" i="2"/>
  <c r="H2107" i="2"/>
  <c r="H2108" i="2"/>
  <c r="H2109" i="2"/>
  <c r="H2110" i="2"/>
  <c r="H2111" i="2"/>
  <c r="H2112" i="2"/>
  <c r="H2113" i="2"/>
  <c r="H2114" i="2"/>
  <c r="H2115" i="2"/>
  <c r="H2116" i="2"/>
  <c r="H2117" i="2"/>
  <c r="H2118" i="2"/>
  <c r="H2119" i="2"/>
  <c r="H2120" i="2"/>
  <c r="H2121" i="2"/>
  <c r="H2122" i="2"/>
  <c r="H2123" i="2"/>
  <c r="H2124" i="2"/>
  <c r="H2125" i="2"/>
  <c r="H2126" i="2"/>
  <c r="H2127" i="2"/>
  <c r="H2128" i="2"/>
  <c r="H2129" i="2"/>
  <c r="H2130" i="2"/>
  <c r="H2131" i="2"/>
  <c r="H2132" i="2"/>
  <c r="H2133" i="2"/>
  <c r="H2134" i="2"/>
  <c r="H2135" i="2"/>
  <c r="H2136" i="2"/>
  <c r="H2137" i="2"/>
  <c r="H2138" i="2"/>
  <c r="H2139" i="2"/>
  <c r="H2140" i="2"/>
  <c r="H2141" i="2"/>
  <c r="H2142" i="2"/>
  <c r="H2143" i="2"/>
  <c r="H2144" i="2"/>
  <c r="H2145" i="2"/>
  <c r="H2146" i="2"/>
  <c r="H2147" i="2"/>
  <c r="H2148" i="2"/>
  <c r="H2149" i="2"/>
  <c r="H2150" i="2"/>
  <c r="H2151" i="2"/>
  <c r="H2152" i="2"/>
  <c r="H2153" i="2"/>
  <c r="H2154" i="2"/>
  <c r="H2155" i="2"/>
  <c r="H2156" i="2"/>
  <c r="H2157" i="2"/>
  <c r="H2158" i="2"/>
  <c r="H2159" i="2"/>
  <c r="H2160" i="2"/>
  <c r="H2161" i="2"/>
  <c r="H2162" i="2"/>
  <c r="H2163" i="2"/>
  <c r="H2164" i="2"/>
  <c r="H2165" i="2"/>
  <c r="H2166" i="2"/>
  <c r="H2167" i="2"/>
  <c r="H2168" i="2"/>
  <c r="H2169" i="2"/>
  <c r="H2170" i="2"/>
  <c r="H2171" i="2"/>
  <c r="H2172" i="2"/>
  <c r="H2173" i="2"/>
  <c r="H2174" i="2"/>
  <c r="H2175" i="2"/>
  <c r="H2176" i="2"/>
  <c r="H2177" i="2"/>
  <c r="H2178" i="2"/>
  <c r="H2179" i="2"/>
  <c r="H2180" i="2"/>
  <c r="H2181" i="2"/>
  <c r="H2182" i="2"/>
  <c r="H2183" i="2"/>
  <c r="H2184" i="2"/>
  <c r="H2185" i="2"/>
  <c r="H2186" i="2"/>
  <c r="H2187" i="2"/>
  <c r="H2188" i="2"/>
  <c r="H2189" i="2"/>
  <c r="H2190" i="2"/>
  <c r="H2191" i="2"/>
  <c r="H2192" i="2"/>
  <c r="H2193" i="2"/>
  <c r="H2194" i="2"/>
  <c r="H2195" i="2"/>
  <c r="H2196" i="2"/>
  <c r="H2197" i="2"/>
  <c r="H2198" i="2"/>
  <c r="H2199" i="2"/>
  <c r="H2200" i="2"/>
  <c r="H2201" i="2"/>
  <c r="H2202" i="2"/>
  <c r="H2203" i="2"/>
  <c r="H2204" i="2"/>
  <c r="H2205" i="2"/>
  <c r="H2206" i="2"/>
  <c r="H2207" i="2"/>
  <c r="H2208" i="2"/>
  <c r="H2209" i="2"/>
  <c r="H2210" i="2"/>
  <c r="H2211" i="2"/>
  <c r="H2212" i="2"/>
  <c r="H2213" i="2"/>
  <c r="H2214" i="2"/>
  <c r="H2215" i="2"/>
  <c r="H2216" i="2"/>
  <c r="H2217" i="2"/>
  <c r="H2218" i="2"/>
  <c r="H2219" i="2"/>
  <c r="H2220" i="2"/>
  <c r="H2221" i="2"/>
  <c r="H2222" i="2"/>
  <c r="H2223" i="2"/>
  <c r="H2224" i="2"/>
  <c r="H2225" i="2"/>
  <c r="H2226" i="2"/>
  <c r="H2227" i="2"/>
  <c r="H2228" i="2"/>
  <c r="H2229" i="2"/>
  <c r="H2230" i="2"/>
  <c r="H2231" i="2"/>
  <c r="H2232" i="2"/>
  <c r="H2233" i="2"/>
  <c r="H2234" i="2"/>
  <c r="H2235" i="2"/>
  <c r="H2236" i="2"/>
  <c r="H2237" i="2"/>
  <c r="H2238" i="2"/>
  <c r="H2239" i="2"/>
  <c r="H2240" i="2"/>
  <c r="H2241" i="2"/>
  <c r="H2242" i="2"/>
  <c r="H2243" i="2"/>
  <c r="H2244" i="2"/>
  <c r="H2245" i="2"/>
  <c r="H2246" i="2"/>
  <c r="H2247" i="2"/>
  <c r="H2248" i="2"/>
  <c r="H2249" i="2"/>
  <c r="H2250" i="2"/>
  <c r="H2251" i="2"/>
  <c r="H2252" i="2"/>
  <c r="H2253" i="2"/>
  <c r="H2254" i="2"/>
  <c r="H2255" i="2"/>
  <c r="H2256" i="2"/>
  <c r="H2257" i="2"/>
  <c r="H2258" i="2"/>
  <c r="H2259" i="2"/>
  <c r="H2260" i="2"/>
  <c r="H2261" i="2"/>
  <c r="H2262" i="2"/>
  <c r="H2263" i="2"/>
  <c r="H2264" i="2"/>
  <c r="H2265" i="2"/>
  <c r="H2266" i="2"/>
  <c r="H2267" i="2"/>
  <c r="H2268" i="2"/>
  <c r="H2269" i="2"/>
  <c r="H2270" i="2"/>
  <c r="H2271" i="2"/>
  <c r="H2272" i="2"/>
  <c r="H2273" i="2"/>
  <c r="H2274" i="2"/>
  <c r="H2275" i="2"/>
  <c r="H2276" i="2"/>
  <c r="H2277" i="2"/>
  <c r="H2278" i="2"/>
  <c r="H2279" i="2"/>
  <c r="H2280" i="2"/>
  <c r="H2281" i="2"/>
  <c r="H2282" i="2"/>
  <c r="H2283" i="2"/>
  <c r="H2284" i="2"/>
  <c r="H2285" i="2"/>
  <c r="H2286" i="2"/>
  <c r="H2287" i="2"/>
  <c r="H2288" i="2"/>
  <c r="H2289" i="2"/>
  <c r="H2290" i="2"/>
  <c r="H2291" i="2"/>
  <c r="H2292" i="2"/>
  <c r="H2293" i="2"/>
  <c r="H2294" i="2"/>
  <c r="H2295" i="2"/>
  <c r="H2296" i="2"/>
  <c r="H2297" i="2"/>
  <c r="H2298" i="2"/>
  <c r="H2299" i="2"/>
  <c r="H2300" i="2"/>
  <c r="H2301" i="2"/>
  <c r="H2302" i="2"/>
  <c r="H2303" i="2"/>
  <c r="H2304" i="2"/>
  <c r="H2305" i="2"/>
  <c r="H2306" i="2"/>
  <c r="H2307" i="2"/>
  <c r="H2308" i="2"/>
  <c r="H2309" i="2"/>
  <c r="H2310" i="2"/>
  <c r="H2311" i="2"/>
  <c r="H2312" i="2"/>
  <c r="H2313" i="2"/>
  <c r="H2314" i="2"/>
  <c r="H2315" i="2"/>
  <c r="H2316" i="2"/>
  <c r="H2317" i="2"/>
  <c r="H2" i="2"/>
  <c r="A23" i="5" l="1"/>
  <c r="A24" i="5"/>
  <c r="A22" i="5"/>
  <c r="F3" i="2"/>
  <c r="G3" i="2" s="1"/>
  <c r="F4" i="2"/>
  <c r="G4" i="2" s="1"/>
  <c r="F5" i="2"/>
  <c r="G5" i="2" s="1"/>
  <c r="F6" i="2"/>
  <c r="G6" i="2" s="1"/>
  <c r="F7" i="2"/>
  <c r="G7" i="2" s="1"/>
  <c r="F8" i="2"/>
  <c r="G8" i="2" s="1"/>
  <c r="F9" i="2"/>
  <c r="G9" i="2" s="1"/>
  <c r="F10" i="2"/>
  <c r="G10" i="2" s="1"/>
  <c r="F11" i="2"/>
  <c r="G11" i="2" s="1"/>
  <c r="F12" i="2"/>
  <c r="G12" i="2" s="1"/>
  <c r="F13" i="2"/>
  <c r="G13" i="2" s="1"/>
  <c r="F14" i="2"/>
  <c r="G14" i="2" s="1"/>
  <c r="F15" i="2"/>
  <c r="G15" i="2" s="1"/>
  <c r="F16" i="2"/>
  <c r="G16" i="2" s="1"/>
  <c r="F17" i="2"/>
  <c r="G17" i="2" s="1"/>
  <c r="F18" i="2"/>
  <c r="G18" i="2" s="1"/>
  <c r="F19" i="2"/>
  <c r="G19" i="2" s="1"/>
  <c r="F20" i="2"/>
  <c r="G20" i="2" s="1"/>
  <c r="F21" i="2"/>
  <c r="G21" i="2" s="1"/>
  <c r="F22" i="2"/>
  <c r="G22" i="2" s="1"/>
  <c r="F23" i="2"/>
  <c r="G23" i="2" s="1"/>
  <c r="F24" i="2"/>
  <c r="G24" i="2" s="1"/>
  <c r="F25" i="2"/>
  <c r="G25" i="2" s="1"/>
  <c r="F26" i="2"/>
  <c r="G26" i="2" s="1"/>
  <c r="F27" i="2"/>
  <c r="G27" i="2" s="1"/>
  <c r="F28" i="2"/>
  <c r="G28" i="2" s="1"/>
  <c r="F29" i="2"/>
  <c r="G29" i="2" s="1"/>
  <c r="F30" i="2"/>
  <c r="G30" i="2" s="1"/>
  <c r="F31" i="2"/>
  <c r="G31" i="2" s="1"/>
  <c r="F32" i="2"/>
  <c r="G32" i="2" s="1"/>
  <c r="F33" i="2"/>
  <c r="G33" i="2" s="1"/>
  <c r="F34" i="2"/>
  <c r="G34" i="2" s="1"/>
  <c r="F35" i="2"/>
  <c r="G35" i="2" s="1"/>
  <c r="F36" i="2"/>
  <c r="G36" i="2" s="1"/>
  <c r="F37" i="2"/>
  <c r="G37" i="2" s="1"/>
  <c r="F38" i="2"/>
  <c r="G38" i="2" s="1"/>
  <c r="F39" i="2"/>
  <c r="G39" i="2" s="1"/>
  <c r="F40" i="2"/>
  <c r="G40" i="2" s="1"/>
  <c r="F41" i="2"/>
  <c r="G41" i="2" s="1"/>
  <c r="F42" i="2"/>
  <c r="G42" i="2" s="1"/>
  <c r="F43" i="2"/>
  <c r="G43" i="2" s="1"/>
  <c r="F44" i="2"/>
  <c r="G44" i="2" s="1"/>
  <c r="F45" i="2"/>
  <c r="G45" i="2" s="1"/>
  <c r="F46" i="2"/>
  <c r="G46" i="2" s="1"/>
  <c r="F47" i="2"/>
  <c r="G47" i="2" s="1"/>
  <c r="F48" i="2"/>
  <c r="G48" i="2" s="1"/>
  <c r="F49" i="2"/>
  <c r="G49" i="2" s="1"/>
  <c r="F50" i="2"/>
  <c r="G50" i="2" s="1"/>
  <c r="F51" i="2"/>
  <c r="G51" i="2" s="1"/>
  <c r="F52" i="2"/>
  <c r="G52" i="2" s="1"/>
  <c r="F53" i="2"/>
  <c r="G53" i="2" s="1"/>
  <c r="F54" i="2"/>
  <c r="G54" i="2" s="1"/>
  <c r="F55" i="2"/>
  <c r="G55" i="2" s="1"/>
  <c r="F56" i="2"/>
  <c r="G56" i="2" s="1"/>
  <c r="F57" i="2"/>
  <c r="G57" i="2" s="1"/>
  <c r="F58" i="2"/>
  <c r="G58" i="2" s="1"/>
  <c r="F59" i="2"/>
  <c r="G59" i="2" s="1"/>
  <c r="F60" i="2"/>
  <c r="G60" i="2" s="1"/>
  <c r="F61" i="2"/>
  <c r="G61" i="2" s="1"/>
  <c r="F62" i="2"/>
  <c r="G62" i="2" s="1"/>
  <c r="F63" i="2"/>
  <c r="G63" i="2" s="1"/>
  <c r="F64" i="2"/>
  <c r="G64" i="2" s="1"/>
  <c r="F65" i="2"/>
  <c r="G65" i="2" s="1"/>
  <c r="F66" i="2"/>
  <c r="G66" i="2" s="1"/>
  <c r="F67" i="2"/>
  <c r="G67" i="2" s="1"/>
  <c r="F68" i="2"/>
  <c r="G68" i="2" s="1"/>
  <c r="F69" i="2"/>
  <c r="G69" i="2" s="1"/>
  <c r="F70" i="2"/>
  <c r="G70" i="2" s="1"/>
  <c r="F71" i="2"/>
  <c r="G71" i="2" s="1"/>
  <c r="F72" i="2"/>
  <c r="G72" i="2" s="1"/>
  <c r="F73" i="2"/>
  <c r="G73" i="2" s="1"/>
  <c r="F74" i="2"/>
  <c r="G74" i="2" s="1"/>
  <c r="F75" i="2"/>
  <c r="G75" i="2" s="1"/>
  <c r="F76" i="2"/>
  <c r="G76" i="2" s="1"/>
  <c r="F77" i="2"/>
  <c r="G77" i="2" s="1"/>
  <c r="F78" i="2"/>
  <c r="G78" i="2" s="1"/>
  <c r="F79" i="2"/>
  <c r="G79" i="2" s="1"/>
  <c r="F80" i="2"/>
  <c r="G80" i="2" s="1"/>
  <c r="F81" i="2"/>
  <c r="G81" i="2" s="1"/>
  <c r="F82" i="2"/>
  <c r="G82" i="2" s="1"/>
  <c r="F83" i="2"/>
  <c r="G83" i="2" s="1"/>
  <c r="F84" i="2"/>
  <c r="G84" i="2" s="1"/>
  <c r="F85" i="2"/>
  <c r="G85" i="2" s="1"/>
  <c r="F86" i="2"/>
  <c r="G86" i="2" s="1"/>
  <c r="F87" i="2"/>
  <c r="G87" i="2" s="1"/>
  <c r="F88" i="2"/>
  <c r="G88" i="2" s="1"/>
  <c r="F89" i="2"/>
  <c r="G89" i="2" s="1"/>
  <c r="F90" i="2"/>
  <c r="G90" i="2" s="1"/>
  <c r="F91" i="2"/>
  <c r="G91" i="2" s="1"/>
  <c r="F92" i="2"/>
  <c r="G92" i="2" s="1"/>
  <c r="F93" i="2"/>
  <c r="G93" i="2" s="1"/>
  <c r="F94" i="2"/>
  <c r="G94" i="2" s="1"/>
  <c r="F95" i="2"/>
  <c r="G95" i="2" s="1"/>
  <c r="F96" i="2"/>
  <c r="G96" i="2" s="1"/>
  <c r="F97" i="2"/>
  <c r="G97" i="2" s="1"/>
  <c r="F98" i="2"/>
  <c r="G98" i="2" s="1"/>
  <c r="F99" i="2"/>
  <c r="G99" i="2" s="1"/>
  <c r="F100" i="2"/>
  <c r="G100" i="2" s="1"/>
  <c r="F101" i="2"/>
  <c r="G101" i="2" s="1"/>
  <c r="F102" i="2"/>
  <c r="G102" i="2" s="1"/>
  <c r="F103" i="2"/>
  <c r="G103" i="2" s="1"/>
  <c r="F104" i="2"/>
  <c r="G104" i="2" s="1"/>
  <c r="F105" i="2"/>
  <c r="G105" i="2" s="1"/>
  <c r="F106" i="2"/>
  <c r="G106" i="2" s="1"/>
  <c r="F107" i="2"/>
  <c r="G107" i="2" s="1"/>
  <c r="F108" i="2"/>
  <c r="G108" i="2" s="1"/>
  <c r="F109" i="2"/>
  <c r="G109" i="2" s="1"/>
  <c r="F110" i="2"/>
  <c r="G110" i="2" s="1"/>
  <c r="F111" i="2"/>
  <c r="G111" i="2" s="1"/>
  <c r="F112" i="2"/>
  <c r="G112" i="2" s="1"/>
  <c r="F113" i="2"/>
  <c r="G113" i="2" s="1"/>
  <c r="F114" i="2"/>
  <c r="G114" i="2" s="1"/>
  <c r="F115" i="2"/>
  <c r="G115" i="2" s="1"/>
  <c r="F116" i="2"/>
  <c r="G116" i="2" s="1"/>
  <c r="F117" i="2"/>
  <c r="G117" i="2" s="1"/>
  <c r="F118" i="2"/>
  <c r="G118" i="2" s="1"/>
  <c r="F119" i="2"/>
  <c r="G119" i="2" s="1"/>
  <c r="F120" i="2"/>
  <c r="G120" i="2" s="1"/>
  <c r="F121" i="2"/>
  <c r="G121" i="2" s="1"/>
  <c r="F122" i="2"/>
  <c r="G122" i="2" s="1"/>
  <c r="F123" i="2"/>
  <c r="G123" i="2" s="1"/>
  <c r="F124" i="2"/>
  <c r="G124" i="2" s="1"/>
  <c r="F125" i="2"/>
  <c r="G125" i="2" s="1"/>
  <c r="F126" i="2"/>
  <c r="G126" i="2" s="1"/>
  <c r="F127" i="2"/>
  <c r="G127" i="2" s="1"/>
  <c r="F128" i="2"/>
  <c r="G128" i="2" s="1"/>
  <c r="F129" i="2"/>
  <c r="G129" i="2" s="1"/>
  <c r="F130" i="2"/>
  <c r="G130" i="2" s="1"/>
  <c r="F131" i="2"/>
  <c r="G131" i="2" s="1"/>
  <c r="F132" i="2"/>
  <c r="G132" i="2" s="1"/>
  <c r="F133" i="2"/>
  <c r="G133" i="2" s="1"/>
  <c r="F134" i="2"/>
  <c r="G134" i="2" s="1"/>
  <c r="F135" i="2"/>
  <c r="G135" i="2" s="1"/>
  <c r="F136" i="2"/>
  <c r="G136" i="2" s="1"/>
  <c r="F137" i="2"/>
  <c r="G137" i="2" s="1"/>
  <c r="F138" i="2"/>
  <c r="G138" i="2" s="1"/>
  <c r="F139" i="2"/>
  <c r="G139" i="2" s="1"/>
  <c r="F140" i="2"/>
  <c r="G140" i="2" s="1"/>
  <c r="F141" i="2"/>
  <c r="G141" i="2" s="1"/>
  <c r="F142" i="2"/>
  <c r="G142" i="2" s="1"/>
  <c r="F143" i="2"/>
  <c r="G143" i="2" s="1"/>
  <c r="F144" i="2"/>
  <c r="G144" i="2" s="1"/>
  <c r="F145" i="2"/>
  <c r="G145" i="2" s="1"/>
  <c r="F146" i="2"/>
  <c r="G146" i="2" s="1"/>
  <c r="F147" i="2"/>
  <c r="G147" i="2" s="1"/>
  <c r="F148" i="2"/>
  <c r="G148" i="2" s="1"/>
  <c r="F149" i="2"/>
  <c r="G149" i="2" s="1"/>
  <c r="F150" i="2"/>
  <c r="G150" i="2" s="1"/>
  <c r="F151" i="2"/>
  <c r="G151" i="2" s="1"/>
  <c r="F152" i="2"/>
  <c r="G152" i="2" s="1"/>
  <c r="F153" i="2"/>
  <c r="G153" i="2" s="1"/>
  <c r="F154" i="2"/>
  <c r="G154" i="2" s="1"/>
  <c r="F155" i="2"/>
  <c r="G155" i="2" s="1"/>
  <c r="F156" i="2"/>
  <c r="G156" i="2" s="1"/>
  <c r="F157" i="2"/>
  <c r="G157" i="2" s="1"/>
  <c r="F158" i="2"/>
  <c r="G158" i="2" s="1"/>
  <c r="F159" i="2"/>
  <c r="G159" i="2" s="1"/>
  <c r="F160" i="2"/>
  <c r="G160" i="2" s="1"/>
  <c r="F161" i="2"/>
  <c r="G161" i="2" s="1"/>
  <c r="F162" i="2"/>
  <c r="G162" i="2" s="1"/>
  <c r="F163" i="2"/>
  <c r="G163" i="2" s="1"/>
  <c r="F164" i="2"/>
  <c r="G164" i="2" s="1"/>
  <c r="F165" i="2"/>
  <c r="G165" i="2" s="1"/>
  <c r="F166" i="2"/>
  <c r="G166" i="2" s="1"/>
  <c r="F167" i="2"/>
  <c r="G167" i="2" s="1"/>
  <c r="F168" i="2"/>
  <c r="G168" i="2" s="1"/>
  <c r="F169" i="2"/>
  <c r="G169" i="2" s="1"/>
  <c r="F170" i="2"/>
  <c r="G170" i="2" s="1"/>
  <c r="F171" i="2"/>
  <c r="G171" i="2" s="1"/>
  <c r="F172" i="2"/>
  <c r="G172" i="2" s="1"/>
  <c r="F173" i="2"/>
  <c r="G173" i="2" s="1"/>
  <c r="F174" i="2"/>
  <c r="G174" i="2" s="1"/>
  <c r="F175" i="2"/>
  <c r="G175" i="2" s="1"/>
  <c r="F176" i="2"/>
  <c r="G176" i="2" s="1"/>
  <c r="F177" i="2"/>
  <c r="G177" i="2" s="1"/>
  <c r="F178" i="2"/>
  <c r="G178" i="2" s="1"/>
  <c r="F179" i="2"/>
  <c r="G179" i="2" s="1"/>
  <c r="F180" i="2"/>
  <c r="G180" i="2" s="1"/>
  <c r="F181" i="2"/>
  <c r="G181" i="2" s="1"/>
  <c r="F182" i="2"/>
  <c r="G182" i="2" s="1"/>
  <c r="F183" i="2"/>
  <c r="G183" i="2" s="1"/>
  <c r="F184" i="2"/>
  <c r="G184" i="2" s="1"/>
  <c r="F185" i="2"/>
  <c r="G185" i="2" s="1"/>
  <c r="F186" i="2"/>
  <c r="G186" i="2" s="1"/>
  <c r="F187" i="2"/>
  <c r="G187" i="2" s="1"/>
  <c r="F188" i="2"/>
  <c r="G188" i="2" s="1"/>
  <c r="F189" i="2"/>
  <c r="G189" i="2" s="1"/>
  <c r="F190" i="2"/>
  <c r="G190" i="2" s="1"/>
  <c r="F191" i="2"/>
  <c r="G191" i="2" s="1"/>
  <c r="F192" i="2"/>
  <c r="G192" i="2" s="1"/>
  <c r="F193" i="2"/>
  <c r="G193" i="2" s="1"/>
  <c r="F194" i="2"/>
  <c r="G194" i="2" s="1"/>
  <c r="F195" i="2"/>
  <c r="G195" i="2" s="1"/>
  <c r="F196" i="2"/>
  <c r="G196" i="2" s="1"/>
  <c r="F197" i="2"/>
  <c r="G197" i="2" s="1"/>
  <c r="F198" i="2"/>
  <c r="G198" i="2" s="1"/>
  <c r="F199" i="2"/>
  <c r="G199" i="2" s="1"/>
  <c r="F200" i="2"/>
  <c r="G200" i="2" s="1"/>
  <c r="F201" i="2"/>
  <c r="G201" i="2" s="1"/>
  <c r="F202" i="2"/>
  <c r="G202" i="2" s="1"/>
  <c r="F203" i="2"/>
  <c r="G203" i="2" s="1"/>
  <c r="F204" i="2"/>
  <c r="G204" i="2" s="1"/>
  <c r="F205" i="2"/>
  <c r="G205" i="2" s="1"/>
  <c r="F206" i="2"/>
  <c r="G206" i="2" s="1"/>
  <c r="F207" i="2"/>
  <c r="G207" i="2" s="1"/>
  <c r="F208" i="2"/>
  <c r="G208" i="2" s="1"/>
  <c r="F209" i="2"/>
  <c r="G209" i="2" s="1"/>
  <c r="F210" i="2"/>
  <c r="G210" i="2" s="1"/>
  <c r="F211" i="2"/>
  <c r="G211" i="2" s="1"/>
  <c r="F212" i="2"/>
  <c r="G212" i="2" s="1"/>
  <c r="F213" i="2"/>
  <c r="G213" i="2" s="1"/>
  <c r="F214" i="2"/>
  <c r="G214" i="2" s="1"/>
  <c r="F215" i="2"/>
  <c r="G215" i="2" s="1"/>
  <c r="F216" i="2"/>
  <c r="G216" i="2" s="1"/>
  <c r="F217" i="2"/>
  <c r="G217" i="2" s="1"/>
  <c r="F218" i="2"/>
  <c r="G218" i="2" s="1"/>
  <c r="F219" i="2"/>
  <c r="G219" i="2" s="1"/>
  <c r="F220" i="2"/>
  <c r="G220" i="2" s="1"/>
  <c r="F221" i="2"/>
  <c r="G221" i="2" s="1"/>
  <c r="F222" i="2"/>
  <c r="G222" i="2" s="1"/>
  <c r="F223" i="2"/>
  <c r="G223" i="2" s="1"/>
  <c r="F224" i="2"/>
  <c r="G224" i="2" s="1"/>
  <c r="F225" i="2"/>
  <c r="G225" i="2" s="1"/>
  <c r="F226" i="2"/>
  <c r="G226" i="2" s="1"/>
  <c r="F227" i="2"/>
  <c r="G227" i="2" s="1"/>
  <c r="F228" i="2"/>
  <c r="G228" i="2" s="1"/>
  <c r="F229" i="2"/>
  <c r="G229" i="2" s="1"/>
  <c r="F230" i="2"/>
  <c r="G230" i="2" s="1"/>
  <c r="F231" i="2"/>
  <c r="G231" i="2" s="1"/>
  <c r="F232" i="2"/>
  <c r="G232" i="2" s="1"/>
  <c r="F233" i="2"/>
  <c r="G233" i="2" s="1"/>
  <c r="F234" i="2"/>
  <c r="G234" i="2" s="1"/>
  <c r="F235" i="2"/>
  <c r="G235" i="2" s="1"/>
  <c r="F236" i="2"/>
  <c r="G236" i="2" s="1"/>
  <c r="F237" i="2"/>
  <c r="G237" i="2" s="1"/>
  <c r="F238" i="2"/>
  <c r="G238" i="2" s="1"/>
  <c r="F239" i="2"/>
  <c r="G239" i="2" s="1"/>
  <c r="F240" i="2"/>
  <c r="G240" i="2" s="1"/>
  <c r="F241" i="2"/>
  <c r="G241" i="2" s="1"/>
  <c r="F242" i="2"/>
  <c r="G242" i="2" s="1"/>
  <c r="F243" i="2"/>
  <c r="G243" i="2" s="1"/>
  <c r="F244" i="2"/>
  <c r="G244" i="2" s="1"/>
  <c r="F245" i="2"/>
  <c r="G245" i="2" s="1"/>
  <c r="F246" i="2"/>
  <c r="G246" i="2" s="1"/>
  <c r="F247" i="2"/>
  <c r="G247" i="2" s="1"/>
  <c r="F248" i="2"/>
  <c r="G248" i="2" s="1"/>
  <c r="F249" i="2"/>
  <c r="G249" i="2" s="1"/>
  <c r="F250" i="2"/>
  <c r="G250" i="2" s="1"/>
  <c r="F251" i="2"/>
  <c r="G251" i="2" s="1"/>
  <c r="F252" i="2"/>
  <c r="G252" i="2" s="1"/>
  <c r="F253" i="2"/>
  <c r="G253" i="2" s="1"/>
  <c r="F254" i="2"/>
  <c r="G254" i="2" s="1"/>
  <c r="F255" i="2"/>
  <c r="G255" i="2" s="1"/>
  <c r="F256" i="2"/>
  <c r="G256" i="2" s="1"/>
  <c r="F257" i="2"/>
  <c r="G257" i="2" s="1"/>
  <c r="F258" i="2"/>
  <c r="G258" i="2" s="1"/>
  <c r="F259" i="2"/>
  <c r="G259" i="2" s="1"/>
  <c r="F260" i="2"/>
  <c r="G260" i="2" s="1"/>
  <c r="F261" i="2"/>
  <c r="G261" i="2" s="1"/>
  <c r="F262" i="2"/>
  <c r="G262" i="2" s="1"/>
  <c r="F263" i="2"/>
  <c r="G263" i="2" s="1"/>
  <c r="F264" i="2"/>
  <c r="G264" i="2" s="1"/>
  <c r="F265" i="2"/>
  <c r="G265" i="2" s="1"/>
  <c r="F266" i="2"/>
  <c r="G266" i="2" s="1"/>
  <c r="F267" i="2"/>
  <c r="G267" i="2" s="1"/>
  <c r="F268" i="2"/>
  <c r="G268" i="2" s="1"/>
  <c r="F269" i="2"/>
  <c r="G269" i="2" s="1"/>
  <c r="F270" i="2"/>
  <c r="G270" i="2" s="1"/>
  <c r="F271" i="2"/>
  <c r="G271" i="2" s="1"/>
  <c r="F272" i="2"/>
  <c r="G272" i="2" s="1"/>
  <c r="F273" i="2"/>
  <c r="G273" i="2" s="1"/>
  <c r="F274" i="2"/>
  <c r="G274" i="2" s="1"/>
  <c r="F275" i="2"/>
  <c r="G275" i="2" s="1"/>
  <c r="F276" i="2"/>
  <c r="G276" i="2" s="1"/>
  <c r="F277" i="2"/>
  <c r="G277" i="2" s="1"/>
  <c r="F278" i="2"/>
  <c r="G278" i="2" s="1"/>
  <c r="F279" i="2"/>
  <c r="G279" i="2" s="1"/>
  <c r="F280" i="2"/>
  <c r="G280" i="2" s="1"/>
  <c r="F281" i="2"/>
  <c r="G281" i="2" s="1"/>
  <c r="F282" i="2"/>
  <c r="G282" i="2" s="1"/>
  <c r="F283" i="2"/>
  <c r="G283" i="2" s="1"/>
  <c r="F284" i="2"/>
  <c r="G284" i="2" s="1"/>
  <c r="F285" i="2"/>
  <c r="G285" i="2" s="1"/>
  <c r="F286" i="2"/>
  <c r="G286" i="2" s="1"/>
  <c r="F287" i="2"/>
  <c r="G287" i="2" s="1"/>
  <c r="F288" i="2"/>
  <c r="G288" i="2" s="1"/>
  <c r="F289" i="2"/>
  <c r="G289" i="2" s="1"/>
  <c r="F290" i="2"/>
  <c r="G290" i="2" s="1"/>
  <c r="F291" i="2"/>
  <c r="G291" i="2" s="1"/>
  <c r="F292" i="2"/>
  <c r="G292" i="2" s="1"/>
  <c r="F293" i="2"/>
  <c r="G293" i="2" s="1"/>
  <c r="F294" i="2"/>
  <c r="G294" i="2" s="1"/>
  <c r="F295" i="2"/>
  <c r="G295" i="2" s="1"/>
  <c r="F296" i="2"/>
  <c r="G296" i="2" s="1"/>
  <c r="F297" i="2"/>
  <c r="G297" i="2" s="1"/>
  <c r="F298" i="2"/>
  <c r="G298" i="2" s="1"/>
  <c r="F299" i="2"/>
  <c r="G299" i="2" s="1"/>
  <c r="F300" i="2"/>
  <c r="G300" i="2" s="1"/>
  <c r="F301" i="2"/>
  <c r="G301" i="2" s="1"/>
  <c r="F302" i="2"/>
  <c r="G302" i="2" s="1"/>
  <c r="F303" i="2"/>
  <c r="G303" i="2" s="1"/>
  <c r="F304" i="2"/>
  <c r="G304" i="2" s="1"/>
  <c r="F305" i="2"/>
  <c r="G305" i="2" s="1"/>
  <c r="F306" i="2"/>
  <c r="G306" i="2" s="1"/>
  <c r="F307" i="2"/>
  <c r="G307" i="2" s="1"/>
  <c r="F308" i="2"/>
  <c r="G308" i="2" s="1"/>
  <c r="F309" i="2"/>
  <c r="G309" i="2" s="1"/>
  <c r="F310" i="2"/>
  <c r="G310" i="2" s="1"/>
  <c r="F311" i="2"/>
  <c r="G311" i="2" s="1"/>
  <c r="F312" i="2"/>
  <c r="G312" i="2" s="1"/>
  <c r="F313" i="2"/>
  <c r="G313" i="2" s="1"/>
  <c r="F314" i="2"/>
  <c r="G314" i="2" s="1"/>
  <c r="F315" i="2"/>
  <c r="G315" i="2" s="1"/>
  <c r="F316" i="2"/>
  <c r="G316" i="2" s="1"/>
  <c r="F317" i="2"/>
  <c r="G317" i="2" s="1"/>
  <c r="F318" i="2"/>
  <c r="G318" i="2" s="1"/>
  <c r="F319" i="2"/>
  <c r="G319" i="2" s="1"/>
  <c r="F320" i="2"/>
  <c r="G320" i="2" s="1"/>
  <c r="F321" i="2"/>
  <c r="G321" i="2" s="1"/>
  <c r="F322" i="2"/>
  <c r="G322" i="2" s="1"/>
  <c r="F323" i="2"/>
  <c r="G323" i="2" s="1"/>
  <c r="F324" i="2"/>
  <c r="G324" i="2" s="1"/>
  <c r="F325" i="2"/>
  <c r="G325" i="2" s="1"/>
  <c r="F326" i="2"/>
  <c r="G326" i="2" s="1"/>
  <c r="F327" i="2"/>
  <c r="G327" i="2" s="1"/>
  <c r="F328" i="2"/>
  <c r="G328" i="2" s="1"/>
  <c r="F329" i="2"/>
  <c r="G329" i="2" s="1"/>
  <c r="F330" i="2"/>
  <c r="G330" i="2" s="1"/>
  <c r="F331" i="2"/>
  <c r="G331" i="2" s="1"/>
  <c r="F332" i="2"/>
  <c r="G332" i="2" s="1"/>
  <c r="F333" i="2"/>
  <c r="G333" i="2" s="1"/>
  <c r="F334" i="2"/>
  <c r="G334" i="2" s="1"/>
  <c r="F335" i="2"/>
  <c r="G335" i="2" s="1"/>
  <c r="F336" i="2"/>
  <c r="G336" i="2" s="1"/>
  <c r="F337" i="2"/>
  <c r="G337" i="2" s="1"/>
  <c r="F338" i="2"/>
  <c r="G338" i="2" s="1"/>
  <c r="F339" i="2"/>
  <c r="G339" i="2" s="1"/>
  <c r="F340" i="2"/>
  <c r="G340" i="2" s="1"/>
  <c r="F341" i="2"/>
  <c r="G341" i="2" s="1"/>
  <c r="F342" i="2"/>
  <c r="G342" i="2" s="1"/>
  <c r="F343" i="2"/>
  <c r="G343" i="2" s="1"/>
  <c r="F344" i="2"/>
  <c r="G344" i="2" s="1"/>
  <c r="F345" i="2"/>
  <c r="G345" i="2" s="1"/>
  <c r="F346" i="2"/>
  <c r="G346" i="2" s="1"/>
  <c r="F347" i="2"/>
  <c r="G347" i="2" s="1"/>
  <c r="F348" i="2"/>
  <c r="G348" i="2" s="1"/>
  <c r="F349" i="2"/>
  <c r="G349" i="2" s="1"/>
  <c r="F350" i="2"/>
  <c r="G350" i="2" s="1"/>
  <c r="F351" i="2"/>
  <c r="G351" i="2" s="1"/>
  <c r="F352" i="2"/>
  <c r="G352" i="2" s="1"/>
  <c r="F353" i="2"/>
  <c r="G353" i="2" s="1"/>
  <c r="F354" i="2"/>
  <c r="G354" i="2" s="1"/>
  <c r="F355" i="2"/>
  <c r="G355" i="2" s="1"/>
  <c r="F356" i="2"/>
  <c r="G356" i="2" s="1"/>
  <c r="F357" i="2"/>
  <c r="G357" i="2" s="1"/>
  <c r="F358" i="2"/>
  <c r="G358" i="2" s="1"/>
  <c r="F359" i="2"/>
  <c r="G359" i="2" s="1"/>
  <c r="F360" i="2"/>
  <c r="G360" i="2" s="1"/>
  <c r="F361" i="2"/>
  <c r="G361" i="2" s="1"/>
  <c r="F362" i="2"/>
  <c r="G362" i="2" s="1"/>
  <c r="F363" i="2"/>
  <c r="G363" i="2" s="1"/>
  <c r="F364" i="2"/>
  <c r="G364" i="2" s="1"/>
  <c r="F365" i="2"/>
  <c r="G365" i="2" s="1"/>
  <c r="F366" i="2"/>
  <c r="G366" i="2" s="1"/>
  <c r="F367" i="2"/>
  <c r="G367" i="2" s="1"/>
  <c r="F368" i="2"/>
  <c r="G368" i="2" s="1"/>
  <c r="F369" i="2"/>
  <c r="G369" i="2" s="1"/>
  <c r="F370" i="2"/>
  <c r="G370" i="2" s="1"/>
  <c r="F371" i="2"/>
  <c r="G371" i="2" s="1"/>
  <c r="F372" i="2"/>
  <c r="G372" i="2" s="1"/>
  <c r="F373" i="2"/>
  <c r="G373" i="2" s="1"/>
  <c r="F374" i="2"/>
  <c r="G374" i="2" s="1"/>
  <c r="F375" i="2"/>
  <c r="G375" i="2" s="1"/>
  <c r="F376" i="2"/>
  <c r="G376" i="2" s="1"/>
  <c r="F377" i="2"/>
  <c r="G377" i="2" s="1"/>
  <c r="F378" i="2"/>
  <c r="G378" i="2" s="1"/>
  <c r="F379" i="2"/>
  <c r="G379" i="2" s="1"/>
  <c r="F380" i="2"/>
  <c r="G380" i="2" s="1"/>
  <c r="F381" i="2"/>
  <c r="G381" i="2" s="1"/>
  <c r="F382" i="2"/>
  <c r="G382" i="2" s="1"/>
  <c r="F383" i="2"/>
  <c r="G383" i="2" s="1"/>
  <c r="F384" i="2"/>
  <c r="G384" i="2" s="1"/>
  <c r="F385" i="2"/>
  <c r="G385" i="2" s="1"/>
  <c r="F386" i="2"/>
  <c r="G386" i="2" s="1"/>
  <c r="F387" i="2"/>
  <c r="G387" i="2" s="1"/>
  <c r="F388" i="2"/>
  <c r="G388" i="2" s="1"/>
  <c r="F389" i="2"/>
  <c r="G389" i="2" s="1"/>
  <c r="F390" i="2"/>
  <c r="G390" i="2" s="1"/>
  <c r="F391" i="2"/>
  <c r="G391" i="2" s="1"/>
  <c r="F392" i="2"/>
  <c r="G392" i="2" s="1"/>
  <c r="F393" i="2"/>
  <c r="G393" i="2" s="1"/>
  <c r="F394" i="2"/>
  <c r="G394" i="2" s="1"/>
  <c r="F395" i="2"/>
  <c r="G395" i="2" s="1"/>
  <c r="F396" i="2"/>
  <c r="G396" i="2" s="1"/>
  <c r="F397" i="2"/>
  <c r="G397" i="2" s="1"/>
  <c r="F398" i="2"/>
  <c r="G398" i="2" s="1"/>
  <c r="F399" i="2"/>
  <c r="G399" i="2" s="1"/>
  <c r="F400" i="2"/>
  <c r="G400" i="2" s="1"/>
  <c r="F401" i="2"/>
  <c r="G401" i="2" s="1"/>
  <c r="F402" i="2"/>
  <c r="G402" i="2" s="1"/>
  <c r="F403" i="2"/>
  <c r="G403" i="2" s="1"/>
  <c r="F404" i="2"/>
  <c r="G404" i="2" s="1"/>
  <c r="F405" i="2"/>
  <c r="G405" i="2" s="1"/>
  <c r="F406" i="2"/>
  <c r="G406" i="2" s="1"/>
  <c r="F407" i="2"/>
  <c r="G407" i="2" s="1"/>
  <c r="F408" i="2"/>
  <c r="G408" i="2" s="1"/>
  <c r="F409" i="2"/>
  <c r="G409" i="2" s="1"/>
  <c r="F410" i="2"/>
  <c r="G410" i="2" s="1"/>
  <c r="F411" i="2"/>
  <c r="G411" i="2" s="1"/>
  <c r="F412" i="2"/>
  <c r="G412" i="2" s="1"/>
  <c r="F413" i="2"/>
  <c r="G413" i="2" s="1"/>
  <c r="F414" i="2"/>
  <c r="G414" i="2" s="1"/>
  <c r="F415" i="2"/>
  <c r="G415" i="2" s="1"/>
  <c r="F416" i="2"/>
  <c r="G416" i="2" s="1"/>
  <c r="F417" i="2"/>
  <c r="G417" i="2" s="1"/>
  <c r="F418" i="2"/>
  <c r="G418" i="2" s="1"/>
  <c r="F419" i="2"/>
  <c r="G419" i="2" s="1"/>
  <c r="F420" i="2"/>
  <c r="G420" i="2" s="1"/>
  <c r="F421" i="2"/>
  <c r="G421" i="2" s="1"/>
  <c r="F422" i="2"/>
  <c r="G422" i="2" s="1"/>
  <c r="F423" i="2"/>
  <c r="G423" i="2" s="1"/>
  <c r="F424" i="2"/>
  <c r="G424" i="2" s="1"/>
  <c r="F425" i="2"/>
  <c r="G425" i="2" s="1"/>
  <c r="F426" i="2"/>
  <c r="G426" i="2" s="1"/>
  <c r="F427" i="2"/>
  <c r="G427" i="2" s="1"/>
  <c r="F428" i="2"/>
  <c r="G428" i="2" s="1"/>
  <c r="F429" i="2"/>
  <c r="G429" i="2" s="1"/>
  <c r="F430" i="2"/>
  <c r="G430" i="2" s="1"/>
  <c r="F431" i="2"/>
  <c r="G431" i="2" s="1"/>
  <c r="F432" i="2"/>
  <c r="G432" i="2" s="1"/>
  <c r="F433" i="2"/>
  <c r="G433" i="2" s="1"/>
  <c r="F434" i="2"/>
  <c r="G434" i="2" s="1"/>
  <c r="F435" i="2"/>
  <c r="G435" i="2" s="1"/>
  <c r="F436" i="2"/>
  <c r="G436" i="2" s="1"/>
  <c r="F437" i="2"/>
  <c r="G437" i="2" s="1"/>
  <c r="F438" i="2"/>
  <c r="G438" i="2" s="1"/>
  <c r="F439" i="2"/>
  <c r="G439" i="2" s="1"/>
  <c r="F440" i="2"/>
  <c r="G440" i="2" s="1"/>
  <c r="F441" i="2"/>
  <c r="G441" i="2" s="1"/>
  <c r="F442" i="2"/>
  <c r="G442" i="2" s="1"/>
  <c r="F443" i="2"/>
  <c r="G443" i="2" s="1"/>
  <c r="F444" i="2"/>
  <c r="G444" i="2" s="1"/>
  <c r="F445" i="2"/>
  <c r="G445" i="2" s="1"/>
  <c r="F446" i="2"/>
  <c r="G446" i="2" s="1"/>
  <c r="F447" i="2"/>
  <c r="G447" i="2" s="1"/>
  <c r="F448" i="2"/>
  <c r="G448" i="2" s="1"/>
  <c r="F449" i="2"/>
  <c r="G449" i="2" s="1"/>
  <c r="F450" i="2"/>
  <c r="G450" i="2" s="1"/>
  <c r="F451" i="2"/>
  <c r="G451" i="2" s="1"/>
  <c r="F452" i="2"/>
  <c r="G452" i="2" s="1"/>
  <c r="F453" i="2"/>
  <c r="G453" i="2" s="1"/>
  <c r="F454" i="2"/>
  <c r="G454" i="2" s="1"/>
  <c r="F455" i="2"/>
  <c r="G455" i="2" s="1"/>
  <c r="F456" i="2"/>
  <c r="G456" i="2" s="1"/>
  <c r="F457" i="2"/>
  <c r="G457" i="2" s="1"/>
  <c r="F458" i="2"/>
  <c r="G458" i="2" s="1"/>
  <c r="F459" i="2"/>
  <c r="G459" i="2" s="1"/>
  <c r="F460" i="2"/>
  <c r="G460" i="2" s="1"/>
  <c r="F461" i="2"/>
  <c r="G461" i="2" s="1"/>
  <c r="F462" i="2"/>
  <c r="G462" i="2" s="1"/>
  <c r="F463" i="2"/>
  <c r="G463" i="2" s="1"/>
  <c r="F464" i="2"/>
  <c r="G464" i="2" s="1"/>
  <c r="F465" i="2"/>
  <c r="G465" i="2" s="1"/>
  <c r="F466" i="2"/>
  <c r="G466" i="2" s="1"/>
  <c r="F467" i="2"/>
  <c r="G467" i="2" s="1"/>
  <c r="F468" i="2"/>
  <c r="G468" i="2" s="1"/>
  <c r="F469" i="2"/>
  <c r="G469" i="2" s="1"/>
  <c r="F470" i="2"/>
  <c r="G470" i="2" s="1"/>
  <c r="F471" i="2"/>
  <c r="G471" i="2" s="1"/>
  <c r="F472" i="2"/>
  <c r="G472" i="2" s="1"/>
  <c r="F473" i="2"/>
  <c r="G473" i="2" s="1"/>
  <c r="F474" i="2"/>
  <c r="G474" i="2" s="1"/>
  <c r="F475" i="2"/>
  <c r="G475" i="2" s="1"/>
  <c r="F476" i="2"/>
  <c r="G476" i="2" s="1"/>
  <c r="F477" i="2"/>
  <c r="G477" i="2" s="1"/>
  <c r="F478" i="2"/>
  <c r="G478" i="2" s="1"/>
  <c r="F479" i="2"/>
  <c r="G479" i="2" s="1"/>
  <c r="F480" i="2"/>
  <c r="G480" i="2" s="1"/>
  <c r="F481" i="2"/>
  <c r="G481" i="2" s="1"/>
  <c r="F482" i="2"/>
  <c r="G482" i="2" s="1"/>
  <c r="F483" i="2"/>
  <c r="G483" i="2" s="1"/>
  <c r="F484" i="2"/>
  <c r="G484" i="2" s="1"/>
  <c r="F485" i="2"/>
  <c r="G485" i="2" s="1"/>
  <c r="F486" i="2"/>
  <c r="G486" i="2" s="1"/>
  <c r="F487" i="2"/>
  <c r="G487" i="2" s="1"/>
  <c r="F488" i="2"/>
  <c r="G488" i="2" s="1"/>
  <c r="F489" i="2"/>
  <c r="G489" i="2" s="1"/>
  <c r="F490" i="2"/>
  <c r="G490" i="2" s="1"/>
  <c r="F491" i="2"/>
  <c r="G491" i="2" s="1"/>
  <c r="F492" i="2"/>
  <c r="G492" i="2" s="1"/>
  <c r="F493" i="2"/>
  <c r="G493" i="2" s="1"/>
  <c r="F494" i="2"/>
  <c r="G494" i="2" s="1"/>
  <c r="F495" i="2"/>
  <c r="G495" i="2" s="1"/>
  <c r="F496" i="2"/>
  <c r="G496" i="2" s="1"/>
  <c r="F497" i="2"/>
  <c r="G497" i="2" s="1"/>
  <c r="F498" i="2"/>
  <c r="G498" i="2" s="1"/>
  <c r="F499" i="2"/>
  <c r="G499" i="2" s="1"/>
  <c r="F500" i="2"/>
  <c r="G500" i="2" s="1"/>
  <c r="F501" i="2"/>
  <c r="G501" i="2" s="1"/>
  <c r="F502" i="2"/>
  <c r="G502" i="2" s="1"/>
  <c r="F503" i="2"/>
  <c r="G503" i="2" s="1"/>
  <c r="F504" i="2"/>
  <c r="G504" i="2" s="1"/>
  <c r="F505" i="2"/>
  <c r="G505" i="2" s="1"/>
  <c r="F506" i="2"/>
  <c r="G506" i="2" s="1"/>
  <c r="F507" i="2"/>
  <c r="G507" i="2" s="1"/>
  <c r="F508" i="2"/>
  <c r="G508" i="2" s="1"/>
  <c r="F509" i="2"/>
  <c r="G509" i="2" s="1"/>
  <c r="F510" i="2"/>
  <c r="G510" i="2" s="1"/>
  <c r="F511" i="2"/>
  <c r="G511" i="2" s="1"/>
  <c r="F512" i="2"/>
  <c r="G512" i="2" s="1"/>
  <c r="F513" i="2"/>
  <c r="G513" i="2" s="1"/>
  <c r="F514" i="2"/>
  <c r="G514" i="2" s="1"/>
  <c r="F515" i="2"/>
  <c r="G515" i="2" s="1"/>
  <c r="F516" i="2"/>
  <c r="G516" i="2" s="1"/>
  <c r="F517" i="2"/>
  <c r="G517" i="2" s="1"/>
  <c r="F518" i="2"/>
  <c r="G518" i="2" s="1"/>
  <c r="F519" i="2"/>
  <c r="G519" i="2" s="1"/>
  <c r="F520" i="2"/>
  <c r="G520" i="2" s="1"/>
  <c r="F521" i="2"/>
  <c r="G521" i="2" s="1"/>
  <c r="F522" i="2"/>
  <c r="G522" i="2" s="1"/>
  <c r="F523" i="2"/>
  <c r="G523" i="2" s="1"/>
  <c r="F524" i="2"/>
  <c r="G524" i="2" s="1"/>
  <c r="F525" i="2"/>
  <c r="G525" i="2" s="1"/>
  <c r="F526" i="2"/>
  <c r="G526" i="2" s="1"/>
  <c r="F527" i="2"/>
  <c r="G527" i="2" s="1"/>
  <c r="F528" i="2"/>
  <c r="G528" i="2" s="1"/>
  <c r="F529" i="2"/>
  <c r="G529" i="2" s="1"/>
  <c r="F530" i="2"/>
  <c r="G530" i="2" s="1"/>
  <c r="F531" i="2"/>
  <c r="G531" i="2" s="1"/>
  <c r="F532" i="2"/>
  <c r="G532" i="2" s="1"/>
  <c r="F533" i="2"/>
  <c r="G533" i="2" s="1"/>
  <c r="F534" i="2"/>
  <c r="G534" i="2" s="1"/>
  <c r="F535" i="2"/>
  <c r="G535" i="2" s="1"/>
  <c r="F536" i="2"/>
  <c r="G536" i="2" s="1"/>
  <c r="F537" i="2"/>
  <c r="G537" i="2" s="1"/>
  <c r="F538" i="2"/>
  <c r="G538" i="2" s="1"/>
  <c r="F539" i="2"/>
  <c r="G539" i="2" s="1"/>
  <c r="F540" i="2"/>
  <c r="G540" i="2" s="1"/>
  <c r="F541" i="2"/>
  <c r="G541" i="2" s="1"/>
  <c r="F542" i="2"/>
  <c r="G542" i="2" s="1"/>
  <c r="F543" i="2"/>
  <c r="G543" i="2" s="1"/>
  <c r="F544" i="2"/>
  <c r="G544" i="2" s="1"/>
  <c r="F545" i="2"/>
  <c r="G545" i="2" s="1"/>
  <c r="F546" i="2"/>
  <c r="G546" i="2" s="1"/>
  <c r="F547" i="2"/>
  <c r="G547" i="2" s="1"/>
  <c r="F548" i="2"/>
  <c r="G548" i="2" s="1"/>
  <c r="F549" i="2"/>
  <c r="G549" i="2" s="1"/>
  <c r="F550" i="2"/>
  <c r="G550" i="2" s="1"/>
  <c r="F551" i="2"/>
  <c r="G551" i="2" s="1"/>
  <c r="F552" i="2"/>
  <c r="G552" i="2" s="1"/>
  <c r="F553" i="2"/>
  <c r="G553" i="2" s="1"/>
  <c r="F554" i="2"/>
  <c r="G554" i="2" s="1"/>
  <c r="F555" i="2"/>
  <c r="G555" i="2" s="1"/>
  <c r="F556" i="2"/>
  <c r="G556" i="2" s="1"/>
  <c r="F557" i="2"/>
  <c r="G557" i="2" s="1"/>
  <c r="F558" i="2"/>
  <c r="G558" i="2" s="1"/>
  <c r="F559" i="2"/>
  <c r="G559" i="2" s="1"/>
  <c r="F560" i="2"/>
  <c r="G560" i="2" s="1"/>
  <c r="F561" i="2"/>
  <c r="G561" i="2" s="1"/>
  <c r="F562" i="2"/>
  <c r="G562" i="2" s="1"/>
  <c r="F563" i="2"/>
  <c r="G563" i="2" s="1"/>
  <c r="F564" i="2"/>
  <c r="G564" i="2" s="1"/>
  <c r="F565" i="2"/>
  <c r="G565" i="2" s="1"/>
  <c r="F566" i="2"/>
  <c r="G566" i="2" s="1"/>
  <c r="F567" i="2"/>
  <c r="G567" i="2" s="1"/>
  <c r="F568" i="2"/>
  <c r="G568" i="2" s="1"/>
  <c r="F569" i="2"/>
  <c r="G569" i="2" s="1"/>
  <c r="F570" i="2"/>
  <c r="G570" i="2" s="1"/>
  <c r="F571" i="2"/>
  <c r="G571" i="2" s="1"/>
  <c r="F572" i="2"/>
  <c r="G572" i="2" s="1"/>
  <c r="F573" i="2"/>
  <c r="G573" i="2" s="1"/>
  <c r="F574" i="2"/>
  <c r="G574" i="2" s="1"/>
  <c r="F575" i="2"/>
  <c r="G575" i="2" s="1"/>
  <c r="F576" i="2"/>
  <c r="G576" i="2" s="1"/>
  <c r="F577" i="2"/>
  <c r="G577" i="2" s="1"/>
  <c r="F578" i="2"/>
  <c r="G578" i="2" s="1"/>
  <c r="F579" i="2"/>
  <c r="G579" i="2" s="1"/>
  <c r="F580" i="2"/>
  <c r="G580" i="2" s="1"/>
  <c r="F581" i="2"/>
  <c r="G581" i="2" s="1"/>
  <c r="F582" i="2"/>
  <c r="G582" i="2" s="1"/>
  <c r="F583" i="2"/>
  <c r="G583" i="2" s="1"/>
  <c r="F584" i="2"/>
  <c r="G584" i="2" s="1"/>
  <c r="F585" i="2"/>
  <c r="G585" i="2" s="1"/>
  <c r="F586" i="2"/>
  <c r="G586" i="2" s="1"/>
  <c r="F587" i="2"/>
  <c r="G587" i="2" s="1"/>
  <c r="F588" i="2"/>
  <c r="G588" i="2" s="1"/>
  <c r="F589" i="2"/>
  <c r="G589" i="2" s="1"/>
  <c r="F590" i="2"/>
  <c r="G590" i="2" s="1"/>
  <c r="F591" i="2"/>
  <c r="G591" i="2" s="1"/>
  <c r="F592" i="2"/>
  <c r="G592" i="2" s="1"/>
  <c r="F593" i="2"/>
  <c r="G593" i="2" s="1"/>
  <c r="F594" i="2"/>
  <c r="G594" i="2" s="1"/>
  <c r="F595" i="2"/>
  <c r="G595" i="2" s="1"/>
  <c r="F596" i="2"/>
  <c r="G596" i="2" s="1"/>
  <c r="F597" i="2"/>
  <c r="G597" i="2" s="1"/>
  <c r="F598" i="2"/>
  <c r="G598" i="2" s="1"/>
  <c r="F599" i="2"/>
  <c r="G599" i="2" s="1"/>
  <c r="F600" i="2"/>
  <c r="G600" i="2" s="1"/>
  <c r="F601" i="2"/>
  <c r="G601" i="2" s="1"/>
  <c r="F602" i="2"/>
  <c r="G602" i="2" s="1"/>
  <c r="F603" i="2"/>
  <c r="G603" i="2" s="1"/>
  <c r="F604" i="2"/>
  <c r="G604" i="2" s="1"/>
  <c r="F605" i="2"/>
  <c r="G605" i="2" s="1"/>
  <c r="F606" i="2"/>
  <c r="G606" i="2" s="1"/>
  <c r="F607" i="2"/>
  <c r="G607" i="2" s="1"/>
  <c r="F608" i="2"/>
  <c r="G608" i="2" s="1"/>
  <c r="F609" i="2"/>
  <c r="G609" i="2" s="1"/>
  <c r="F610" i="2"/>
  <c r="G610" i="2" s="1"/>
  <c r="F611" i="2"/>
  <c r="G611" i="2" s="1"/>
  <c r="F612" i="2"/>
  <c r="G612" i="2" s="1"/>
  <c r="F613" i="2"/>
  <c r="G613" i="2" s="1"/>
  <c r="F614" i="2"/>
  <c r="G614" i="2" s="1"/>
  <c r="F615" i="2"/>
  <c r="G615" i="2" s="1"/>
  <c r="F616" i="2"/>
  <c r="G616" i="2" s="1"/>
  <c r="F617" i="2"/>
  <c r="G617" i="2" s="1"/>
  <c r="F618" i="2"/>
  <c r="G618" i="2" s="1"/>
  <c r="F619" i="2"/>
  <c r="G619" i="2" s="1"/>
  <c r="F620" i="2"/>
  <c r="G620" i="2" s="1"/>
  <c r="F621" i="2"/>
  <c r="G621" i="2" s="1"/>
  <c r="F622" i="2"/>
  <c r="G622" i="2" s="1"/>
  <c r="F623" i="2"/>
  <c r="G623" i="2" s="1"/>
  <c r="F624" i="2"/>
  <c r="G624" i="2" s="1"/>
  <c r="F625" i="2"/>
  <c r="G625" i="2" s="1"/>
  <c r="F626" i="2"/>
  <c r="G626" i="2" s="1"/>
  <c r="F627" i="2"/>
  <c r="G627" i="2" s="1"/>
  <c r="F628" i="2"/>
  <c r="G628" i="2" s="1"/>
  <c r="F629" i="2"/>
  <c r="G629" i="2" s="1"/>
  <c r="F630" i="2"/>
  <c r="G630" i="2" s="1"/>
  <c r="F631" i="2"/>
  <c r="G631" i="2" s="1"/>
  <c r="F632" i="2"/>
  <c r="G632" i="2" s="1"/>
  <c r="F633" i="2"/>
  <c r="G633" i="2" s="1"/>
  <c r="F634" i="2"/>
  <c r="G634" i="2" s="1"/>
  <c r="F635" i="2"/>
  <c r="G635" i="2" s="1"/>
  <c r="F636" i="2"/>
  <c r="G636" i="2" s="1"/>
  <c r="F637" i="2"/>
  <c r="G637" i="2" s="1"/>
  <c r="F638" i="2"/>
  <c r="G638" i="2" s="1"/>
  <c r="F639" i="2"/>
  <c r="G639" i="2" s="1"/>
  <c r="F640" i="2"/>
  <c r="G640" i="2" s="1"/>
  <c r="F641" i="2"/>
  <c r="G641" i="2" s="1"/>
  <c r="F642" i="2"/>
  <c r="G642" i="2" s="1"/>
  <c r="F643" i="2"/>
  <c r="G643" i="2" s="1"/>
  <c r="F644" i="2"/>
  <c r="G644" i="2" s="1"/>
  <c r="F645" i="2"/>
  <c r="G645" i="2" s="1"/>
  <c r="F646" i="2"/>
  <c r="G646" i="2" s="1"/>
  <c r="F647" i="2"/>
  <c r="G647" i="2" s="1"/>
  <c r="F648" i="2"/>
  <c r="G648" i="2" s="1"/>
  <c r="F649" i="2"/>
  <c r="G649" i="2" s="1"/>
  <c r="F650" i="2"/>
  <c r="G650" i="2" s="1"/>
  <c r="F651" i="2"/>
  <c r="G651" i="2" s="1"/>
  <c r="F652" i="2"/>
  <c r="G652" i="2" s="1"/>
  <c r="F653" i="2"/>
  <c r="G653" i="2" s="1"/>
  <c r="F654" i="2"/>
  <c r="G654" i="2" s="1"/>
  <c r="F655" i="2"/>
  <c r="G655" i="2" s="1"/>
  <c r="F656" i="2"/>
  <c r="G656" i="2" s="1"/>
  <c r="F657" i="2"/>
  <c r="G657" i="2" s="1"/>
  <c r="F658" i="2"/>
  <c r="G658" i="2" s="1"/>
  <c r="F659" i="2"/>
  <c r="G659" i="2" s="1"/>
  <c r="F660" i="2"/>
  <c r="G660" i="2" s="1"/>
  <c r="F661" i="2"/>
  <c r="G661" i="2" s="1"/>
  <c r="F662" i="2"/>
  <c r="G662" i="2" s="1"/>
  <c r="F663" i="2"/>
  <c r="G663" i="2" s="1"/>
  <c r="F664" i="2"/>
  <c r="G664" i="2" s="1"/>
  <c r="F665" i="2"/>
  <c r="G665" i="2" s="1"/>
  <c r="F666" i="2"/>
  <c r="G666" i="2" s="1"/>
  <c r="F667" i="2"/>
  <c r="G667" i="2" s="1"/>
  <c r="F668" i="2"/>
  <c r="G668" i="2" s="1"/>
  <c r="F669" i="2"/>
  <c r="G669" i="2" s="1"/>
  <c r="F670" i="2"/>
  <c r="G670" i="2" s="1"/>
  <c r="F671" i="2"/>
  <c r="G671" i="2" s="1"/>
  <c r="F672" i="2"/>
  <c r="G672" i="2" s="1"/>
  <c r="F673" i="2"/>
  <c r="G673" i="2" s="1"/>
  <c r="F674" i="2"/>
  <c r="G674" i="2" s="1"/>
  <c r="F675" i="2"/>
  <c r="G675" i="2" s="1"/>
  <c r="F676" i="2"/>
  <c r="G676" i="2" s="1"/>
  <c r="F677" i="2"/>
  <c r="G677" i="2" s="1"/>
  <c r="F678" i="2"/>
  <c r="G678" i="2" s="1"/>
  <c r="F679" i="2"/>
  <c r="G679" i="2" s="1"/>
  <c r="F680" i="2"/>
  <c r="G680" i="2" s="1"/>
  <c r="F681" i="2"/>
  <c r="G681" i="2" s="1"/>
  <c r="F682" i="2"/>
  <c r="G682" i="2" s="1"/>
  <c r="F683" i="2"/>
  <c r="G683" i="2" s="1"/>
  <c r="F684" i="2"/>
  <c r="G684" i="2" s="1"/>
  <c r="F685" i="2"/>
  <c r="G685" i="2" s="1"/>
  <c r="F686" i="2"/>
  <c r="G686" i="2" s="1"/>
  <c r="F687" i="2"/>
  <c r="G687" i="2" s="1"/>
  <c r="F688" i="2"/>
  <c r="G688" i="2" s="1"/>
  <c r="F689" i="2"/>
  <c r="G689" i="2" s="1"/>
  <c r="F690" i="2"/>
  <c r="G690" i="2" s="1"/>
  <c r="F691" i="2"/>
  <c r="G691" i="2" s="1"/>
  <c r="F692" i="2"/>
  <c r="G692" i="2" s="1"/>
  <c r="F693" i="2"/>
  <c r="G693" i="2" s="1"/>
  <c r="F694" i="2"/>
  <c r="G694" i="2" s="1"/>
  <c r="F695" i="2"/>
  <c r="G695" i="2" s="1"/>
  <c r="F696" i="2"/>
  <c r="G696" i="2" s="1"/>
  <c r="F697" i="2"/>
  <c r="G697" i="2" s="1"/>
  <c r="F698" i="2"/>
  <c r="G698" i="2" s="1"/>
  <c r="F699" i="2"/>
  <c r="G699" i="2" s="1"/>
  <c r="F700" i="2"/>
  <c r="G700" i="2" s="1"/>
  <c r="F701" i="2"/>
  <c r="G701" i="2" s="1"/>
  <c r="F702" i="2"/>
  <c r="G702" i="2" s="1"/>
  <c r="F703" i="2"/>
  <c r="G703" i="2" s="1"/>
  <c r="F704" i="2"/>
  <c r="G704" i="2" s="1"/>
  <c r="F705" i="2"/>
  <c r="G705" i="2" s="1"/>
  <c r="F706" i="2"/>
  <c r="G706" i="2" s="1"/>
  <c r="F707" i="2"/>
  <c r="G707" i="2" s="1"/>
  <c r="F708" i="2"/>
  <c r="G708" i="2" s="1"/>
  <c r="F709" i="2"/>
  <c r="G709" i="2" s="1"/>
  <c r="F710" i="2"/>
  <c r="G710" i="2" s="1"/>
  <c r="F711" i="2"/>
  <c r="G711" i="2" s="1"/>
  <c r="F712" i="2"/>
  <c r="G712" i="2" s="1"/>
  <c r="F713" i="2"/>
  <c r="G713" i="2" s="1"/>
  <c r="F714" i="2"/>
  <c r="G714" i="2" s="1"/>
  <c r="F715" i="2"/>
  <c r="G715" i="2" s="1"/>
  <c r="F716" i="2"/>
  <c r="G716" i="2" s="1"/>
  <c r="F717" i="2"/>
  <c r="G717" i="2" s="1"/>
  <c r="F718" i="2"/>
  <c r="G718" i="2" s="1"/>
  <c r="F719" i="2"/>
  <c r="G719" i="2" s="1"/>
  <c r="F720" i="2"/>
  <c r="G720" i="2" s="1"/>
  <c r="F721" i="2"/>
  <c r="G721" i="2" s="1"/>
  <c r="F722" i="2"/>
  <c r="G722" i="2" s="1"/>
  <c r="F723" i="2"/>
  <c r="G723" i="2" s="1"/>
  <c r="F724" i="2"/>
  <c r="G724" i="2" s="1"/>
  <c r="F725" i="2"/>
  <c r="G725" i="2" s="1"/>
  <c r="F726" i="2"/>
  <c r="G726" i="2" s="1"/>
  <c r="F727" i="2"/>
  <c r="G727" i="2" s="1"/>
  <c r="F728" i="2"/>
  <c r="G728" i="2" s="1"/>
  <c r="F729" i="2"/>
  <c r="G729" i="2" s="1"/>
  <c r="F730" i="2"/>
  <c r="G730" i="2" s="1"/>
  <c r="F731" i="2"/>
  <c r="G731" i="2" s="1"/>
  <c r="F732" i="2"/>
  <c r="G732" i="2" s="1"/>
  <c r="F733" i="2"/>
  <c r="G733" i="2" s="1"/>
  <c r="F734" i="2"/>
  <c r="G734" i="2" s="1"/>
  <c r="F735" i="2"/>
  <c r="G735" i="2" s="1"/>
  <c r="F736" i="2"/>
  <c r="G736" i="2" s="1"/>
  <c r="F737" i="2"/>
  <c r="G737" i="2" s="1"/>
  <c r="F738" i="2"/>
  <c r="G738" i="2" s="1"/>
  <c r="F739" i="2"/>
  <c r="G739" i="2" s="1"/>
  <c r="F740" i="2"/>
  <c r="G740" i="2" s="1"/>
  <c r="F741" i="2"/>
  <c r="G741" i="2" s="1"/>
  <c r="F742" i="2"/>
  <c r="G742" i="2" s="1"/>
  <c r="F743" i="2"/>
  <c r="G743" i="2" s="1"/>
  <c r="F744" i="2"/>
  <c r="G744" i="2" s="1"/>
  <c r="F745" i="2"/>
  <c r="G745" i="2" s="1"/>
  <c r="F746" i="2"/>
  <c r="G746" i="2" s="1"/>
  <c r="F747" i="2"/>
  <c r="G747" i="2" s="1"/>
  <c r="F748" i="2"/>
  <c r="G748" i="2" s="1"/>
  <c r="F749" i="2"/>
  <c r="G749" i="2" s="1"/>
  <c r="F750" i="2"/>
  <c r="G750" i="2" s="1"/>
  <c r="F751" i="2"/>
  <c r="G751" i="2" s="1"/>
  <c r="F752" i="2"/>
  <c r="G752" i="2" s="1"/>
  <c r="F753" i="2"/>
  <c r="G753" i="2" s="1"/>
  <c r="F754" i="2"/>
  <c r="G754" i="2" s="1"/>
  <c r="F755" i="2"/>
  <c r="G755" i="2" s="1"/>
  <c r="F756" i="2"/>
  <c r="G756" i="2" s="1"/>
  <c r="F757" i="2"/>
  <c r="G757" i="2" s="1"/>
  <c r="F758" i="2"/>
  <c r="G758" i="2" s="1"/>
  <c r="F759" i="2"/>
  <c r="G759" i="2" s="1"/>
  <c r="F760" i="2"/>
  <c r="G760" i="2" s="1"/>
  <c r="F761" i="2"/>
  <c r="G761" i="2" s="1"/>
  <c r="F762" i="2"/>
  <c r="G762" i="2" s="1"/>
  <c r="F763" i="2"/>
  <c r="G763" i="2" s="1"/>
  <c r="F764" i="2"/>
  <c r="G764" i="2" s="1"/>
  <c r="F765" i="2"/>
  <c r="G765" i="2" s="1"/>
  <c r="F766" i="2"/>
  <c r="G766" i="2" s="1"/>
  <c r="F767" i="2"/>
  <c r="G767" i="2" s="1"/>
  <c r="F768" i="2"/>
  <c r="G768" i="2" s="1"/>
  <c r="F769" i="2"/>
  <c r="G769" i="2" s="1"/>
  <c r="F770" i="2"/>
  <c r="G770" i="2" s="1"/>
  <c r="F771" i="2"/>
  <c r="G771" i="2" s="1"/>
  <c r="F772" i="2"/>
  <c r="G772" i="2" s="1"/>
  <c r="F773" i="2"/>
  <c r="G773" i="2" s="1"/>
  <c r="F774" i="2"/>
  <c r="G774" i="2" s="1"/>
  <c r="F775" i="2"/>
  <c r="G775" i="2" s="1"/>
  <c r="F776" i="2"/>
  <c r="G776" i="2" s="1"/>
  <c r="F777" i="2"/>
  <c r="G777" i="2" s="1"/>
  <c r="F778" i="2"/>
  <c r="G778" i="2" s="1"/>
  <c r="F779" i="2"/>
  <c r="G779" i="2" s="1"/>
  <c r="F780" i="2"/>
  <c r="G780" i="2" s="1"/>
  <c r="F781" i="2"/>
  <c r="G781" i="2" s="1"/>
  <c r="F782" i="2"/>
  <c r="G782" i="2" s="1"/>
  <c r="F783" i="2"/>
  <c r="G783" i="2" s="1"/>
  <c r="F784" i="2"/>
  <c r="G784" i="2" s="1"/>
  <c r="F785" i="2"/>
  <c r="G785" i="2" s="1"/>
  <c r="F786" i="2"/>
  <c r="G786" i="2" s="1"/>
  <c r="F787" i="2"/>
  <c r="G787" i="2" s="1"/>
  <c r="F788" i="2"/>
  <c r="G788" i="2" s="1"/>
  <c r="F789" i="2"/>
  <c r="G789" i="2" s="1"/>
  <c r="F790" i="2"/>
  <c r="G790" i="2" s="1"/>
  <c r="F791" i="2"/>
  <c r="G791" i="2" s="1"/>
  <c r="F792" i="2"/>
  <c r="G792" i="2" s="1"/>
  <c r="F793" i="2"/>
  <c r="G793" i="2" s="1"/>
  <c r="F794" i="2"/>
  <c r="G794" i="2" s="1"/>
  <c r="F795" i="2"/>
  <c r="G795" i="2" s="1"/>
  <c r="F796" i="2"/>
  <c r="G796" i="2" s="1"/>
  <c r="F797" i="2"/>
  <c r="G797" i="2" s="1"/>
  <c r="F798" i="2"/>
  <c r="G798" i="2" s="1"/>
  <c r="F799" i="2"/>
  <c r="G799" i="2" s="1"/>
  <c r="F800" i="2"/>
  <c r="G800" i="2" s="1"/>
  <c r="F801" i="2"/>
  <c r="G801" i="2" s="1"/>
  <c r="F802" i="2"/>
  <c r="G802" i="2" s="1"/>
  <c r="F803" i="2"/>
  <c r="G803" i="2" s="1"/>
  <c r="F804" i="2"/>
  <c r="G804" i="2" s="1"/>
  <c r="F805" i="2"/>
  <c r="G805" i="2" s="1"/>
  <c r="F806" i="2"/>
  <c r="G806" i="2" s="1"/>
  <c r="F807" i="2"/>
  <c r="G807" i="2" s="1"/>
  <c r="F808" i="2"/>
  <c r="G808" i="2" s="1"/>
  <c r="F809" i="2"/>
  <c r="G809" i="2" s="1"/>
  <c r="F810" i="2"/>
  <c r="G810" i="2" s="1"/>
  <c r="F811" i="2"/>
  <c r="G811" i="2" s="1"/>
  <c r="F812" i="2"/>
  <c r="G812" i="2" s="1"/>
  <c r="F813" i="2"/>
  <c r="G813" i="2" s="1"/>
  <c r="F814" i="2"/>
  <c r="G814" i="2" s="1"/>
  <c r="F815" i="2"/>
  <c r="G815" i="2" s="1"/>
  <c r="F816" i="2"/>
  <c r="G816" i="2" s="1"/>
  <c r="F817" i="2"/>
  <c r="G817" i="2" s="1"/>
  <c r="F818" i="2"/>
  <c r="G818" i="2" s="1"/>
  <c r="F819" i="2"/>
  <c r="G819" i="2" s="1"/>
  <c r="F820" i="2"/>
  <c r="G820" i="2" s="1"/>
  <c r="F821" i="2"/>
  <c r="G821" i="2" s="1"/>
  <c r="F822" i="2"/>
  <c r="G822" i="2" s="1"/>
  <c r="F823" i="2"/>
  <c r="G823" i="2" s="1"/>
  <c r="F824" i="2"/>
  <c r="G824" i="2" s="1"/>
  <c r="F825" i="2"/>
  <c r="G825" i="2" s="1"/>
  <c r="F826" i="2"/>
  <c r="G826" i="2" s="1"/>
  <c r="F827" i="2"/>
  <c r="G827" i="2" s="1"/>
  <c r="F828" i="2"/>
  <c r="G828" i="2" s="1"/>
  <c r="F829" i="2"/>
  <c r="G829" i="2" s="1"/>
  <c r="F830" i="2"/>
  <c r="G830" i="2" s="1"/>
  <c r="F831" i="2"/>
  <c r="G831" i="2" s="1"/>
  <c r="F832" i="2"/>
  <c r="G832" i="2" s="1"/>
  <c r="F833" i="2"/>
  <c r="G833" i="2" s="1"/>
  <c r="F834" i="2"/>
  <c r="G834" i="2" s="1"/>
  <c r="F835" i="2"/>
  <c r="G835" i="2" s="1"/>
  <c r="F836" i="2"/>
  <c r="G836" i="2" s="1"/>
  <c r="F837" i="2"/>
  <c r="G837" i="2" s="1"/>
  <c r="F838" i="2"/>
  <c r="G838" i="2" s="1"/>
  <c r="F839" i="2"/>
  <c r="G839" i="2" s="1"/>
  <c r="F840" i="2"/>
  <c r="G840" i="2" s="1"/>
  <c r="F841" i="2"/>
  <c r="G841" i="2" s="1"/>
  <c r="F842" i="2"/>
  <c r="G842" i="2" s="1"/>
  <c r="F843" i="2"/>
  <c r="G843" i="2" s="1"/>
  <c r="F844" i="2"/>
  <c r="G844" i="2" s="1"/>
  <c r="F845" i="2"/>
  <c r="G845" i="2" s="1"/>
  <c r="F846" i="2"/>
  <c r="G846" i="2" s="1"/>
  <c r="F847" i="2"/>
  <c r="G847" i="2" s="1"/>
  <c r="F848" i="2"/>
  <c r="G848" i="2" s="1"/>
  <c r="F849" i="2"/>
  <c r="G849" i="2" s="1"/>
  <c r="F850" i="2"/>
  <c r="G850" i="2" s="1"/>
  <c r="F851" i="2"/>
  <c r="G851" i="2" s="1"/>
  <c r="F852" i="2"/>
  <c r="G852" i="2" s="1"/>
  <c r="F853" i="2"/>
  <c r="G853" i="2" s="1"/>
  <c r="F854" i="2"/>
  <c r="G854" i="2" s="1"/>
  <c r="F855" i="2"/>
  <c r="G855" i="2" s="1"/>
  <c r="F856" i="2"/>
  <c r="G856" i="2" s="1"/>
  <c r="F857" i="2"/>
  <c r="G857" i="2" s="1"/>
  <c r="F858" i="2"/>
  <c r="G858" i="2" s="1"/>
  <c r="F859" i="2"/>
  <c r="G859" i="2" s="1"/>
  <c r="F860" i="2"/>
  <c r="G860" i="2" s="1"/>
  <c r="F861" i="2"/>
  <c r="G861" i="2" s="1"/>
  <c r="F862" i="2"/>
  <c r="G862" i="2" s="1"/>
  <c r="F863" i="2"/>
  <c r="G863" i="2" s="1"/>
  <c r="F864" i="2"/>
  <c r="G864" i="2" s="1"/>
  <c r="F865" i="2"/>
  <c r="G865" i="2" s="1"/>
  <c r="F866" i="2"/>
  <c r="G866" i="2" s="1"/>
  <c r="F867" i="2"/>
  <c r="G867" i="2" s="1"/>
  <c r="F868" i="2"/>
  <c r="G868" i="2" s="1"/>
  <c r="F869" i="2"/>
  <c r="G869" i="2" s="1"/>
  <c r="F870" i="2"/>
  <c r="G870" i="2" s="1"/>
  <c r="F871" i="2"/>
  <c r="G871" i="2" s="1"/>
  <c r="F872" i="2"/>
  <c r="G872" i="2" s="1"/>
  <c r="F873" i="2"/>
  <c r="G873" i="2" s="1"/>
  <c r="F874" i="2"/>
  <c r="G874" i="2" s="1"/>
  <c r="F875" i="2"/>
  <c r="G875" i="2" s="1"/>
  <c r="F876" i="2"/>
  <c r="G876" i="2" s="1"/>
  <c r="F877" i="2"/>
  <c r="G877" i="2" s="1"/>
  <c r="F878" i="2"/>
  <c r="G878" i="2" s="1"/>
  <c r="F879" i="2"/>
  <c r="G879" i="2" s="1"/>
  <c r="F880" i="2"/>
  <c r="G880" i="2" s="1"/>
  <c r="F881" i="2"/>
  <c r="G881" i="2" s="1"/>
  <c r="F882" i="2"/>
  <c r="G882" i="2" s="1"/>
  <c r="F883" i="2"/>
  <c r="G883" i="2" s="1"/>
  <c r="F884" i="2"/>
  <c r="G884" i="2" s="1"/>
  <c r="F885" i="2"/>
  <c r="G885" i="2" s="1"/>
  <c r="F886" i="2"/>
  <c r="G886" i="2" s="1"/>
  <c r="F887" i="2"/>
  <c r="G887" i="2" s="1"/>
  <c r="F888" i="2"/>
  <c r="G888" i="2" s="1"/>
  <c r="F889" i="2"/>
  <c r="G889" i="2" s="1"/>
  <c r="F890" i="2"/>
  <c r="G890" i="2" s="1"/>
  <c r="F891" i="2"/>
  <c r="G891" i="2" s="1"/>
  <c r="F892" i="2"/>
  <c r="G892" i="2" s="1"/>
  <c r="F893" i="2"/>
  <c r="G893" i="2" s="1"/>
  <c r="F894" i="2"/>
  <c r="G894" i="2" s="1"/>
  <c r="F895" i="2"/>
  <c r="G895" i="2" s="1"/>
  <c r="F896" i="2"/>
  <c r="G896" i="2" s="1"/>
  <c r="F897" i="2"/>
  <c r="G897" i="2" s="1"/>
  <c r="F898" i="2"/>
  <c r="G898" i="2" s="1"/>
  <c r="F899" i="2"/>
  <c r="G899" i="2" s="1"/>
  <c r="F900" i="2"/>
  <c r="G900" i="2" s="1"/>
  <c r="F901" i="2"/>
  <c r="G901" i="2" s="1"/>
  <c r="F902" i="2"/>
  <c r="G902" i="2" s="1"/>
  <c r="F903" i="2"/>
  <c r="G903" i="2" s="1"/>
  <c r="F904" i="2"/>
  <c r="G904" i="2" s="1"/>
  <c r="F905" i="2"/>
  <c r="G905" i="2" s="1"/>
  <c r="F906" i="2"/>
  <c r="G906" i="2" s="1"/>
  <c r="F907" i="2"/>
  <c r="G907" i="2" s="1"/>
  <c r="F908" i="2"/>
  <c r="G908" i="2" s="1"/>
  <c r="F909" i="2"/>
  <c r="G909" i="2" s="1"/>
  <c r="F910" i="2"/>
  <c r="G910" i="2" s="1"/>
  <c r="F911" i="2"/>
  <c r="G911" i="2" s="1"/>
  <c r="F912" i="2"/>
  <c r="G912" i="2" s="1"/>
  <c r="F913" i="2"/>
  <c r="G913" i="2" s="1"/>
  <c r="F914" i="2"/>
  <c r="G914" i="2" s="1"/>
  <c r="F915" i="2"/>
  <c r="G915" i="2" s="1"/>
  <c r="F916" i="2"/>
  <c r="G916" i="2" s="1"/>
  <c r="F917" i="2"/>
  <c r="G917" i="2" s="1"/>
  <c r="F918" i="2"/>
  <c r="G918" i="2" s="1"/>
  <c r="F919" i="2"/>
  <c r="G919" i="2" s="1"/>
  <c r="F920" i="2"/>
  <c r="G920" i="2" s="1"/>
  <c r="F921" i="2"/>
  <c r="G921" i="2" s="1"/>
  <c r="F922" i="2"/>
  <c r="G922" i="2" s="1"/>
  <c r="F923" i="2"/>
  <c r="G923" i="2" s="1"/>
  <c r="F924" i="2"/>
  <c r="G924" i="2" s="1"/>
  <c r="F925" i="2"/>
  <c r="G925" i="2" s="1"/>
  <c r="F926" i="2"/>
  <c r="G926" i="2" s="1"/>
  <c r="F927" i="2"/>
  <c r="G927" i="2" s="1"/>
  <c r="F928" i="2"/>
  <c r="G928" i="2" s="1"/>
  <c r="F929" i="2"/>
  <c r="G929" i="2" s="1"/>
  <c r="F930" i="2"/>
  <c r="G930" i="2" s="1"/>
  <c r="F931" i="2"/>
  <c r="G931" i="2" s="1"/>
  <c r="F932" i="2"/>
  <c r="G932" i="2" s="1"/>
  <c r="F933" i="2"/>
  <c r="G933" i="2" s="1"/>
  <c r="F934" i="2"/>
  <c r="G934" i="2" s="1"/>
  <c r="F935" i="2"/>
  <c r="G935" i="2" s="1"/>
  <c r="F936" i="2"/>
  <c r="G936" i="2" s="1"/>
  <c r="F937" i="2"/>
  <c r="G937" i="2" s="1"/>
  <c r="F938" i="2"/>
  <c r="G938" i="2" s="1"/>
  <c r="F939" i="2"/>
  <c r="G939" i="2" s="1"/>
  <c r="F940" i="2"/>
  <c r="G940" i="2" s="1"/>
  <c r="F941" i="2"/>
  <c r="G941" i="2" s="1"/>
  <c r="F942" i="2"/>
  <c r="G942" i="2" s="1"/>
  <c r="F943" i="2"/>
  <c r="G943" i="2" s="1"/>
  <c r="F944" i="2"/>
  <c r="G944" i="2" s="1"/>
  <c r="F945" i="2"/>
  <c r="G945" i="2" s="1"/>
  <c r="F946" i="2"/>
  <c r="G946" i="2" s="1"/>
  <c r="F947" i="2"/>
  <c r="G947" i="2" s="1"/>
  <c r="F948" i="2"/>
  <c r="G948" i="2" s="1"/>
  <c r="F949" i="2"/>
  <c r="G949" i="2" s="1"/>
  <c r="F950" i="2"/>
  <c r="G950" i="2" s="1"/>
  <c r="F951" i="2"/>
  <c r="G951" i="2" s="1"/>
  <c r="F952" i="2"/>
  <c r="G952" i="2" s="1"/>
  <c r="F953" i="2"/>
  <c r="G953" i="2" s="1"/>
  <c r="F954" i="2"/>
  <c r="G954" i="2" s="1"/>
  <c r="F955" i="2"/>
  <c r="G955" i="2" s="1"/>
  <c r="F956" i="2"/>
  <c r="G956" i="2" s="1"/>
  <c r="F957" i="2"/>
  <c r="G957" i="2" s="1"/>
  <c r="F958" i="2"/>
  <c r="G958" i="2" s="1"/>
  <c r="F959" i="2"/>
  <c r="G959" i="2" s="1"/>
  <c r="F960" i="2"/>
  <c r="G960" i="2" s="1"/>
  <c r="F961" i="2"/>
  <c r="G961" i="2" s="1"/>
  <c r="F962" i="2"/>
  <c r="G962" i="2" s="1"/>
  <c r="F963" i="2"/>
  <c r="G963" i="2" s="1"/>
  <c r="F964" i="2"/>
  <c r="G964" i="2" s="1"/>
  <c r="F965" i="2"/>
  <c r="G965" i="2" s="1"/>
  <c r="F966" i="2"/>
  <c r="G966" i="2" s="1"/>
  <c r="F967" i="2"/>
  <c r="G967" i="2" s="1"/>
  <c r="F968" i="2"/>
  <c r="G968" i="2" s="1"/>
  <c r="F969" i="2"/>
  <c r="G969" i="2" s="1"/>
  <c r="F970" i="2"/>
  <c r="G970" i="2" s="1"/>
  <c r="F971" i="2"/>
  <c r="G971" i="2" s="1"/>
  <c r="F972" i="2"/>
  <c r="G972" i="2" s="1"/>
  <c r="F973" i="2"/>
  <c r="G973" i="2" s="1"/>
  <c r="F974" i="2"/>
  <c r="G974" i="2" s="1"/>
  <c r="F975" i="2"/>
  <c r="G975" i="2" s="1"/>
  <c r="F976" i="2"/>
  <c r="G976" i="2" s="1"/>
  <c r="F977" i="2"/>
  <c r="G977" i="2" s="1"/>
  <c r="F978" i="2"/>
  <c r="G978" i="2" s="1"/>
  <c r="F979" i="2"/>
  <c r="G979" i="2" s="1"/>
  <c r="F980" i="2"/>
  <c r="G980" i="2" s="1"/>
  <c r="F981" i="2"/>
  <c r="G981" i="2" s="1"/>
  <c r="F982" i="2"/>
  <c r="G982" i="2" s="1"/>
  <c r="F983" i="2"/>
  <c r="G983" i="2" s="1"/>
  <c r="F984" i="2"/>
  <c r="G984" i="2" s="1"/>
  <c r="F985" i="2"/>
  <c r="G985" i="2" s="1"/>
  <c r="F986" i="2"/>
  <c r="G986" i="2" s="1"/>
  <c r="F987" i="2"/>
  <c r="G987" i="2" s="1"/>
  <c r="F988" i="2"/>
  <c r="G988" i="2" s="1"/>
  <c r="F989" i="2"/>
  <c r="G989" i="2" s="1"/>
  <c r="F990" i="2"/>
  <c r="G990" i="2" s="1"/>
  <c r="F991" i="2"/>
  <c r="G991" i="2" s="1"/>
  <c r="F992" i="2"/>
  <c r="G992" i="2" s="1"/>
  <c r="F993" i="2"/>
  <c r="G993" i="2" s="1"/>
  <c r="F994" i="2"/>
  <c r="G994" i="2" s="1"/>
  <c r="F995" i="2"/>
  <c r="G995" i="2" s="1"/>
  <c r="F996" i="2"/>
  <c r="G996" i="2" s="1"/>
  <c r="F997" i="2"/>
  <c r="G997" i="2" s="1"/>
  <c r="F998" i="2"/>
  <c r="G998" i="2" s="1"/>
  <c r="F999" i="2"/>
  <c r="G999" i="2" s="1"/>
  <c r="F1000" i="2"/>
  <c r="G1000" i="2" s="1"/>
  <c r="F1001" i="2"/>
  <c r="G1001" i="2" s="1"/>
  <c r="F1002" i="2"/>
  <c r="G1002" i="2" s="1"/>
  <c r="F1003" i="2"/>
  <c r="G1003" i="2" s="1"/>
  <c r="F1004" i="2"/>
  <c r="G1004" i="2" s="1"/>
  <c r="F1005" i="2"/>
  <c r="G1005" i="2" s="1"/>
  <c r="F1006" i="2"/>
  <c r="G1006" i="2" s="1"/>
  <c r="F1007" i="2"/>
  <c r="G1007" i="2" s="1"/>
  <c r="F1008" i="2"/>
  <c r="G1008" i="2" s="1"/>
  <c r="F1009" i="2"/>
  <c r="G1009" i="2" s="1"/>
  <c r="F1010" i="2"/>
  <c r="G1010" i="2" s="1"/>
  <c r="F1011" i="2"/>
  <c r="G1011" i="2" s="1"/>
  <c r="F1012" i="2"/>
  <c r="G1012" i="2" s="1"/>
  <c r="F1013" i="2"/>
  <c r="G1013" i="2" s="1"/>
  <c r="F1014" i="2"/>
  <c r="G1014" i="2" s="1"/>
  <c r="F1015" i="2"/>
  <c r="G1015" i="2" s="1"/>
  <c r="F1016" i="2"/>
  <c r="G1016" i="2" s="1"/>
  <c r="F1017" i="2"/>
  <c r="G1017" i="2" s="1"/>
  <c r="F1018" i="2"/>
  <c r="G1018" i="2" s="1"/>
  <c r="F1019" i="2"/>
  <c r="G1019" i="2" s="1"/>
  <c r="F1020" i="2"/>
  <c r="G1020" i="2" s="1"/>
  <c r="F1021" i="2"/>
  <c r="G1021" i="2" s="1"/>
  <c r="F1022" i="2"/>
  <c r="G1022" i="2" s="1"/>
  <c r="F1023" i="2"/>
  <c r="G1023" i="2" s="1"/>
  <c r="F1024" i="2"/>
  <c r="G1024" i="2" s="1"/>
  <c r="F1025" i="2"/>
  <c r="G1025" i="2" s="1"/>
  <c r="F1026" i="2"/>
  <c r="G1026" i="2" s="1"/>
  <c r="F1027" i="2"/>
  <c r="G1027" i="2" s="1"/>
  <c r="F1028" i="2"/>
  <c r="G1028" i="2" s="1"/>
  <c r="F1029" i="2"/>
  <c r="G1029" i="2" s="1"/>
  <c r="F1030" i="2"/>
  <c r="G1030" i="2" s="1"/>
  <c r="F1031" i="2"/>
  <c r="G1031" i="2" s="1"/>
  <c r="F1032" i="2"/>
  <c r="G1032" i="2" s="1"/>
  <c r="F1033" i="2"/>
  <c r="G1033" i="2" s="1"/>
  <c r="F1034" i="2"/>
  <c r="G1034" i="2" s="1"/>
  <c r="F1035" i="2"/>
  <c r="G1035" i="2" s="1"/>
  <c r="F1036" i="2"/>
  <c r="G1036" i="2" s="1"/>
  <c r="F1037" i="2"/>
  <c r="G1037" i="2" s="1"/>
  <c r="F1038" i="2"/>
  <c r="G1038" i="2" s="1"/>
  <c r="F1039" i="2"/>
  <c r="G1039" i="2" s="1"/>
  <c r="F1040" i="2"/>
  <c r="G1040" i="2" s="1"/>
  <c r="F1041" i="2"/>
  <c r="G1041" i="2" s="1"/>
  <c r="F1042" i="2"/>
  <c r="G1042" i="2" s="1"/>
  <c r="F1043" i="2"/>
  <c r="G1043" i="2" s="1"/>
  <c r="F1044" i="2"/>
  <c r="G1044" i="2" s="1"/>
  <c r="F1045" i="2"/>
  <c r="G1045" i="2" s="1"/>
  <c r="F1046" i="2"/>
  <c r="G1046" i="2" s="1"/>
  <c r="F1047" i="2"/>
  <c r="G1047" i="2" s="1"/>
  <c r="F1048" i="2"/>
  <c r="G1048" i="2" s="1"/>
  <c r="F1049" i="2"/>
  <c r="G1049" i="2" s="1"/>
  <c r="F1050" i="2"/>
  <c r="G1050" i="2" s="1"/>
  <c r="F1051" i="2"/>
  <c r="G1051" i="2" s="1"/>
  <c r="F1052" i="2"/>
  <c r="G1052" i="2" s="1"/>
  <c r="F1053" i="2"/>
  <c r="G1053" i="2" s="1"/>
  <c r="F1054" i="2"/>
  <c r="G1054" i="2" s="1"/>
  <c r="F1055" i="2"/>
  <c r="G1055" i="2" s="1"/>
  <c r="F1056" i="2"/>
  <c r="G1056" i="2" s="1"/>
  <c r="F1057" i="2"/>
  <c r="G1057" i="2" s="1"/>
  <c r="F1058" i="2"/>
  <c r="G1058" i="2" s="1"/>
  <c r="F1059" i="2"/>
  <c r="G1059" i="2" s="1"/>
  <c r="F1060" i="2"/>
  <c r="G1060" i="2" s="1"/>
  <c r="F1061" i="2"/>
  <c r="G1061" i="2" s="1"/>
  <c r="F1062" i="2"/>
  <c r="G1062" i="2" s="1"/>
  <c r="F1063" i="2"/>
  <c r="G1063" i="2" s="1"/>
  <c r="F1064" i="2"/>
  <c r="G1064" i="2" s="1"/>
  <c r="F1065" i="2"/>
  <c r="G1065" i="2" s="1"/>
  <c r="F1066" i="2"/>
  <c r="G1066" i="2" s="1"/>
  <c r="F1067" i="2"/>
  <c r="G1067" i="2" s="1"/>
  <c r="F1068" i="2"/>
  <c r="G1068" i="2" s="1"/>
  <c r="F1069" i="2"/>
  <c r="G1069" i="2" s="1"/>
  <c r="F1070" i="2"/>
  <c r="G1070" i="2" s="1"/>
  <c r="F1071" i="2"/>
  <c r="G1071" i="2" s="1"/>
  <c r="F1072" i="2"/>
  <c r="G1072" i="2" s="1"/>
  <c r="F1073" i="2"/>
  <c r="G1073" i="2" s="1"/>
  <c r="F1074" i="2"/>
  <c r="G1074" i="2" s="1"/>
  <c r="F1075" i="2"/>
  <c r="G1075" i="2" s="1"/>
  <c r="F1076" i="2"/>
  <c r="G1076" i="2" s="1"/>
  <c r="F1077" i="2"/>
  <c r="G1077" i="2" s="1"/>
  <c r="F1078" i="2"/>
  <c r="G1078" i="2" s="1"/>
  <c r="F1079" i="2"/>
  <c r="G1079" i="2" s="1"/>
  <c r="F1080" i="2"/>
  <c r="G1080" i="2" s="1"/>
  <c r="F1081" i="2"/>
  <c r="G1081" i="2" s="1"/>
  <c r="F1082" i="2"/>
  <c r="G1082" i="2" s="1"/>
  <c r="F1083" i="2"/>
  <c r="G1083" i="2" s="1"/>
  <c r="F1084" i="2"/>
  <c r="G1084" i="2" s="1"/>
  <c r="F1085" i="2"/>
  <c r="G1085" i="2" s="1"/>
  <c r="F1086" i="2"/>
  <c r="G1086" i="2" s="1"/>
  <c r="F1087" i="2"/>
  <c r="G1087" i="2" s="1"/>
  <c r="F1088" i="2"/>
  <c r="G1088" i="2" s="1"/>
  <c r="F1089" i="2"/>
  <c r="G1089" i="2" s="1"/>
  <c r="F1090" i="2"/>
  <c r="G1090" i="2" s="1"/>
  <c r="F1091" i="2"/>
  <c r="G1091" i="2" s="1"/>
  <c r="F1092" i="2"/>
  <c r="G1092" i="2" s="1"/>
  <c r="F1093" i="2"/>
  <c r="G1093" i="2" s="1"/>
  <c r="F1094" i="2"/>
  <c r="G1094" i="2" s="1"/>
  <c r="F1095" i="2"/>
  <c r="G1095" i="2" s="1"/>
  <c r="F1096" i="2"/>
  <c r="G1096" i="2" s="1"/>
  <c r="F1097" i="2"/>
  <c r="G1097" i="2" s="1"/>
  <c r="F1098" i="2"/>
  <c r="G1098" i="2" s="1"/>
  <c r="F1099" i="2"/>
  <c r="G1099" i="2" s="1"/>
  <c r="F1100" i="2"/>
  <c r="G1100" i="2" s="1"/>
  <c r="F1101" i="2"/>
  <c r="G1101" i="2" s="1"/>
  <c r="F1102" i="2"/>
  <c r="G1102" i="2" s="1"/>
  <c r="F1103" i="2"/>
  <c r="G1103" i="2" s="1"/>
  <c r="F1104" i="2"/>
  <c r="G1104" i="2" s="1"/>
  <c r="F1105" i="2"/>
  <c r="G1105" i="2" s="1"/>
  <c r="F1106" i="2"/>
  <c r="G1106" i="2" s="1"/>
  <c r="F1107" i="2"/>
  <c r="G1107" i="2" s="1"/>
  <c r="F1108" i="2"/>
  <c r="G1108" i="2" s="1"/>
  <c r="F1109" i="2"/>
  <c r="G1109" i="2" s="1"/>
  <c r="F1110" i="2"/>
  <c r="G1110" i="2" s="1"/>
  <c r="F1111" i="2"/>
  <c r="G1111" i="2" s="1"/>
  <c r="F1112" i="2"/>
  <c r="G1112" i="2" s="1"/>
  <c r="F1113" i="2"/>
  <c r="G1113" i="2" s="1"/>
  <c r="F1114" i="2"/>
  <c r="G1114" i="2" s="1"/>
  <c r="F1115" i="2"/>
  <c r="G1115" i="2" s="1"/>
  <c r="F1116" i="2"/>
  <c r="G1116" i="2" s="1"/>
  <c r="F1117" i="2"/>
  <c r="G1117" i="2" s="1"/>
  <c r="F1118" i="2"/>
  <c r="G1118" i="2" s="1"/>
  <c r="F1119" i="2"/>
  <c r="G1119" i="2" s="1"/>
  <c r="F1120" i="2"/>
  <c r="G1120" i="2" s="1"/>
  <c r="F1121" i="2"/>
  <c r="G1121" i="2" s="1"/>
  <c r="F1122" i="2"/>
  <c r="G1122" i="2" s="1"/>
  <c r="F1123" i="2"/>
  <c r="G1123" i="2" s="1"/>
  <c r="F1124" i="2"/>
  <c r="G1124" i="2" s="1"/>
  <c r="F1125" i="2"/>
  <c r="G1125" i="2" s="1"/>
  <c r="F1126" i="2"/>
  <c r="G1126" i="2" s="1"/>
  <c r="F1127" i="2"/>
  <c r="G1127" i="2" s="1"/>
  <c r="F1128" i="2"/>
  <c r="G1128" i="2" s="1"/>
  <c r="F1129" i="2"/>
  <c r="G1129" i="2" s="1"/>
  <c r="F1130" i="2"/>
  <c r="G1130" i="2" s="1"/>
  <c r="F1131" i="2"/>
  <c r="G1131" i="2" s="1"/>
  <c r="F1132" i="2"/>
  <c r="G1132" i="2" s="1"/>
  <c r="F1133" i="2"/>
  <c r="G1133" i="2" s="1"/>
  <c r="F1134" i="2"/>
  <c r="G1134" i="2" s="1"/>
  <c r="F1135" i="2"/>
  <c r="G1135" i="2" s="1"/>
  <c r="F1136" i="2"/>
  <c r="G1136" i="2" s="1"/>
  <c r="F1137" i="2"/>
  <c r="G1137" i="2" s="1"/>
  <c r="F1138" i="2"/>
  <c r="G1138" i="2" s="1"/>
  <c r="F1139" i="2"/>
  <c r="G1139" i="2" s="1"/>
  <c r="F1140" i="2"/>
  <c r="G1140" i="2" s="1"/>
  <c r="F1141" i="2"/>
  <c r="G1141" i="2" s="1"/>
  <c r="F1142" i="2"/>
  <c r="G1142" i="2" s="1"/>
  <c r="F1143" i="2"/>
  <c r="G1143" i="2" s="1"/>
  <c r="F1144" i="2"/>
  <c r="G1144" i="2" s="1"/>
  <c r="F1145" i="2"/>
  <c r="G1145" i="2" s="1"/>
  <c r="F1146" i="2"/>
  <c r="G1146" i="2" s="1"/>
  <c r="F1147" i="2"/>
  <c r="G1147" i="2" s="1"/>
  <c r="F1148" i="2"/>
  <c r="G1148" i="2" s="1"/>
  <c r="F1149" i="2"/>
  <c r="G1149" i="2" s="1"/>
  <c r="F1150" i="2"/>
  <c r="G1150" i="2" s="1"/>
  <c r="F1151" i="2"/>
  <c r="G1151" i="2" s="1"/>
  <c r="F1152" i="2"/>
  <c r="G1152" i="2" s="1"/>
  <c r="F1153" i="2"/>
  <c r="G1153" i="2" s="1"/>
  <c r="F1154" i="2"/>
  <c r="G1154" i="2" s="1"/>
  <c r="F1155" i="2"/>
  <c r="G1155" i="2" s="1"/>
  <c r="F1156" i="2"/>
  <c r="G1156" i="2" s="1"/>
  <c r="F1157" i="2"/>
  <c r="G1157" i="2" s="1"/>
  <c r="F1158" i="2"/>
  <c r="G1158" i="2" s="1"/>
  <c r="F1159" i="2"/>
  <c r="G1159" i="2" s="1"/>
  <c r="F1160" i="2"/>
  <c r="G1160" i="2" s="1"/>
  <c r="F1161" i="2"/>
  <c r="G1161" i="2" s="1"/>
  <c r="F1162" i="2"/>
  <c r="G1162" i="2" s="1"/>
  <c r="F1163" i="2"/>
  <c r="G1163" i="2" s="1"/>
  <c r="F1164" i="2"/>
  <c r="G1164" i="2" s="1"/>
  <c r="F1165" i="2"/>
  <c r="G1165" i="2" s="1"/>
  <c r="F1166" i="2"/>
  <c r="G1166" i="2" s="1"/>
  <c r="F1167" i="2"/>
  <c r="G1167" i="2" s="1"/>
  <c r="F1168" i="2"/>
  <c r="G1168" i="2" s="1"/>
  <c r="F1169" i="2"/>
  <c r="G1169" i="2" s="1"/>
  <c r="F1170" i="2"/>
  <c r="G1170" i="2" s="1"/>
  <c r="F1171" i="2"/>
  <c r="G1171" i="2" s="1"/>
  <c r="F1172" i="2"/>
  <c r="G1172" i="2" s="1"/>
  <c r="F1173" i="2"/>
  <c r="G1173" i="2" s="1"/>
  <c r="F1174" i="2"/>
  <c r="G1174" i="2" s="1"/>
  <c r="F1175" i="2"/>
  <c r="G1175" i="2" s="1"/>
  <c r="F1176" i="2"/>
  <c r="G1176" i="2" s="1"/>
  <c r="F1177" i="2"/>
  <c r="G1177" i="2" s="1"/>
  <c r="F1178" i="2"/>
  <c r="G1178" i="2" s="1"/>
  <c r="F1179" i="2"/>
  <c r="G1179" i="2" s="1"/>
  <c r="F1180" i="2"/>
  <c r="G1180" i="2" s="1"/>
  <c r="F1181" i="2"/>
  <c r="G1181" i="2" s="1"/>
  <c r="F1182" i="2"/>
  <c r="G1182" i="2" s="1"/>
  <c r="F1183" i="2"/>
  <c r="G1183" i="2" s="1"/>
  <c r="F1184" i="2"/>
  <c r="G1184" i="2" s="1"/>
  <c r="F1185" i="2"/>
  <c r="G1185" i="2" s="1"/>
  <c r="F1186" i="2"/>
  <c r="G1186" i="2" s="1"/>
  <c r="F1187" i="2"/>
  <c r="G1187" i="2" s="1"/>
  <c r="F1188" i="2"/>
  <c r="G1188" i="2" s="1"/>
  <c r="F1189" i="2"/>
  <c r="G1189" i="2" s="1"/>
  <c r="F1190" i="2"/>
  <c r="G1190" i="2" s="1"/>
  <c r="F1191" i="2"/>
  <c r="G1191" i="2" s="1"/>
  <c r="F1192" i="2"/>
  <c r="G1192" i="2" s="1"/>
  <c r="F1193" i="2"/>
  <c r="G1193" i="2" s="1"/>
  <c r="F1194" i="2"/>
  <c r="G1194" i="2" s="1"/>
  <c r="F1195" i="2"/>
  <c r="G1195" i="2" s="1"/>
  <c r="F1196" i="2"/>
  <c r="G1196" i="2" s="1"/>
  <c r="F1197" i="2"/>
  <c r="G1197" i="2" s="1"/>
  <c r="F1198" i="2"/>
  <c r="G1198" i="2" s="1"/>
  <c r="F1199" i="2"/>
  <c r="G1199" i="2" s="1"/>
  <c r="F1200" i="2"/>
  <c r="G1200" i="2" s="1"/>
  <c r="F1201" i="2"/>
  <c r="G1201" i="2" s="1"/>
  <c r="F1202" i="2"/>
  <c r="G1202" i="2" s="1"/>
  <c r="F1203" i="2"/>
  <c r="G1203" i="2" s="1"/>
  <c r="F1204" i="2"/>
  <c r="G1204" i="2" s="1"/>
  <c r="F1205" i="2"/>
  <c r="G1205" i="2" s="1"/>
  <c r="F1206" i="2"/>
  <c r="G1206" i="2" s="1"/>
  <c r="F1207" i="2"/>
  <c r="G1207" i="2" s="1"/>
  <c r="F1208" i="2"/>
  <c r="G1208" i="2" s="1"/>
  <c r="F1209" i="2"/>
  <c r="G1209" i="2" s="1"/>
  <c r="F1210" i="2"/>
  <c r="G1210" i="2" s="1"/>
  <c r="F1211" i="2"/>
  <c r="G1211" i="2" s="1"/>
  <c r="F1212" i="2"/>
  <c r="G1212" i="2" s="1"/>
  <c r="F1213" i="2"/>
  <c r="G1213" i="2" s="1"/>
  <c r="F1214" i="2"/>
  <c r="G1214" i="2" s="1"/>
  <c r="F1215" i="2"/>
  <c r="G1215" i="2" s="1"/>
  <c r="F1216" i="2"/>
  <c r="G1216" i="2" s="1"/>
  <c r="F1217" i="2"/>
  <c r="G1217" i="2" s="1"/>
  <c r="F1218" i="2"/>
  <c r="G1218" i="2" s="1"/>
  <c r="F1219" i="2"/>
  <c r="G1219" i="2" s="1"/>
  <c r="F1220" i="2"/>
  <c r="G1220" i="2" s="1"/>
  <c r="F1221" i="2"/>
  <c r="G1221" i="2" s="1"/>
  <c r="F1222" i="2"/>
  <c r="G1222" i="2" s="1"/>
  <c r="F1223" i="2"/>
  <c r="G1223" i="2" s="1"/>
  <c r="F1224" i="2"/>
  <c r="G1224" i="2" s="1"/>
  <c r="F1225" i="2"/>
  <c r="G1225" i="2" s="1"/>
  <c r="F1226" i="2"/>
  <c r="G1226" i="2" s="1"/>
  <c r="F1227" i="2"/>
  <c r="G1227" i="2" s="1"/>
  <c r="F1228" i="2"/>
  <c r="G1228" i="2" s="1"/>
  <c r="F1229" i="2"/>
  <c r="G1229" i="2" s="1"/>
  <c r="F1230" i="2"/>
  <c r="G1230" i="2" s="1"/>
  <c r="F1231" i="2"/>
  <c r="G1231" i="2" s="1"/>
  <c r="F1232" i="2"/>
  <c r="G1232" i="2" s="1"/>
  <c r="F1233" i="2"/>
  <c r="G1233" i="2" s="1"/>
  <c r="F1234" i="2"/>
  <c r="G1234" i="2" s="1"/>
  <c r="F1235" i="2"/>
  <c r="G1235" i="2" s="1"/>
  <c r="F1236" i="2"/>
  <c r="G1236" i="2" s="1"/>
  <c r="F1237" i="2"/>
  <c r="G1237" i="2" s="1"/>
  <c r="F1238" i="2"/>
  <c r="G1238" i="2" s="1"/>
  <c r="F1239" i="2"/>
  <c r="G1239" i="2" s="1"/>
  <c r="F1240" i="2"/>
  <c r="G1240" i="2" s="1"/>
  <c r="F1241" i="2"/>
  <c r="G1241" i="2" s="1"/>
  <c r="F1242" i="2"/>
  <c r="G1242" i="2" s="1"/>
  <c r="F1243" i="2"/>
  <c r="G1243" i="2" s="1"/>
  <c r="F1244" i="2"/>
  <c r="G1244" i="2" s="1"/>
  <c r="F1245" i="2"/>
  <c r="G1245" i="2" s="1"/>
  <c r="F1246" i="2"/>
  <c r="G1246" i="2" s="1"/>
  <c r="F1247" i="2"/>
  <c r="G1247" i="2" s="1"/>
  <c r="F1248" i="2"/>
  <c r="G1248" i="2" s="1"/>
  <c r="F1249" i="2"/>
  <c r="G1249" i="2" s="1"/>
  <c r="F1250" i="2"/>
  <c r="G1250" i="2" s="1"/>
  <c r="F1251" i="2"/>
  <c r="G1251" i="2" s="1"/>
  <c r="F1252" i="2"/>
  <c r="G1252" i="2" s="1"/>
  <c r="F1253" i="2"/>
  <c r="G1253" i="2" s="1"/>
  <c r="F1254" i="2"/>
  <c r="G1254" i="2" s="1"/>
  <c r="F1255" i="2"/>
  <c r="G1255" i="2" s="1"/>
  <c r="F1256" i="2"/>
  <c r="G1256" i="2" s="1"/>
  <c r="F1257" i="2"/>
  <c r="G1257" i="2" s="1"/>
  <c r="F1258" i="2"/>
  <c r="G1258" i="2" s="1"/>
  <c r="F1259" i="2"/>
  <c r="G1259" i="2" s="1"/>
  <c r="F1260" i="2"/>
  <c r="G1260" i="2" s="1"/>
  <c r="F1261" i="2"/>
  <c r="G1261" i="2" s="1"/>
  <c r="F1262" i="2"/>
  <c r="G1262" i="2" s="1"/>
  <c r="F1263" i="2"/>
  <c r="G1263" i="2" s="1"/>
  <c r="F1264" i="2"/>
  <c r="G1264" i="2" s="1"/>
  <c r="F1265" i="2"/>
  <c r="G1265" i="2" s="1"/>
  <c r="F1266" i="2"/>
  <c r="G1266" i="2" s="1"/>
  <c r="F1267" i="2"/>
  <c r="G1267" i="2" s="1"/>
  <c r="F1268" i="2"/>
  <c r="G1268" i="2" s="1"/>
  <c r="F1269" i="2"/>
  <c r="G1269" i="2" s="1"/>
  <c r="F1270" i="2"/>
  <c r="G1270" i="2" s="1"/>
  <c r="F1271" i="2"/>
  <c r="G1271" i="2" s="1"/>
  <c r="F1272" i="2"/>
  <c r="G1272" i="2" s="1"/>
  <c r="F1273" i="2"/>
  <c r="G1273" i="2" s="1"/>
  <c r="F1274" i="2"/>
  <c r="G1274" i="2" s="1"/>
  <c r="F1275" i="2"/>
  <c r="G1275" i="2" s="1"/>
  <c r="F1276" i="2"/>
  <c r="G1276" i="2" s="1"/>
  <c r="F1277" i="2"/>
  <c r="G1277" i="2" s="1"/>
  <c r="F1278" i="2"/>
  <c r="G1278" i="2" s="1"/>
  <c r="F1279" i="2"/>
  <c r="G1279" i="2" s="1"/>
  <c r="F1280" i="2"/>
  <c r="G1280" i="2" s="1"/>
  <c r="F1281" i="2"/>
  <c r="G1281" i="2" s="1"/>
  <c r="F1282" i="2"/>
  <c r="G1282" i="2" s="1"/>
  <c r="F1283" i="2"/>
  <c r="G1283" i="2" s="1"/>
  <c r="F1284" i="2"/>
  <c r="G1284" i="2" s="1"/>
  <c r="F1285" i="2"/>
  <c r="G1285" i="2" s="1"/>
  <c r="F1286" i="2"/>
  <c r="G1286" i="2" s="1"/>
  <c r="F1287" i="2"/>
  <c r="G1287" i="2" s="1"/>
  <c r="F1288" i="2"/>
  <c r="G1288" i="2" s="1"/>
  <c r="F1289" i="2"/>
  <c r="G1289" i="2" s="1"/>
  <c r="F1290" i="2"/>
  <c r="G1290" i="2" s="1"/>
  <c r="F1291" i="2"/>
  <c r="G1291" i="2" s="1"/>
  <c r="F1292" i="2"/>
  <c r="G1292" i="2" s="1"/>
  <c r="F1293" i="2"/>
  <c r="G1293" i="2" s="1"/>
  <c r="F1294" i="2"/>
  <c r="G1294" i="2" s="1"/>
  <c r="F1295" i="2"/>
  <c r="G1295" i="2" s="1"/>
  <c r="F1296" i="2"/>
  <c r="G1296" i="2" s="1"/>
  <c r="F1297" i="2"/>
  <c r="G1297" i="2" s="1"/>
  <c r="F1298" i="2"/>
  <c r="G1298" i="2" s="1"/>
  <c r="F1299" i="2"/>
  <c r="G1299" i="2" s="1"/>
  <c r="F1300" i="2"/>
  <c r="G1300" i="2" s="1"/>
  <c r="F1301" i="2"/>
  <c r="G1301" i="2" s="1"/>
  <c r="F1302" i="2"/>
  <c r="G1302" i="2" s="1"/>
  <c r="F1303" i="2"/>
  <c r="G1303" i="2" s="1"/>
  <c r="F1304" i="2"/>
  <c r="G1304" i="2" s="1"/>
  <c r="F1305" i="2"/>
  <c r="G1305" i="2" s="1"/>
  <c r="F1306" i="2"/>
  <c r="G1306" i="2" s="1"/>
  <c r="F1307" i="2"/>
  <c r="G1307" i="2" s="1"/>
  <c r="F1308" i="2"/>
  <c r="G1308" i="2" s="1"/>
  <c r="F1309" i="2"/>
  <c r="G1309" i="2" s="1"/>
  <c r="F1310" i="2"/>
  <c r="G1310" i="2" s="1"/>
  <c r="F1311" i="2"/>
  <c r="G1311" i="2" s="1"/>
  <c r="F1312" i="2"/>
  <c r="G1312" i="2" s="1"/>
  <c r="F1313" i="2"/>
  <c r="G1313" i="2" s="1"/>
  <c r="F1314" i="2"/>
  <c r="G1314" i="2" s="1"/>
  <c r="F1315" i="2"/>
  <c r="G1315" i="2" s="1"/>
  <c r="F1316" i="2"/>
  <c r="G1316" i="2" s="1"/>
  <c r="F1317" i="2"/>
  <c r="G1317" i="2" s="1"/>
  <c r="F1318" i="2"/>
  <c r="G1318" i="2" s="1"/>
  <c r="F1319" i="2"/>
  <c r="G1319" i="2" s="1"/>
  <c r="F1320" i="2"/>
  <c r="G1320" i="2" s="1"/>
  <c r="F1321" i="2"/>
  <c r="G1321" i="2" s="1"/>
  <c r="F1322" i="2"/>
  <c r="G1322" i="2" s="1"/>
  <c r="F1323" i="2"/>
  <c r="G1323" i="2" s="1"/>
  <c r="F1324" i="2"/>
  <c r="G1324" i="2" s="1"/>
  <c r="F1325" i="2"/>
  <c r="G1325" i="2" s="1"/>
  <c r="F1326" i="2"/>
  <c r="G1326" i="2" s="1"/>
  <c r="F1327" i="2"/>
  <c r="G1327" i="2" s="1"/>
  <c r="F1328" i="2"/>
  <c r="G1328" i="2" s="1"/>
  <c r="F1329" i="2"/>
  <c r="G1329" i="2" s="1"/>
  <c r="F1330" i="2"/>
  <c r="G1330" i="2" s="1"/>
  <c r="F1331" i="2"/>
  <c r="G1331" i="2" s="1"/>
  <c r="F1332" i="2"/>
  <c r="G1332" i="2" s="1"/>
  <c r="F1333" i="2"/>
  <c r="G1333" i="2" s="1"/>
  <c r="F1334" i="2"/>
  <c r="G1334" i="2" s="1"/>
  <c r="F1335" i="2"/>
  <c r="G1335" i="2" s="1"/>
  <c r="F1336" i="2"/>
  <c r="G1336" i="2" s="1"/>
  <c r="F1337" i="2"/>
  <c r="G1337" i="2" s="1"/>
  <c r="F1338" i="2"/>
  <c r="G1338" i="2" s="1"/>
  <c r="F1339" i="2"/>
  <c r="G1339" i="2" s="1"/>
  <c r="F1340" i="2"/>
  <c r="G1340" i="2" s="1"/>
  <c r="F1341" i="2"/>
  <c r="G1341" i="2" s="1"/>
  <c r="F1342" i="2"/>
  <c r="G1342" i="2" s="1"/>
  <c r="F1343" i="2"/>
  <c r="G1343" i="2" s="1"/>
  <c r="F1344" i="2"/>
  <c r="G1344" i="2" s="1"/>
  <c r="F1345" i="2"/>
  <c r="G1345" i="2" s="1"/>
  <c r="F1346" i="2"/>
  <c r="G1346" i="2" s="1"/>
  <c r="F1347" i="2"/>
  <c r="G1347" i="2" s="1"/>
  <c r="F1348" i="2"/>
  <c r="G1348" i="2" s="1"/>
  <c r="F1349" i="2"/>
  <c r="G1349" i="2" s="1"/>
  <c r="F1350" i="2"/>
  <c r="G1350" i="2" s="1"/>
  <c r="F1351" i="2"/>
  <c r="G1351" i="2" s="1"/>
  <c r="F1352" i="2"/>
  <c r="G1352" i="2" s="1"/>
  <c r="F1353" i="2"/>
  <c r="G1353" i="2" s="1"/>
  <c r="F1354" i="2"/>
  <c r="G1354" i="2" s="1"/>
  <c r="F1355" i="2"/>
  <c r="G1355" i="2" s="1"/>
  <c r="F1356" i="2"/>
  <c r="G1356" i="2" s="1"/>
  <c r="F1357" i="2"/>
  <c r="G1357" i="2" s="1"/>
  <c r="F1358" i="2"/>
  <c r="G1358" i="2" s="1"/>
  <c r="F1359" i="2"/>
  <c r="G1359" i="2" s="1"/>
  <c r="F1360" i="2"/>
  <c r="G1360" i="2" s="1"/>
  <c r="F1361" i="2"/>
  <c r="G1361" i="2" s="1"/>
  <c r="F1362" i="2"/>
  <c r="G1362" i="2" s="1"/>
  <c r="F1363" i="2"/>
  <c r="G1363" i="2" s="1"/>
  <c r="F1364" i="2"/>
  <c r="G1364" i="2" s="1"/>
  <c r="F1365" i="2"/>
  <c r="G1365" i="2" s="1"/>
  <c r="F1366" i="2"/>
  <c r="G1366" i="2" s="1"/>
  <c r="F1367" i="2"/>
  <c r="G1367" i="2" s="1"/>
  <c r="F1368" i="2"/>
  <c r="G1368" i="2" s="1"/>
  <c r="F1369" i="2"/>
  <c r="G1369" i="2" s="1"/>
  <c r="F1370" i="2"/>
  <c r="G1370" i="2" s="1"/>
  <c r="F1371" i="2"/>
  <c r="G1371" i="2" s="1"/>
  <c r="F1372" i="2"/>
  <c r="G1372" i="2" s="1"/>
  <c r="F1373" i="2"/>
  <c r="G1373" i="2" s="1"/>
  <c r="F1374" i="2"/>
  <c r="G1374" i="2" s="1"/>
  <c r="F1375" i="2"/>
  <c r="G1375" i="2" s="1"/>
  <c r="F1376" i="2"/>
  <c r="G1376" i="2" s="1"/>
  <c r="F1377" i="2"/>
  <c r="G1377" i="2" s="1"/>
  <c r="F1378" i="2"/>
  <c r="G1378" i="2" s="1"/>
  <c r="F1379" i="2"/>
  <c r="G1379" i="2" s="1"/>
  <c r="F1380" i="2"/>
  <c r="G1380" i="2" s="1"/>
  <c r="F1381" i="2"/>
  <c r="G1381" i="2" s="1"/>
  <c r="F1382" i="2"/>
  <c r="G1382" i="2" s="1"/>
  <c r="F1383" i="2"/>
  <c r="G1383" i="2" s="1"/>
  <c r="F1384" i="2"/>
  <c r="G1384" i="2" s="1"/>
  <c r="F1385" i="2"/>
  <c r="G1385" i="2" s="1"/>
  <c r="F1386" i="2"/>
  <c r="G1386" i="2" s="1"/>
  <c r="F1387" i="2"/>
  <c r="G1387" i="2" s="1"/>
  <c r="F1388" i="2"/>
  <c r="G1388" i="2" s="1"/>
  <c r="F1389" i="2"/>
  <c r="G1389" i="2" s="1"/>
  <c r="F1390" i="2"/>
  <c r="G1390" i="2" s="1"/>
  <c r="F1391" i="2"/>
  <c r="G1391" i="2" s="1"/>
  <c r="F1392" i="2"/>
  <c r="G1392" i="2" s="1"/>
  <c r="F1393" i="2"/>
  <c r="G1393" i="2" s="1"/>
  <c r="F1394" i="2"/>
  <c r="G1394" i="2" s="1"/>
  <c r="F1395" i="2"/>
  <c r="G1395" i="2" s="1"/>
  <c r="F1396" i="2"/>
  <c r="G1396" i="2" s="1"/>
  <c r="F1397" i="2"/>
  <c r="G1397" i="2" s="1"/>
  <c r="F1398" i="2"/>
  <c r="G1398" i="2" s="1"/>
  <c r="F1399" i="2"/>
  <c r="G1399" i="2" s="1"/>
  <c r="F1400" i="2"/>
  <c r="G1400" i="2" s="1"/>
  <c r="F1401" i="2"/>
  <c r="G1401" i="2" s="1"/>
  <c r="F1402" i="2"/>
  <c r="G1402" i="2" s="1"/>
  <c r="F1403" i="2"/>
  <c r="G1403" i="2" s="1"/>
  <c r="F1404" i="2"/>
  <c r="G1404" i="2" s="1"/>
  <c r="F1405" i="2"/>
  <c r="G1405" i="2" s="1"/>
  <c r="F1406" i="2"/>
  <c r="G1406" i="2" s="1"/>
  <c r="F1407" i="2"/>
  <c r="G1407" i="2" s="1"/>
  <c r="F1408" i="2"/>
  <c r="G1408" i="2" s="1"/>
  <c r="F1409" i="2"/>
  <c r="G1409" i="2" s="1"/>
  <c r="F1410" i="2"/>
  <c r="G1410" i="2" s="1"/>
  <c r="F1411" i="2"/>
  <c r="G1411" i="2" s="1"/>
  <c r="F1412" i="2"/>
  <c r="G1412" i="2" s="1"/>
  <c r="F1413" i="2"/>
  <c r="G1413" i="2" s="1"/>
  <c r="F1414" i="2"/>
  <c r="G1414" i="2" s="1"/>
  <c r="F1415" i="2"/>
  <c r="G1415" i="2" s="1"/>
  <c r="F1416" i="2"/>
  <c r="G1416" i="2" s="1"/>
  <c r="F1417" i="2"/>
  <c r="G1417" i="2" s="1"/>
  <c r="F1418" i="2"/>
  <c r="G1418" i="2" s="1"/>
  <c r="F1419" i="2"/>
  <c r="G1419" i="2" s="1"/>
  <c r="F1420" i="2"/>
  <c r="G1420" i="2" s="1"/>
  <c r="F1421" i="2"/>
  <c r="G1421" i="2" s="1"/>
  <c r="F1422" i="2"/>
  <c r="G1422" i="2" s="1"/>
  <c r="F1423" i="2"/>
  <c r="G1423" i="2" s="1"/>
  <c r="F1424" i="2"/>
  <c r="G1424" i="2" s="1"/>
  <c r="F1425" i="2"/>
  <c r="G1425" i="2" s="1"/>
  <c r="F1426" i="2"/>
  <c r="G1426" i="2" s="1"/>
  <c r="F1427" i="2"/>
  <c r="G1427" i="2" s="1"/>
  <c r="F1428" i="2"/>
  <c r="G1428" i="2" s="1"/>
  <c r="F1429" i="2"/>
  <c r="G1429" i="2" s="1"/>
  <c r="F1430" i="2"/>
  <c r="G1430" i="2" s="1"/>
  <c r="F1431" i="2"/>
  <c r="G1431" i="2" s="1"/>
  <c r="F1432" i="2"/>
  <c r="G1432" i="2" s="1"/>
  <c r="F1433" i="2"/>
  <c r="G1433" i="2" s="1"/>
  <c r="F1434" i="2"/>
  <c r="G1434" i="2" s="1"/>
  <c r="F1435" i="2"/>
  <c r="G1435" i="2" s="1"/>
  <c r="F1436" i="2"/>
  <c r="G1436" i="2" s="1"/>
  <c r="F1437" i="2"/>
  <c r="G1437" i="2" s="1"/>
  <c r="F1438" i="2"/>
  <c r="G1438" i="2" s="1"/>
  <c r="F1439" i="2"/>
  <c r="G1439" i="2" s="1"/>
  <c r="F1440" i="2"/>
  <c r="G1440" i="2" s="1"/>
  <c r="F1441" i="2"/>
  <c r="G1441" i="2" s="1"/>
  <c r="F1442" i="2"/>
  <c r="G1442" i="2" s="1"/>
  <c r="F1443" i="2"/>
  <c r="G1443" i="2" s="1"/>
  <c r="F1444" i="2"/>
  <c r="G1444" i="2" s="1"/>
  <c r="F1445" i="2"/>
  <c r="G1445" i="2" s="1"/>
  <c r="F1446" i="2"/>
  <c r="G1446" i="2" s="1"/>
  <c r="F1447" i="2"/>
  <c r="G1447" i="2" s="1"/>
  <c r="F1448" i="2"/>
  <c r="G1448" i="2" s="1"/>
  <c r="F1449" i="2"/>
  <c r="G1449" i="2" s="1"/>
  <c r="F1450" i="2"/>
  <c r="G1450" i="2" s="1"/>
  <c r="F1451" i="2"/>
  <c r="G1451" i="2" s="1"/>
  <c r="F1452" i="2"/>
  <c r="G1452" i="2" s="1"/>
  <c r="F1453" i="2"/>
  <c r="G1453" i="2" s="1"/>
  <c r="F1454" i="2"/>
  <c r="G1454" i="2" s="1"/>
  <c r="F1455" i="2"/>
  <c r="G1455" i="2" s="1"/>
  <c r="F1456" i="2"/>
  <c r="G1456" i="2" s="1"/>
  <c r="F1457" i="2"/>
  <c r="G1457" i="2" s="1"/>
  <c r="F1458" i="2"/>
  <c r="G1458" i="2" s="1"/>
  <c r="F1459" i="2"/>
  <c r="G1459" i="2" s="1"/>
  <c r="F1460" i="2"/>
  <c r="G1460" i="2" s="1"/>
  <c r="F1461" i="2"/>
  <c r="G1461" i="2" s="1"/>
  <c r="F1462" i="2"/>
  <c r="G1462" i="2" s="1"/>
  <c r="F1463" i="2"/>
  <c r="G1463" i="2" s="1"/>
  <c r="F1464" i="2"/>
  <c r="G1464" i="2" s="1"/>
  <c r="F1465" i="2"/>
  <c r="G1465" i="2" s="1"/>
  <c r="F1466" i="2"/>
  <c r="G1466" i="2" s="1"/>
  <c r="F1467" i="2"/>
  <c r="G1467" i="2" s="1"/>
  <c r="F1468" i="2"/>
  <c r="G1468" i="2" s="1"/>
  <c r="F1469" i="2"/>
  <c r="G1469" i="2" s="1"/>
  <c r="F1470" i="2"/>
  <c r="G1470" i="2" s="1"/>
  <c r="F1471" i="2"/>
  <c r="G1471" i="2" s="1"/>
  <c r="F1472" i="2"/>
  <c r="G1472" i="2" s="1"/>
  <c r="F1473" i="2"/>
  <c r="G1473" i="2" s="1"/>
  <c r="F1474" i="2"/>
  <c r="G1474" i="2" s="1"/>
  <c r="F1475" i="2"/>
  <c r="G1475" i="2" s="1"/>
  <c r="F1476" i="2"/>
  <c r="G1476" i="2" s="1"/>
  <c r="F1477" i="2"/>
  <c r="G1477" i="2" s="1"/>
  <c r="F1478" i="2"/>
  <c r="G1478" i="2" s="1"/>
  <c r="F1479" i="2"/>
  <c r="G1479" i="2" s="1"/>
  <c r="F1480" i="2"/>
  <c r="G1480" i="2" s="1"/>
  <c r="F1481" i="2"/>
  <c r="G1481" i="2" s="1"/>
  <c r="F1482" i="2"/>
  <c r="G1482" i="2" s="1"/>
  <c r="F1483" i="2"/>
  <c r="G1483" i="2" s="1"/>
  <c r="F1484" i="2"/>
  <c r="G1484" i="2" s="1"/>
  <c r="F1485" i="2"/>
  <c r="G1485" i="2" s="1"/>
  <c r="F1486" i="2"/>
  <c r="G1486" i="2" s="1"/>
  <c r="F1487" i="2"/>
  <c r="G1487" i="2" s="1"/>
  <c r="F1488" i="2"/>
  <c r="G1488" i="2" s="1"/>
  <c r="F1489" i="2"/>
  <c r="G1489" i="2" s="1"/>
  <c r="F1490" i="2"/>
  <c r="G1490" i="2" s="1"/>
  <c r="F1491" i="2"/>
  <c r="G1491" i="2" s="1"/>
  <c r="F1492" i="2"/>
  <c r="G1492" i="2" s="1"/>
  <c r="F1493" i="2"/>
  <c r="G1493" i="2" s="1"/>
  <c r="F1494" i="2"/>
  <c r="G1494" i="2" s="1"/>
  <c r="F1495" i="2"/>
  <c r="G1495" i="2" s="1"/>
  <c r="F1496" i="2"/>
  <c r="G1496" i="2" s="1"/>
  <c r="F1497" i="2"/>
  <c r="G1497" i="2" s="1"/>
  <c r="F1498" i="2"/>
  <c r="G1498" i="2" s="1"/>
  <c r="F1499" i="2"/>
  <c r="G1499" i="2" s="1"/>
  <c r="F1500" i="2"/>
  <c r="G1500" i="2" s="1"/>
  <c r="F1501" i="2"/>
  <c r="G1501" i="2" s="1"/>
  <c r="F1502" i="2"/>
  <c r="G1502" i="2" s="1"/>
  <c r="F1503" i="2"/>
  <c r="G1503" i="2" s="1"/>
  <c r="F1504" i="2"/>
  <c r="G1504" i="2" s="1"/>
  <c r="F1505" i="2"/>
  <c r="G1505" i="2" s="1"/>
  <c r="F1506" i="2"/>
  <c r="G1506" i="2" s="1"/>
  <c r="F1507" i="2"/>
  <c r="G1507" i="2" s="1"/>
  <c r="F1508" i="2"/>
  <c r="G1508" i="2" s="1"/>
  <c r="F1509" i="2"/>
  <c r="G1509" i="2" s="1"/>
  <c r="F1510" i="2"/>
  <c r="G1510" i="2" s="1"/>
  <c r="F1511" i="2"/>
  <c r="G1511" i="2" s="1"/>
  <c r="F1512" i="2"/>
  <c r="G1512" i="2" s="1"/>
  <c r="F1513" i="2"/>
  <c r="G1513" i="2" s="1"/>
  <c r="F1514" i="2"/>
  <c r="G1514" i="2" s="1"/>
  <c r="F1515" i="2"/>
  <c r="G1515" i="2" s="1"/>
  <c r="F1516" i="2"/>
  <c r="G1516" i="2" s="1"/>
  <c r="F1517" i="2"/>
  <c r="G1517" i="2" s="1"/>
  <c r="F1518" i="2"/>
  <c r="G1518" i="2" s="1"/>
  <c r="F1519" i="2"/>
  <c r="G1519" i="2" s="1"/>
  <c r="F1520" i="2"/>
  <c r="G1520" i="2" s="1"/>
  <c r="F1521" i="2"/>
  <c r="G1521" i="2" s="1"/>
  <c r="F1522" i="2"/>
  <c r="G1522" i="2" s="1"/>
  <c r="F1523" i="2"/>
  <c r="G1523" i="2" s="1"/>
  <c r="F1524" i="2"/>
  <c r="G1524" i="2" s="1"/>
  <c r="F1525" i="2"/>
  <c r="G1525" i="2" s="1"/>
  <c r="F1526" i="2"/>
  <c r="G1526" i="2" s="1"/>
  <c r="F1527" i="2"/>
  <c r="G1527" i="2" s="1"/>
  <c r="F1528" i="2"/>
  <c r="G1528" i="2" s="1"/>
  <c r="F1529" i="2"/>
  <c r="G1529" i="2" s="1"/>
  <c r="F1530" i="2"/>
  <c r="G1530" i="2" s="1"/>
  <c r="F1531" i="2"/>
  <c r="G1531" i="2" s="1"/>
  <c r="F1532" i="2"/>
  <c r="G1532" i="2" s="1"/>
  <c r="F1533" i="2"/>
  <c r="G1533" i="2" s="1"/>
  <c r="F1534" i="2"/>
  <c r="G1534" i="2" s="1"/>
  <c r="F1535" i="2"/>
  <c r="G1535" i="2" s="1"/>
  <c r="F1536" i="2"/>
  <c r="G1536" i="2" s="1"/>
  <c r="F1537" i="2"/>
  <c r="G1537" i="2" s="1"/>
  <c r="F1538" i="2"/>
  <c r="G1538" i="2" s="1"/>
  <c r="F1539" i="2"/>
  <c r="G1539" i="2" s="1"/>
  <c r="F1540" i="2"/>
  <c r="G1540" i="2" s="1"/>
  <c r="F1541" i="2"/>
  <c r="G1541" i="2" s="1"/>
  <c r="F1542" i="2"/>
  <c r="G1542" i="2" s="1"/>
  <c r="F1543" i="2"/>
  <c r="G1543" i="2" s="1"/>
  <c r="F1544" i="2"/>
  <c r="G1544" i="2" s="1"/>
  <c r="F1545" i="2"/>
  <c r="G1545" i="2" s="1"/>
  <c r="F1546" i="2"/>
  <c r="G1546" i="2" s="1"/>
  <c r="F1547" i="2"/>
  <c r="G1547" i="2" s="1"/>
  <c r="F1548" i="2"/>
  <c r="G1548" i="2" s="1"/>
  <c r="F1549" i="2"/>
  <c r="G1549" i="2" s="1"/>
  <c r="F1550" i="2"/>
  <c r="G1550" i="2" s="1"/>
  <c r="F1551" i="2"/>
  <c r="G1551" i="2" s="1"/>
  <c r="F1552" i="2"/>
  <c r="G1552" i="2" s="1"/>
  <c r="F1553" i="2"/>
  <c r="G1553" i="2" s="1"/>
  <c r="F1554" i="2"/>
  <c r="G1554" i="2" s="1"/>
  <c r="F1555" i="2"/>
  <c r="G1555" i="2" s="1"/>
  <c r="F1556" i="2"/>
  <c r="G1556" i="2" s="1"/>
  <c r="F1557" i="2"/>
  <c r="G1557" i="2" s="1"/>
  <c r="F1558" i="2"/>
  <c r="G1558" i="2" s="1"/>
  <c r="F1559" i="2"/>
  <c r="G1559" i="2" s="1"/>
  <c r="F1560" i="2"/>
  <c r="G1560" i="2" s="1"/>
  <c r="F1561" i="2"/>
  <c r="G1561" i="2" s="1"/>
  <c r="F1562" i="2"/>
  <c r="G1562" i="2" s="1"/>
  <c r="F1563" i="2"/>
  <c r="G1563" i="2" s="1"/>
  <c r="F1564" i="2"/>
  <c r="G1564" i="2" s="1"/>
  <c r="F1565" i="2"/>
  <c r="G1565" i="2" s="1"/>
  <c r="F1566" i="2"/>
  <c r="G1566" i="2" s="1"/>
  <c r="F1567" i="2"/>
  <c r="G1567" i="2" s="1"/>
  <c r="F1568" i="2"/>
  <c r="G1568" i="2" s="1"/>
  <c r="F1569" i="2"/>
  <c r="G1569" i="2" s="1"/>
  <c r="F1570" i="2"/>
  <c r="G1570" i="2" s="1"/>
  <c r="F1571" i="2"/>
  <c r="G1571" i="2" s="1"/>
  <c r="F1572" i="2"/>
  <c r="G1572" i="2" s="1"/>
  <c r="F1573" i="2"/>
  <c r="G1573" i="2" s="1"/>
  <c r="F1574" i="2"/>
  <c r="G1574" i="2" s="1"/>
  <c r="F1575" i="2"/>
  <c r="G1575" i="2" s="1"/>
  <c r="F1576" i="2"/>
  <c r="G1576" i="2" s="1"/>
  <c r="F1577" i="2"/>
  <c r="G1577" i="2" s="1"/>
  <c r="F1578" i="2"/>
  <c r="G1578" i="2" s="1"/>
  <c r="F1579" i="2"/>
  <c r="G1579" i="2" s="1"/>
  <c r="F1580" i="2"/>
  <c r="G1580" i="2" s="1"/>
  <c r="F1581" i="2"/>
  <c r="G1581" i="2" s="1"/>
  <c r="F1582" i="2"/>
  <c r="G1582" i="2" s="1"/>
  <c r="F1583" i="2"/>
  <c r="G1583" i="2" s="1"/>
  <c r="F1584" i="2"/>
  <c r="G1584" i="2" s="1"/>
  <c r="F1585" i="2"/>
  <c r="G1585" i="2" s="1"/>
  <c r="F1586" i="2"/>
  <c r="G1586" i="2" s="1"/>
  <c r="F1587" i="2"/>
  <c r="G1587" i="2" s="1"/>
  <c r="F1588" i="2"/>
  <c r="G1588" i="2" s="1"/>
  <c r="F1589" i="2"/>
  <c r="G1589" i="2" s="1"/>
  <c r="F1590" i="2"/>
  <c r="G1590" i="2" s="1"/>
  <c r="F1591" i="2"/>
  <c r="G1591" i="2" s="1"/>
  <c r="F1592" i="2"/>
  <c r="G1592" i="2" s="1"/>
  <c r="F1593" i="2"/>
  <c r="G1593" i="2" s="1"/>
  <c r="F1594" i="2"/>
  <c r="G1594" i="2" s="1"/>
  <c r="F1595" i="2"/>
  <c r="G1595" i="2" s="1"/>
  <c r="F1596" i="2"/>
  <c r="G1596" i="2" s="1"/>
  <c r="F1597" i="2"/>
  <c r="G1597" i="2" s="1"/>
  <c r="F1598" i="2"/>
  <c r="G1598" i="2" s="1"/>
  <c r="F1599" i="2"/>
  <c r="G1599" i="2" s="1"/>
  <c r="F1600" i="2"/>
  <c r="G1600" i="2" s="1"/>
  <c r="F1601" i="2"/>
  <c r="G1601" i="2" s="1"/>
  <c r="F1602" i="2"/>
  <c r="G1602" i="2" s="1"/>
  <c r="F1603" i="2"/>
  <c r="G1603" i="2" s="1"/>
  <c r="F1604" i="2"/>
  <c r="G1604" i="2" s="1"/>
  <c r="F1605" i="2"/>
  <c r="G1605" i="2" s="1"/>
  <c r="F1606" i="2"/>
  <c r="G1606" i="2" s="1"/>
  <c r="F1607" i="2"/>
  <c r="G1607" i="2" s="1"/>
  <c r="F1608" i="2"/>
  <c r="G1608" i="2" s="1"/>
  <c r="F1609" i="2"/>
  <c r="G1609" i="2" s="1"/>
  <c r="F1610" i="2"/>
  <c r="G1610" i="2" s="1"/>
  <c r="F1611" i="2"/>
  <c r="G1611" i="2" s="1"/>
  <c r="F1612" i="2"/>
  <c r="G1612" i="2" s="1"/>
  <c r="F1613" i="2"/>
  <c r="G1613" i="2" s="1"/>
  <c r="F1614" i="2"/>
  <c r="G1614" i="2" s="1"/>
  <c r="F1615" i="2"/>
  <c r="G1615" i="2" s="1"/>
  <c r="F1616" i="2"/>
  <c r="G1616" i="2" s="1"/>
  <c r="F1617" i="2"/>
  <c r="G1617" i="2" s="1"/>
  <c r="F1618" i="2"/>
  <c r="G1618" i="2" s="1"/>
  <c r="F1619" i="2"/>
  <c r="G1619" i="2" s="1"/>
  <c r="F1620" i="2"/>
  <c r="G1620" i="2" s="1"/>
  <c r="F1621" i="2"/>
  <c r="G1621" i="2" s="1"/>
  <c r="F1622" i="2"/>
  <c r="G1622" i="2" s="1"/>
  <c r="F1623" i="2"/>
  <c r="G1623" i="2" s="1"/>
  <c r="F1624" i="2"/>
  <c r="G1624" i="2" s="1"/>
  <c r="F1625" i="2"/>
  <c r="G1625" i="2" s="1"/>
  <c r="F1626" i="2"/>
  <c r="G1626" i="2" s="1"/>
  <c r="F1627" i="2"/>
  <c r="G1627" i="2" s="1"/>
  <c r="F1628" i="2"/>
  <c r="G1628" i="2" s="1"/>
  <c r="F1629" i="2"/>
  <c r="G1629" i="2" s="1"/>
  <c r="F1630" i="2"/>
  <c r="G1630" i="2" s="1"/>
  <c r="F1631" i="2"/>
  <c r="G1631" i="2" s="1"/>
  <c r="F1632" i="2"/>
  <c r="G1632" i="2" s="1"/>
  <c r="F1633" i="2"/>
  <c r="G1633" i="2" s="1"/>
  <c r="F1634" i="2"/>
  <c r="G1634" i="2" s="1"/>
  <c r="F1635" i="2"/>
  <c r="G1635" i="2" s="1"/>
  <c r="F1636" i="2"/>
  <c r="G1636" i="2" s="1"/>
  <c r="F1637" i="2"/>
  <c r="G1637" i="2" s="1"/>
  <c r="F1638" i="2"/>
  <c r="G1638" i="2" s="1"/>
  <c r="F1639" i="2"/>
  <c r="G1639" i="2" s="1"/>
  <c r="F1640" i="2"/>
  <c r="G1640" i="2" s="1"/>
  <c r="F1641" i="2"/>
  <c r="G1641" i="2" s="1"/>
  <c r="F1642" i="2"/>
  <c r="G1642" i="2" s="1"/>
  <c r="F1643" i="2"/>
  <c r="G1643" i="2" s="1"/>
  <c r="F1644" i="2"/>
  <c r="G1644" i="2" s="1"/>
  <c r="F1645" i="2"/>
  <c r="G1645" i="2" s="1"/>
  <c r="F1646" i="2"/>
  <c r="G1646" i="2" s="1"/>
  <c r="F1647" i="2"/>
  <c r="G1647" i="2" s="1"/>
  <c r="F1648" i="2"/>
  <c r="G1648" i="2" s="1"/>
  <c r="F1649" i="2"/>
  <c r="G1649" i="2" s="1"/>
  <c r="F1650" i="2"/>
  <c r="G1650" i="2" s="1"/>
  <c r="F1651" i="2"/>
  <c r="G1651" i="2" s="1"/>
  <c r="F1652" i="2"/>
  <c r="G1652" i="2" s="1"/>
  <c r="F1653" i="2"/>
  <c r="G1653" i="2" s="1"/>
  <c r="F1654" i="2"/>
  <c r="G1654" i="2" s="1"/>
  <c r="F1655" i="2"/>
  <c r="G1655" i="2" s="1"/>
  <c r="F1656" i="2"/>
  <c r="G1656" i="2" s="1"/>
  <c r="F1657" i="2"/>
  <c r="G1657" i="2" s="1"/>
  <c r="F1658" i="2"/>
  <c r="G1658" i="2" s="1"/>
  <c r="F1659" i="2"/>
  <c r="G1659" i="2" s="1"/>
  <c r="F1660" i="2"/>
  <c r="G1660" i="2" s="1"/>
  <c r="F1661" i="2"/>
  <c r="G1661" i="2" s="1"/>
  <c r="F1662" i="2"/>
  <c r="G1662" i="2" s="1"/>
  <c r="F1663" i="2"/>
  <c r="G1663" i="2" s="1"/>
  <c r="F1664" i="2"/>
  <c r="G1664" i="2" s="1"/>
  <c r="F1665" i="2"/>
  <c r="G1665" i="2" s="1"/>
  <c r="F1666" i="2"/>
  <c r="G1666" i="2" s="1"/>
  <c r="F1667" i="2"/>
  <c r="G1667" i="2" s="1"/>
  <c r="F1668" i="2"/>
  <c r="G1668" i="2" s="1"/>
  <c r="F1669" i="2"/>
  <c r="G1669" i="2" s="1"/>
  <c r="F1670" i="2"/>
  <c r="G1670" i="2" s="1"/>
  <c r="F1671" i="2"/>
  <c r="G1671" i="2" s="1"/>
  <c r="F1672" i="2"/>
  <c r="G1672" i="2" s="1"/>
  <c r="F1673" i="2"/>
  <c r="G1673" i="2" s="1"/>
  <c r="F1674" i="2"/>
  <c r="G1674" i="2" s="1"/>
  <c r="F1675" i="2"/>
  <c r="G1675" i="2" s="1"/>
  <c r="F1676" i="2"/>
  <c r="G1676" i="2" s="1"/>
  <c r="F1677" i="2"/>
  <c r="G1677" i="2" s="1"/>
  <c r="F1678" i="2"/>
  <c r="G1678" i="2" s="1"/>
  <c r="F1679" i="2"/>
  <c r="G1679" i="2" s="1"/>
  <c r="F1680" i="2"/>
  <c r="G1680" i="2" s="1"/>
  <c r="F1681" i="2"/>
  <c r="G1681" i="2" s="1"/>
  <c r="F1682" i="2"/>
  <c r="G1682" i="2" s="1"/>
  <c r="F1683" i="2"/>
  <c r="G1683" i="2" s="1"/>
  <c r="F1684" i="2"/>
  <c r="G1684" i="2" s="1"/>
  <c r="F1685" i="2"/>
  <c r="G1685" i="2" s="1"/>
  <c r="F1686" i="2"/>
  <c r="G1686" i="2" s="1"/>
  <c r="F1687" i="2"/>
  <c r="G1687" i="2" s="1"/>
  <c r="F1688" i="2"/>
  <c r="G1688" i="2" s="1"/>
  <c r="F1689" i="2"/>
  <c r="G1689" i="2" s="1"/>
  <c r="F1690" i="2"/>
  <c r="G1690" i="2" s="1"/>
  <c r="F1691" i="2"/>
  <c r="G1691" i="2" s="1"/>
  <c r="F1692" i="2"/>
  <c r="G1692" i="2" s="1"/>
  <c r="F1693" i="2"/>
  <c r="G1693" i="2" s="1"/>
  <c r="F1694" i="2"/>
  <c r="G1694" i="2" s="1"/>
  <c r="F1695" i="2"/>
  <c r="G1695" i="2" s="1"/>
  <c r="F1696" i="2"/>
  <c r="G1696" i="2" s="1"/>
  <c r="F1697" i="2"/>
  <c r="G1697" i="2" s="1"/>
  <c r="F1698" i="2"/>
  <c r="G1698" i="2" s="1"/>
  <c r="F1699" i="2"/>
  <c r="G1699" i="2" s="1"/>
  <c r="F1700" i="2"/>
  <c r="G1700" i="2" s="1"/>
  <c r="F1701" i="2"/>
  <c r="G1701" i="2" s="1"/>
  <c r="F1702" i="2"/>
  <c r="G1702" i="2" s="1"/>
  <c r="F1703" i="2"/>
  <c r="G1703" i="2" s="1"/>
  <c r="F1704" i="2"/>
  <c r="G1704" i="2" s="1"/>
  <c r="F1705" i="2"/>
  <c r="G1705" i="2" s="1"/>
  <c r="F1706" i="2"/>
  <c r="G1706" i="2" s="1"/>
  <c r="F1707" i="2"/>
  <c r="G1707" i="2" s="1"/>
  <c r="F1708" i="2"/>
  <c r="G1708" i="2" s="1"/>
  <c r="F1709" i="2"/>
  <c r="G1709" i="2" s="1"/>
  <c r="F1710" i="2"/>
  <c r="G1710" i="2" s="1"/>
  <c r="F1711" i="2"/>
  <c r="G1711" i="2" s="1"/>
  <c r="F1712" i="2"/>
  <c r="G1712" i="2" s="1"/>
  <c r="F1713" i="2"/>
  <c r="G1713" i="2" s="1"/>
  <c r="F1714" i="2"/>
  <c r="G1714" i="2" s="1"/>
  <c r="F1715" i="2"/>
  <c r="G1715" i="2" s="1"/>
  <c r="F1716" i="2"/>
  <c r="G1716" i="2" s="1"/>
  <c r="F1717" i="2"/>
  <c r="G1717" i="2" s="1"/>
  <c r="F1718" i="2"/>
  <c r="G1718" i="2" s="1"/>
  <c r="F1719" i="2"/>
  <c r="G1719" i="2" s="1"/>
  <c r="F1720" i="2"/>
  <c r="G1720" i="2" s="1"/>
  <c r="F1721" i="2"/>
  <c r="G1721" i="2" s="1"/>
  <c r="F1722" i="2"/>
  <c r="G1722" i="2" s="1"/>
  <c r="F1723" i="2"/>
  <c r="G1723" i="2" s="1"/>
  <c r="F1724" i="2"/>
  <c r="G1724" i="2" s="1"/>
  <c r="F1725" i="2"/>
  <c r="G1725" i="2" s="1"/>
  <c r="F1726" i="2"/>
  <c r="G1726" i="2" s="1"/>
  <c r="F1727" i="2"/>
  <c r="G1727" i="2" s="1"/>
  <c r="F1728" i="2"/>
  <c r="G1728" i="2" s="1"/>
  <c r="F1729" i="2"/>
  <c r="G1729" i="2" s="1"/>
  <c r="F1730" i="2"/>
  <c r="G1730" i="2" s="1"/>
  <c r="F1731" i="2"/>
  <c r="G1731" i="2" s="1"/>
  <c r="F1732" i="2"/>
  <c r="G1732" i="2" s="1"/>
  <c r="F1733" i="2"/>
  <c r="G1733" i="2" s="1"/>
  <c r="F1734" i="2"/>
  <c r="G1734" i="2" s="1"/>
  <c r="F1735" i="2"/>
  <c r="G1735" i="2" s="1"/>
  <c r="F1736" i="2"/>
  <c r="G1736" i="2" s="1"/>
  <c r="F1737" i="2"/>
  <c r="G1737" i="2" s="1"/>
  <c r="F1738" i="2"/>
  <c r="G1738" i="2" s="1"/>
  <c r="F1739" i="2"/>
  <c r="G1739" i="2" s="1"/>
  <c r="F1740" i="2"/>
  <c r="G1740" i="2" s="1"/>
  <c r="F1741" i="2"/>
  <c r="G1741" i="2" s="1"/>
  <c r="F1742" i="2"/>
  <c r="G1742" i="2" s="1"/>
  <c r="F1743" i="2"/>
  <c r="G1743" i="2" s="1"/>
  <c r="F1744" i="2"/>
  <c r="G1744" i="2" s="1"/>
  <c r="F1745" i="2"/>
  <c r="G1745" i="2" s="1"/>
  <c r="F1746" i="2"/>
  <c r="G1746" i="2" s="1"/>
  <c r="F1747" i="2"/>
  <c r="G1747" i="2" s="1"/>
  <c r="F1748" i="2"/>
  <c r="G1748" i="2" s="1"/>
  <c r="F1749" i="2"/>
  <c r="G1749" i="2" s="1"/>
  <c r="F1750" i="2"/>
  <c r="G1750" i="2" s="1"/>
  <c r="F1751" i="2"/>
  <c r="G1751" i="2" s="1"/>
  <c r="F1752" i="2"/>
  <c r="G1752" i="2" s="1"/>
  <c r="F1753" i="2"/>
  <c r="G1753" i="2" s="1"/>
  <c r="F1754" i="2"/>
  <c r="G1754" i="2" s="1"/>
  <c r="F1755" i="2"/>
  <c r="G1755" i="2" s="1"/>
  <c r="F1756" i="2"/>
  <c r="G1756" i="2" s="1"/>
  <c r="F1757" i="2"/>
  <c r="G1757" i="2" s="1"/>
  <c r="F1758" i="2"/>
  <c r="G1758" i="2" s="1"/>
  <c r="F1759" i="2"/>
  <c r="G1759" i="2" s="1"/>
  <c r="F1760" i="2"/>
  <c r="G1760" i="2" s="1"/>
  <c r="F1761" i="2"/>
  <c r="G1761" i="2" s="1"/>
  <c r="F1762" i="2"/>
  <c r="G1762" i="2" s="1"/>
  <c r="F1763" i="2"/>
  <c r="G1763" i="2" s="1"/>
  <c r="F1764" i="2"/>
  <c r="G1764" i="2" s="1"/>
  <c r="F1765" i="2"/>
  <c r="G1765" i="2" s="1"/>
  <c r="F1766" i="2"/>
  <c r="G1766" i="2" s="1"/>
  <c r="F1767" i="2"/>
  <c r="G1767" i="2" s="1"/>
  <c r="F1768" i="2"/>
  <c r="G1768" i="2" s="1"/>
  <c r="F1769" i="2"/>
  <c r="G1769" i="2" s="1"/>
  <c r="F1770" i="2"/>
  <c r="G1770" i="2" s="1"/>
  <c r="F1771" i="2"/>
  <c r="G1771" i="2" s="1"/>
  <c r="F1772" i="2"/>
  <c r="G1772" i="2" s="1"/>
  <c r="F1773" i="2"/>
  <c r="G1773" i="2" s="1"/>
  <c r="F1774" i="2"/>
  <c r="G1774" i="2" s="1"/>
  <c r="F1775" i="2"/>
  <c r="G1775" i="2" s="1"/>
  <c r="F1776" i="2"/>
  <c r="G1776" i="2" s="1"/>
  <c r="F1777" i="2"/>
  <c r="G1777" i="2" s="1"/>
  <c r="F1778" i="2"/>
  <c r="G1778" i="2" s="1"/>
  <c r="F1779" i="2"/>
  <c r="G1779" i="2" s="1"/>
  <c r="F1780" i="2"/>
  <c r="G1780" i="2" s="1"/>
  <c r="F1781" i="2"/>
  <c r="G1781" i="2" s="1"/>
  <c r="F1782" i="2"/>
  <c r="G1782" i="2" s="1"/>
  <c r="F1783" i="2"/>
  <c r="G1783" i="2" s="1"/>
  <c r="F1784" i="2"/>
  <c r="G1784" i="2" s="1"/>
  <c r="F1785" i="2"/>
  <c r="G1785" i="2" s="1"/>
  <c r="F1786" i="2"/>
  <c r="G1786" i="2" s="1"/>
  <c r="F1787" i="2"/>
  <c r="G1787" i="2" s="1"/>
  <c r="F1788" i="2"/>
  <c r="G1788" i="2" s="1"/>
  <c r="F1789" i="2"/>
  <c r="G1789" i="2" s="1"/>
  <c r="F1790" i="2"/>
  <c r="G1790" i="2" s="1"/>
  <c r="F1791" i="2"/>
  <c r="G1791" i="2" s="1"/>
  <c r="F1792" i="2"/>
  <c r="G1792" i="2" s="1"/>
  <c r="F1793" i="2"/>
  <c r="G1793" i="2" s="1"/>
  <c r="F1794" i="2"/>
  <c r="G1794" i="2" s="1"/>
  <c r="F1795" i="2"/>
  <c r="G1795" i="2" s="1"/>
  <c r="F1796" i="2"/>
  <c r="G1796" i="2" s="1"/>
  <c r="F1797" i="2"/>
  <c r="G1797" i="2" s="1"/>
  <c r="F1798" i="2"/>
  <c r="G1798" i="2" s="1"/>
  <c r="F1799" i="2"/>
  <c r="G1799" i="2" s="1"/>
  <c r="F1800" i="2"/>
  <c r="G1800" i="2" s="1"/>
  <c r="F1801" i="2"/>
  <c r="G1801" i="2" s="1"/>
  <c r="F1802" i="2"/>
  <c r="G1802" i="2" s="1"/>
  <c r="F1803" i="2"/>
  <c r="G1803" i="2" s="1"/>
  <c r="F1804" i="2"/>
  <c r="G1804" i="2" s="1"/>
  <c r="F1805" i="2"/>
  <c r="G1805" i="2" s="1"/>
  <c r="F1806" i="2"/>
  <c r="G1806" i="2" s="1"/>
  <c r="F1807" i="2"/>
  <c r="G1807" i="2" s="1"/>
  <c r="F1808" i="2"/>
  <c r="G1808" i="2" s="1"/>
  <c r="F1809" i="2"/>
  <c r="G1809" i="2" s="1"/>
  <c r="F1810" i="2"/>
  <c r="G1810" i="2" s="1"/>
  <c r="F1811" i="2"/>
  <c r="G1811" i="2" s="1"/>
  <c r="F1812" i="2"/>
  <c r="G1812" i="2" s="1"/>
  <c r="F1813" i="2"/>
  <c r="G1813" i="2" s="1"/>
  <c r="F1814" i="2"/>
  <c r="G1814" i="2" s="1"/>
  <c r="F1815" i="2"/>
  <c r="G1815" i="2" s="1"/>
  <c r="F1816" i="2"/>
  <c r="G1816" i="2" s="1"/>
  <c r="F1817" i="2"/>
  <c r="G1817" i="2" s="1"/>
  <c r="F1818" i="2"/>
  <c r="G1818" i="2" s="1"/>
  <c r="F1819" i="2"/>
  <c r="G1819" i="2" s="1"/>
  <c r="F1820" i="2"/>
  <c r="G1820" i="2" s="1"/>
  <c r="F1821" i="2"/>
  <c r="G1821" i="2" s="1"/>
  <c r="F1822" i="2"/>
  <c r="G1822" i="2" s="1"/>
  <c r="F1823" i="2"/>
  <c r="G1823" i="2" s="1"/>
  <c r="F1824" i="2"/>
  <c r="G1824" i="2" s="1"/>
  <c r="F1825" i="2"/>
  <c r="G1825" i="2" s="1"/>
  <c r="F1826" i="2"/>
  <c r="G1826" i="2" s="1"/>
  <c r="F1827" i="2"/>
  <c r="G1827" i="2" s="1"/>
  <c r="F1828" i="2"/>
  <c r="G1828" i="2" s="1"/>
  <c r="F1829" i="2"/>
  <c r="G1829" i="2" s="1"/>
  <c r="F1830" i="2"/>
  <c r="G1830" i="2" s="1"/>
  <c r="F1831" i="2"/>
  <c r="G1831" i="2" s="1"/>
  <c r="F1832" i="2"/>
  <c r="G1832" i="2" s="1"/>
  <c r="F1833" i="2"/>
  <c r="G1833" i="2" s="1"/>
  <c r="F1834" i="2"/>
  <c r="G1834" i="2" s="1"/>
  <c r="F1835" i="2"/>
  <c r="G1835" i="2" s="1"/>
  <c r="F1836" i="2"/>
  <c r="G1836" i="2" s="1"/>
  <c r="F1837" i="2"/>
  <c r="G1837" i="2" s="1"/>
  <c r="F1838" i="2"/>
  <c r="G1838" i="2" s="1"/>
  <c r="F1839" i="2"/>
  <c r="G1839" i="2" s="1"/>
  <c r="F1840" i="2"/>
  <c r="G1840" i="2" s="1"/>
  <c r="F1841" i="2"/>
  <c r="G1841" i="2" s="1"/>
  <c r="F1842" i="2"/>
  <c r="G1842" i="2" s="1"/>
  <c r="F1843" i="2"/>
  <c r="G1843" i="2" s="1"/>
  <c r="F1844" i="2"/>
  <c r="G1844" i="2" s="1"/>
  <c r="F1845" i="2"/>
  <c r="G1845" i="2" s="1"/>
  <c r="F1846" i="2"/>
  <c r="G1846" i="2" s="1"/>
  <c r="F1847" i="2"/>
  <c r="G1847" i="2" s="1"/>
  <c r="F1848" i="2"/>
  <c r="G1848" i="2" s="1"/>
  <c r="F1849" i="2"/>
  <c r="G1849" i="2" s="1"/>
  <c r="F1850" i="2"/>
  <c r="G1850" i="2" s="1"/>
  <c r="F1851" i="2"/>
  <c r="G1851" i="2" s="1"/>
  <c r="F1852" i="2"/>
  <c r="G1852" i="2" s="1"/>
  <c r="F1853" i="2"/>
  <c r="G1853" i="2" s="1"/>
  <c r="F1854" i="2"/>
  <c r="G1854" i="2" s="1"/>
  <c r="F1855" i="2"/>
  <c r="G1855" i="2" s="1"/>
  <c r="F1856" i="2"/>
  <c r="G1856" i="2" s="1"/>
  <c r="F1857" i="2"/>
  <c r="G1857" i="2" s="1"/>
  <c r="F1858" i="2"/>
  <c r="G1858" i="2" s="1"/>
  <c r="F1859" i="2"/>
  <c r="G1859" i="2" s="1"/>
  <c r="F1860" i="2"/>
  <c r="G1860" i="2" s="1"/>
  <c r="F1861" i="2"/>
  <c r="G1861" i="2" s="1"/>
  <c r="F1862" i="2"/>
  <c r="G1862" i="2" s="1"/>
  <c r="F1863" i="2"/>
  <c r="G1863" i="2" s="1"/>
  <c r="F1864" i="2"/>
  <c r="G1864" i="2" s="1"/>
  <c r="F1865" i="2"/>
  <c r="G1865" i="2" s="1"/>
  <c r="F1866" i="2"/>
  <c r="G1866" i="2" s="1"/>
  <c r="F1867" i="2"/>
  <c r="G1867" i="2" s="1"/>
  <c r="F1868" i="2"/>
  <c r="G1868" i="2" s="1"/>
  <c r="F1869" i="2"/>
  <c r="G1869" i="2" s="1"/>
  <c r="F1870" i="2"/>
  <c r="G1870" i="2" s="1"/>
  <c r="F1871" i="2"/>
  <c r="G1871" i="2" s="1"/>
  <c r="F1872" i="2"/>
  <c r="G1872" i="2" s="1"/>
  <c r="F1873" i="2"/>
  <c r="G1873" i="2" s="1"/>
  <c r="F1874" i="2"/>
  <c r="G1874" i="2" s="1"/>
  <c r="F1875" i="2"/>
  <c r="G1875" i="2" s="1"/>
  <c r="F1876" i="2"/>
  <c r="G1876" i="2" s="1"/>
  <c r="F1877" i="2"/>
  <c r="G1877" i="2" s="1"/>
  <c r="F1878" i="2"/>
  <c r="G1878" i="2" s="1"/>
  <c r="F1879" i="2"/>
  <c r="G1879" i="2" s="1"/>
  <c r="F1880" i="2"/>
  <c r="G1880" i="2" s="1"/>
  <c r="F1881" i="2"/>
  <c r="G1881" i="2" s="1"/>
  <c r="F1882" i="2"/>
  <c r="G1882" i="2" s="1"/>
  <c r="F1883" i="2"/>
  <c r="G1883" i="2" s="1"/>
  <c r="F1884" i="2"/>
  <c r="G1884" i="2" s="1"/>
  <c r="F1885" i="2"/>
  <c r="G1885" i="2" s="1"/>
  <c r="F1886" i="2"/>
  <c r="G1886" i="2" s="1"/>
  <c r="F1887" i="2"/>
  <c r="G1887" i="2" s="1"/>
  <c r="F1888" i="2"/>
  <c r="G1888" i="2" s="1"/>
  <c r="F1889" i="2"/>
  <c r="G1889" i="2" s="1"/>
  <c r="F1890" i="2"/>
  <c r="G1890" i="2" s="1"/>
  <c r="F1891" i="2"/>
  <c r="G1891" i="2" s="1"/>
  <c r="F1892" i="2"/>
  <c r="G1892" i="2" s="1"/>
  <c r="F1893" i="2"/>
  <c r="G1893" i="2" s="1"/>
  <c r="F1894" i="2"/>
  <c r="G1894" i="2" s="1"/>
  <c r="F1895" i="2"/>
  <c r="G1895" i="2" s="1"/>
  <c r="F1896" i="2"/>
  <c r="G1896" i="2" s="1"/>
  <c r="F1897" i="2"/>
  <c r="G1897" i="2" s="1"/>
  <c r="F1898" i="2"/>
  <c r="G1898" i="2" s="1"/>
  <c r="F1899" i="2"/>
  <c r="G1899" i="2" s="1"/>
  <c r="F1900" i="2"/>
  <c r="G1900" i="2" s="1"/>
  <c r="F1901" i="2"/>
  <c r="G1901" i="2" s="1"/>
  <c r="F1902" i="2"/>
  <c r="G1902" i="2" s="1"/>
  <c r="F1903" i="2"/>
  <c r="G1903" i="2" s="1"/>
  <c r="F1904" i="2"/>
  <c r="G1904" i="2" s="1"/>
  <c r="F1905" i="2"/>
  <c r="G1905" i="2" s="1"/>
  <c r="F1906" i="2"/>
  <c r="G1906" i="2" s="1"/>
  <c r="F1907" i="2"/>
  <c r="G1907" i="2" s="1"/>
  <c r="F1908" i="2"/>
  <c r="G1908" i="2" s="1"/>
  <c r="F1909" i="2"/>
  <c r="G1909" i="2" s="1"/>
  <c r="F1910" i="2"/>
  <c r="G1910" i="2" s="1"/>
  <c r="F1911" i="2"/>
  <c r="G1911" i="2" s="1"/>
  <c r="F1912" i="2"/>
  <c r="G1912" i="2" s="1"/>
  <c r="F1913" i="2"/>
  <c r="G1913" i="2" s="1"/>
  <c r="F1914" i="2"/>
  <c r="G1914" i="2" s="1"/>
  <c r="F1915" i="2"/>
  <c r="G1915" i="2" s="1"/>
  <c r="F1916" i="2"/>
  <c r="G1916" i="2" s="1"/>
  <c r="F1917" i="2"/>
  <c r="G1917" i="2" s="1"/>
  <c r="F1918" i="2"/>
  <c r="G1918" i="2" s="1"/>
  <c r="F1919" i="2"/>
  <c r="G1919" i="2" s="1"/>
  <c r="F1920" i="2"/>
  <c r="G1920" i="2" s="1"/>
  <c r="F1921" i="2"/>
  <c r="G1921" i="2" s="1"/>
  <c r="F1922" i="2"/>
  <c r="G1922" i="2" s="1"/>
  <c r="F1923" i="2"/>
  <c r="G1923" i="2" s="1"/>
  <c r="F1924" i="2"/>
  <c r="G1924" i="2" s="1"/>
  <c r="F1925" i="2"/>
  <c r="G1925" i="2" s="1"/>
  <c r="F1926" i="2"/>
  <c r="G1926" i="2" s="1"/>
  <c r="F1927" i="2"/>
  <c r="G1927" i="2" s="1"/>
  <c r="F1928" i="2"/>
  <c r="G1928" i="2" s="1"/>
  <c r="F1929" i="2"/>
  <c r="G1929" i="2" s="1"/>
  <c r="F1930" i="2"/>
  <c r="G1930" i="2" s="1"/>
  <c r="F1931" i="2"/>
  <c r="G1931" i="2" s="1"/>
  <c r="F1932" i="2"/>
  <c r="G1932" i="2" s="1"/>
  <c r="F1933" i="2"/>
  <c r="G1933" i="2" s="1"/>
  <c r="F1934" i="2"/>
  <c r="G1934" i="2" s="1"/>
  <c r="F1935" i="2"/>
  <c r="G1935" i="2" s="1"/>
  <c r="F1936" i="2"/>
  <c r="G1936" i="2" s="1"/>
  <c r="F1937" i="2"/>
  <c r="G1937" i="2" s="1"/>
  <c r="F1938" i="2"/>
  <c r="G1938" i="2" s="1"/>
  <c r="F1939" i="2"/>
  <c r="G1939" i="2" s="1"/>
  <c r="F1940" i="2"/>
  <c r="G1940" i="2" s="1"/>
  <c r="F1941" i="2"/>
  <c r="G1941" i="2" s="1"/>
  <c r="F1942" i="2"/>
  <c r="G1942" i="2" s="1"/>
  <c r="F1943" i="2"/>
  <c r="G1943" i="2" s="1"/>
  <c r="F1944" i="2"/>
  <c r="G1944" i="2" s="1"/>
  <c r="F1945" i="2"/>
  <c r="G1945" i="2" s="1"/>
  <c r="F1946" i="2"/>
  <c r="G1946" i="2" s="1"/>
  <c r="F1947" i="2"/>
  <c r="G1947" i="2" s="1"/>
  <c r="F1948" i="2"/>
  <c r="G1948" i="2" s="1"/>
  <c r="F1949" i="2"/>
  <c r="G1949" i="2" s="1"/>
  <c r="F1950" i="2"/>
  <c r="G1950" i="2" s="1"/>
  <c r="F1951" i="2"/>
  <c r="G1951" i="2" s="1"/>
  <c r="F1952" i="2"/>
  <c r="G1952" i="2" s="1"/>
  <c r="F1953" i="2"/>
  <c r="G1953" i="2" s="1"/>
  <c r="F1954" i="2"/>
  <c r="G1954" i="2" s="1"/>
  <c r="F1955" i="2"/>
  <c r="G1955" i="2" s="1"/>
  <c r="F1956" i="2"/>
  <c r="G1956" i="2" s="1"/>
  <c r="F1957" i="2"/>
  <c r="G1957" i="2" s="1"/>
  <c r="F1958" i="2"/>
  <c r="G1958" i="2" s="1"/>
  <c r="F1959" i="2"/>
  <c r="G1959" i="2" s="1"/>
  <c r="F1960" i="2"/>
  <c r="G1960" i="2" s="1"/>
  <c r="F1961" i="2"/>
  <c r="G1961" i="2" s="1"/>
  <c r="F1962" i="2"/>
  <c r="G1962" i="2" s="1"/>
  <c r="F1963" i="2"/>
  <c r="G1963" i="2" s="1"/>
  <c r="F1964" i="2"/>
  <c r="G1964" i="2" s="1"/>
  <c r="F1965" i="2"/>
  <c r="G1965" i="2" s="1"/>
  <c r="F1966" i="2"/>
  <c r="G1966" i="2" s="1"/>
  <c r="F1967" i="2"/>
  <c r="G1967" i="2" s="1"/>
  <c r="F1968" i="2"/>
  <c r="G1968" i="2" s="1"/>
  <c r="F1969" i="2"/>
  <c r="G1969" i="2" s="1"/>
  <c r="F1970" i="2"/>
  <c r="G1970" i="2" s="1"/>
  <c r="F1971" i="2"/>
  <c r="G1971" i="2" s="1"/>
  <c r="F1972" i="2"/>
  <c r="G1972" i="2" s="1"/>
  <c r="F1973" i="2"/>
  <c r="G1973" i="2" s="1"/>
  <c r="F1974" i="2"/>
  <c r="G1974" i="2" s="1"/>
  <c r="F1975" i="2"/>
  <c r="G1975" i="2" s="1"/>
  <c r="F1976" i="2"/>
  <c r="G1976" i="2" s="1"/>
  <c r="F1977" i="2"/>
  <c r="G1977" i="2" s="1"/>
  <c r="F1978" i="2"/>
  <c r="G1978" i="2" s="1"/>
  <c r="F1979" i="2"/>
  <c r="G1979" i="2" s="1"/>
  <c r="F1980" i="2"/>
  <c r="G1980" i="2" s="1"/>
  <c r="F1981" i="2"/>
  <c r="G1981" i="2" s="1"/>
  <c r="F1982" i="2"/>
  <c r="G1982" i="2" s="1"/>
  <c r="F1983" i="2"/>
  <c r="G1983" i="2" s="1"/>
  <c r="F1984" i="2"/>
  <c r="G1984" i="2" s="1"/>
  <c r="F1985" i="2"/>
  <c r="G1985" i="2" s="1"/>
  <c r="F1986" i="2"/>
  <c r="G1986" i="2" s="1"/>
  <c r="F1987" i="2"/>
  <c r="G1987" i="2" s="1"/>
  <c r="F1988" i="2"/>
  <c r="G1988" i="2" s="1"/>
  <c r="F1989" i="2"/>
  <c r="G1989" i="2" s="1"/>
  <c r="F1990" i="2"/>
  <c r="G1990" i="2" s="1"/>
  <c r="F1991" i="2"/>
  <c r="G1991" i="2" s="1"/>
  <c r="F1992" i="2"/>
  <c r="G1992" i="2" s="1"/>
  <c r="F1993" i="2"/>
  <c r="G1993" i="2" s="1"/>
  <c r="F1994" i="2"/>
  <c r="G1994" i="2" s="1"/>
  <c r="F1995" i="2"/>
  <c r="G1995" i="2" s="1"/>
  <c r="F1996" i="2"/>
  <c r="G1996" i="2" s="1"/>
  <c r="F1997" i="2"/>
  <c r="G1997" i="2" s="1"/>
  <c r="F1998" i="2"/>
  <c r="G1998" i="2" s="1"/>
  <c r="F1999" i="2"/>
  <c r="G1999" i="2" s="1"/>
  <c r="F2000" i="2"/>
  <c r="G2000" i="2" s="1"/>
  <c r="F2001" i="2"/>
  <c r="G2001" i="2" s="1"/>
  <c r="F2002" i="2"/>
  <c r="G2002" i="2" s="1"/>
  <c r="F2003" i="2"/>
  <c r="G2003" i="2" s="1"/>
  <c r="F2004" i="2"/>
  <c r="G2004" i="2" s="1"/>
  <c r="F2005" i="2"/>
  <c r="G2005" i="2" s="1"/>
  <c r="F2006" i="2"/>
  <c r="G2006" i="2" s="1"/>
  <c r="F2007" i="2"/>
  <c r="G2007" i="2" s="1"/>
  <c r="F2008" i="2"/>
  <c r="G2008" i="2" s="1"/>
  <c r="F2009" i="2"/>
  <c r="G2009" i="2" s="1"/>
  <c r="F2010" i="2"/>
  <c r="G2010" i="2" s="1"/>
  <c r="F2011" i="2"/>
  <c r="G2011" i="2" s="1"/>
  <c r="F2012" i="2"/>
  <c r="G2012" i="2" s="1"/>
  <c r="F2013" i="2"/>
  <c r="G2013" i="2" s="1"/>
  <c r="F2014" i="2"/>
  <c r="G2014" i="2" s="1"/>
  <c r="F2015" i="2"/>
  <c r="G2015" i="2" s="1"/>
  <c r="F2016" i="2"/>
  <c r="G2016" i="2" s="1"/>
  <c r="F2017" i="2"/>
  <c r="G2017" i="2" s="1"/>
  <c r="F2018" i="2"/>
  <c r="G2018" i="2" s="1"/>
  <c r="F2019" i="2"/>
  <c r="G2019" i="2" s="1"/>
  <c r="F2020" i="2"/>
  <c r="G2020" i="2" s="1"/>
  <c r="F2021" i="2"/>
  <c r="G2021" i="2" s="1"/>
  <c r="F2022" i="2"/>
  <c r="G2022" i="2" s="1"/>
  <c r="F2023" i="2"/>
  <c r="G2023" i="2" s="1"/>
  <c r="F2024" i="2"/>
  <c r="G2024" i="2" s="1"/>
  <c r="F2025" i="2"/>
  <c r="G2025" i="2" s="1"/>
  <c r="F2026" i="2"/>
  <c r="G2026" i="2" s="1"/>
  <c r="F2027" i="2"/>
  <c r="G2027" i="2" s="1"/>
  <c r="F2028" i="2"/>
  <c r="G2028" i="2" s="1"/>
  <c r="F2029" i="2"/>
  <c r="G2029" i="2" s="1"/>
  <c r="F2030" i="2"/>
  <c r="G2030" i="2" s="1"/>
  <c r="F2031" i="2"/>
  <c r="G2031" i="2" s="1"/>
  <c r="F2032" i="2"/>
  <c r="G2032" i="2" s="1"/>
  <c r="F2033" i="2"/>
  <c r="G2033" i="2" s="1"/>
  <c r="F2034" i="2"/>
  <c r="G2034" i="2" s="1"/>
  <c r="F2035" i="2"/>
  <c r="G2035" i="2" s="1"/>
  <c r="F2036" i="2"/>
  <c r="G2036" i="2" s="1"/>
  <c r="F2037" i="2"/>
  <c r="G2037" i="2" s="1"/>
  <c r="F2038" i="2"/>
  <c r="G2038" i="2" s="1"/>
  <c r="F2039" i="2"/>
  <c r="G2039" i="2" s="1"/>
  <c r="F2040" i="2"/>
  <c r="G2040" i="2" s="1"/>
  <c r="F2041" i="2"/>
  <c r="G2041" i="2" s="1"/>
  <c r="F2042" i="2"/>
  <c r="G2042" i="2" s="1"/>
  <c r="F2043" i="2"/>
  <c r="G2043" i="2" s="1"/>
  <c r="F2044" i="2"/>
  <c r="G2044" i="2" s="1"/>
  <c r="F2045" i="2"/>
  <c r="G2045" i="2" s="1"/>
  <c r="F2046" i="2"/>
  <c r="G2046" i="2" s="1"/>
  <c r="F2047" i="2"/>
  <c r="G2047" i="2" s="1"/>
  <c r="F2048" i="2"/>
  <c r="G2048" i="2" s="1"/>
  <c r="F2049" i="2"/>
  <c r="G2049" i="2" s="1"/>
  <c r="F2050" i="2"/>
  <c r="G2050" i="2" s="1"/>
  <c r="F2051" i="2"/>
  <c r="G2051" i="2" s="1"/>
  <c r="F2052" i="2"/>
  <c r="G2052" i="2" s="1"/>
  <c r="F2053" i="2"/>
  <c r="G2053" i="2" s="1"/>
  <c r="F2054" i="2"/>
  <c r="G2054" i="2" s="1"/>
  <c r="F2055" i="2"/>
  <c r="G2055" i="2" s="1"/>
  <c r="F2056" i="2"/>
  <c r="G2056" i="2" s="1"/>
  <c r="F2057" i="2"/>
  <c r="G2057" i="2" s="1"/>
  <c r="F2058" i="2"/>
  <c r="G2058" i="2" s="1"/>
  <c r="F2059" i="2"/>
  <c r="G2059" i="2" s="1"/>
  <c r="F2060" i="2"/>
  <c r="G2060" i="2" s="1"/>
  <c r="F2061" i="2"/>
  <c r="G2061" i="2" s="1"/>
  <c r="F2062" i="2"/>
  <c r="G2062" i="2" s="1"/>
  <c r="F2063" i="2"/>
  <c r="G2063" i="2" s="1"/>
  <c r="F2064" i="2"/>
  <c r="G2064" i="2" s="1"/>
  <c r="F2065" i="2"/>
  <c r="G2065" i="2" s="1"/>
  <c r="F2066" i="2"/>
  <c r="G2066" i="2" s="1"/>
  <c r="F2067" i="2"/>
  <c r="G2067" i="2" s="1"/>
  <c r="F2068" i="2"/>
  <c r="G2068" i="2" s="1"/>
  <c r="F2069" i="2"/>
  <c r="G2069" i="2" s="1"/>
  <c r="F2070" i="2"/>
  <c r="G2070" i="2" s="1"/>
  <c r="F2071" i="2"/>
  <c r="G2071" i="2" s="1"/>
  <c r="F2072" i="2"/>
  <c r="G2072" i="2" s="1"/>
  <c r="F2073" i="2"/>
  <c r="G2073" i="2" s="1"/>
  <c r="F2074" i="2"/>
  <c r="G2074" i="2" s="1"/>
  <c r="F2075" i="2"/>
  <c r="G2075" i="2" s="1"/>
  <c r="F2076" i="2"/>
  <c r="G2076" i="2" s="1"/>
  <c r="F2077" i="2"/>
  <c r="G2077" i="2" s="1"/>
  <c r="F2078" i="2"/>
  <c r="G2078" i="2" s="1"/>
  <c r="F2079" i="2"/>
  <c r="G2079" i="2" s="1"/>
  <c r="F2080" i="2"/>
  <c r="G2080" i="2" s="1"/>
  <c r="F2081" i="2"/>
  <c r="G2081" i="2" s="1"/>
  <c r="F2082" i="2"/>
  <c r="G2082" i="2" s="1"/>
  <c r="F2083" i="2"/>
  <c r="G2083" i="2" s="1"/>
  <c r="F2084" i="2"/>
  <c r="G2084" i="2" s="1"/>
  <c r="F2085" i="2"/>
  <c r="G2085" i="2" s="1"/>
  <c r="F2086" i="2"/>
  <c r="G2086" i="2" s="1"/>
  <c r="F2087" i="2"/>
  <c r="G2087" i="2" s="1"/>
  <c r="F2088" i="2"/>
  <c r="G2088" i="2" s="1"/>
  <c r="F2089" i="2"/>
  <c r="G2089" i="2" s="1"/>
  <c r="F2090" i="2"/>
  <c r="G2090" i="2" s="1"/>
  <c r="F2091" i="2"/>
  <c r="G2091" i="2" s="1"/>
  <c r="F2092" i="2"/>
  <c r="G2092" i="2" s="1"/>
  <c r="F2093" i="2"/>
  <c r="G2093" i="2" s="1"/>
  <c r="F2094" i="2"/>
  <c r="G2094" i="2" s="1"/>
  <c r="F2095" i="2"/>
  <c r="G2095" i="2" s="1"/>
  <c r="F2096" i="2"/>
  <c r="G2096" i="2" s="1"/>
  <c r="F2097" i="2"/>
  <c r="G2097" i="2" s="1"/>
  <c r="F2098" i="2"/>
  <c r="G2098" i="2" s="1"/>
  <c r="F2099" i="2"/>
  <c r="G2099" i="2" s="1"/>
  <c r="F2100" i="2"/>
  <c r="G2100" i="2" s="1"/>
  <c r="F2101" i="2"/>
  <c r="G2101" i="2" s="1"/>
  <c r="F2102" i="2"/>
  <c r="G2102" i="2" s="1"/>
  <c r="F2103" i="2"/>
  <c r="G2103" i="2" s="1"/>
  <c r="F2104" i="2"/>
  <c r="G2104" i="2" s="1"/>
  <c r="F2105" i="2"/>
  <c r="G2105" i="2" s="1"/>
  <c r="F2106" i="2"/>
  <c r="G2106" i="2" s="1"/>
  <c r="F2107" i="2"/>
  <c r="G2107" i="2" s="1"/>
  <c r="F2108" i="2"/>
  <c r="G2108" i="2" s="1"/>
  <c r="F2109" i="2"/>
  <c r="G2109" i="2" s="1"/>
  <c r="F2110" i="2"/>
  <c r="G2110" i="2" s="1"/>
  <c r="F2111" i="2"/>
  <c r="G2111" i="2" s="1"/>
  <c r="F2112" i="2"/>
  <c r="G2112" i="2" s="1"/>
  <c r="F2113" i="2"/>
  <c r="G2113" i="2" s="1"/>
  <c r="F2114" i="2"/>
  <c r="G2114" i="2" s="1"/>
  <c r="F2115" i="2"/>
  <c r="G2115" i="2" s="1"/>
  <c r="F2116" i="2"/>
  <c r="G2116" i="2" s="1"/>
  <c r="F2117" i="2"/>
  <c r="G2117" i="2" s="1"/>
  <c r="F2118" i="2"/>
  <c r="G2118" i="2" s="1"/>
  <c r="F2119" i="2"/>
  <c r="G2119" i="2" s="1"/>
  <c r="F2120" i="2"/>
  <c r="G2120" i="2" s="1"/>
  <c r="F2121" i="2"/>
  <c r="G2121" i="2" s="1"/>
  <c r="F2122" i="2"/>
  <c r="G2122" i="2" s="1"/>
  <c r="F2123" i="2"/>
  <c r="G2123" i="2" s="1"/>
  <c r="F2124" i="2"/>
  <c r="G2124" i="2" s="1"/>
  <c r="F2125" i="2"/>
  <c r="G2125" i="2" s="1"/>
  <c r="F2126" i="2"/>
  <c r="G2126" i="2" s="1"/>
  <c r="F2127" i="2"/>
  <c r="G2127" i="2" s="1"/>
  <c r="F2128" i="2"/>
  <c r="G2128" i="2" s="1"/>
  <c r="F2129" i="2"/>
  <c r="G2129" i="2" s="1"/>
  <c r="F2130" i="2"/>
  <c r="G2130" i="2" s="1"/>
  <c r="F2131" i="2"/>
  <c r="G2131" i="2" s="1"/>
  <c r="F2132" i="2"/>
  <c r="G2132" i="2" s="1"/>
  <c r="F2133" i="2"/>
  <c r="G2133" i="2" s="1"/>
  <c r="F2134" i="2"/>
  <c r="G2134" i="2" s="1"/>
  <c r="F2135" i="2"/>
  <c r="G2135" i="2" s="1"/>
  <c r="F2136" i="2"/>
  <c r="G2136" i="2" s="1"/>
  <c r="F2137" i="2"/>
  <c r="G2137" i="2" s="1"/>
  <c r="F2138" i="2"/>
  <c r="G2138" i="2" s="1"/>
  <c r="F2139" i="2"/>
  <c r="G2139" i="2" s="1"/>
  <c r="F2140" i="2"/>
  <c r="G2140" i="2" s="1"/>
  <c r="F2141" i="2"/>
  <c r="G2141" i="2" s="1"/>
  <c r="F2142" i="2"/>
  <c r="G2142" i="2" s="1"/>
  <c r="F2143" i="2"/>
  <c r="G2143" i="2" s="1"/>
  <c r="F2144" i="2"/>
  <c r="G2144" i="2" s="1"/>
  <c r="F2145" i="2"/>
  <c r="G2145" i="2" s="1"/>
  <c r="F2146" i="2"/>
  <c r="G2146" i="2" s="1"/>
  <c r="F2147" i="2"/>
  <c r="G2147" i="2" s="1"/>
  <c r="F2148" i="2"/>
  <c r="G2148" i="2" s="1"/>
  <c r="F2149" i="2"/>
  <c r="G2149" i="2" s="1"/>
  <c r="F2150" i="2"/>
  <c r="G2150" i="2" s="1"/>
  <c r="F2151" i="2"/>
  <c r="G2151" i="2" s="1"/>
  <c r="F2152" i="2"/>
  <c r="G2152" i="2" s="1"/>
  <c r="F2153" i="2"/>
  <c r="G2153" i="2" s="1"/>
  <c r="F2154" i="2"/>
  <c r="G2154" i="2" s="1"/>
  <c r="F2155" i="2"/>
  <c r="G2155" i="2" s="1"/>
  <c r="F2156" i="2"/>
  <c r="G2156" i="2" s="1"/>
  <c r="F2157" i="2"/>
  <c r="G2157" i="2" s="1"/>
  <c r="F2158" i="2"/>
  <c r="G2158" i="2" s="1"/>
  <c r="F2159" i="2"/>
  <c r="G2159" i="2" s="1"/>
  <c r="F2160" i="2"/>
  <c r="G2160" i="2" s="1"/>
  <c r="F2161" i="2"/>
  <c r="G2161" i="2" s="1"/>
  <c r="F2162" i="2"/>
  <c r="G2162" i="2" s="1"/>
  <c r="F2163" i="2"/>
  <c r="G2163" i="2" s="1"/>
  <c r="F2164" i="2"/>
  <c r="G2164" i="2" s="1"/>
  <c r="F2165" i="2"/>
  <c r="G2165" i="2" s="1"/>
  <c r="F2166" i="2"/>
  <c r="G2166" i="2" s="1"/>
  <c r="F2167" i="2"/>
  <c r="G2167" i="2" s="1"/>
  <c r="F2168" i="2"/>
  <c r="G2168" i="2" s="1"/>
  <c r="F2169" i="2"/>
  <c r="G2169" i="2" s="1"/>
  <c r="F2170" i="2"/>
  <c r="G2170" i="2" s="1"/>
  <c r="F2171" i="2"/>
  <c r="G2171" i="2" s="1"/>
  <c r="F2172" i="2"/>
  <c r="G2172" i="2" s="1"/>
  <c r="F2173" i="2"/>
  <c r="G2173" i="2" s="1"/>
  <c r="F2174" i="2"/>
  <c r="G2174" i="2" s="1"/>
  <c r="F2175" i="2"/>
  <c r="G2175" i="2" s="1"/>
  <c r="F2176" i="2"/>
  <c r="G2176" i="2" s="1"/>
  <c r="F2177" i="2"/>
  <c r="G2177" i="2" s="1"/>
  <c r="F2178" i="2"/>
  <c r="G2178" i="2" s="1"/>
  <c r="F2179" i="2"/>
  <c r="G2179" i="2" s="1"/>
  <c r="F2180" i="2"/>
  <c r="G2180" i="2" s="1"/>
  <c r="F2181" i="2"/>
  <c r="G2181" i="2" s="1"/>
  <c r="F2182" i="2"/>
  <c r="G2182" i="2" s="1"/>
  <c r="F2183" i="2"/>
  <c r="G2183" i="2" s="1"/>
  <c r="F2184" i="2"/>
  <c r="G2184" i="2" s="1"/>
  <c r="F2185" i="2"/>
  <c r="G2185" i="2" s="1"/>
  <c r="F2186" i="2"/>
  <c r="G2186" i="2" s="1"/>
  <c r="F2187" i="2"/>
  <c r="G2187" i="2" s="1"/>
  <c r="F2188" i="2"/>
  <c r="G2188" i="2" s="1"/>
  <c r="F2189" i="2"/>
  <c r="G2189" i="2" s="1"/>
  <c r="F2190" i="2"/>
  <c r="G2190" i="2" s="1"/>
  <c r="F2191" i="2"/>
  <c r="G2191" i="2" s="1"/>
  <c r="F2192" i="2"/>
  <c r="G2192" i="2" s="1"/>
  <c r="F2193" i="2"/>
  <c r="G2193" i="2" s="1"/>
  <c r="F2194" i="2"/>
  <c r="G2194" i="2" s="1"/>
  <c r="F2195" i="2"/>
  <c r="G2195" i="2" s="1"/>
  <c r="F2196" i="2"/>
  <c r="G2196" i="2" s="1"/>
  <c r="F2197" i="2"/>
  <c r="G2197" i="2" s="1"/>
  <c r="F2198" i="2"/>
  <c r="G2198" i="2" s="1"/>
  <c r="F2199" i="2"/>
  <c r="G2199" i="2" s="1"/>
  <c r="F2200" i="2"/>
  <c r="G2200" i="2" s="1"/>
  <c r="F2201" i="2"/>
  <c r="G2201" i="2" s="1"/>
  <c r="F2202" i="2"/>
  <c r="G2202" i="2" s="1"/>
  <c r="F2203" i="2"/>
  <c r="G2203" i="2" s="1"/>
  <c r="F2204" i="2"/>
  <c r="G2204" i="2" s="1"/>
  <c r="F2205" i="2"/>
  <c r="G2205" i="2" s="1"/>
  <c r="F2206" i="2"/>
  <c r="G2206" i="2" s="1"/>
  <c r="F2207" i="2"/>
  <c r="G2207" i="2" s="1"/>
  <c r="F2208" i="2"/>
  <c r="G2208" i="2" s="1"/>
  <c r="F2209" i="2"/>
  <c r="G2209" i="2" s="1"/>
  <c r="F2210" i="2"/>
  <c r="G2210" i="2" s="1"/>
  <c r="F2211" i="2"/>
  <c r="G2211" i="2" s="1"/>
  <c r="F2212" i="2"/>
  <c r="G2212" i="2" s="1"/>
  <c r="F2213" i="2"/>
  <c r="G2213" i="2" s="1"/>
  <c r="F2214" i="2"/>
  <c r="G2214" i="2" s="1"/>
  <c r="F2215" i="2"/>
  <c r="G2215" i="2" s="1"/>
  <c r="F2216" i="2"/>
  <c r="G2216" i="2" s="1"/>
  <c r="F2217" i="2"/>
  <c r="G2217" i="2" s="1"/>
  <c r="F2218" i="2"/>
  <c r="G2218" i="2" s="1"/>
  <c r="F2219" i="2"/>
  <c r="G2219" i="2" s="1"/>
  <c r="F2220" i="2"/>
  <c r="G2220" i="2" s="1"/>
  <c r="F2221" i="2"/>
  <c r="G2221" i="2" s="1"/>
  <c r="F2222" i="2"/>
  <c r="G2222" i="2" s="1"/>
  <c r="F2223" i="2"/>
  <c r="G2223" i="2" s="1"/>
  <c r="F2224" i="2"/>
  <c r="G2224" i="2" s="1"/>
  <c r="F2225" i="2"/>
  <c r="G2225" i="2" s="1"/>
  <c r="F2226" i="2"/>
  <c r="G2226" i="2" s="1"/>
  <c r="F2227" i="2"/>
  <c r="G2227" i="2" s="1"/>
  <c r="F2228" i="2"/>
  <c r="G2228" i="2" s="1"/>
  <c r="F2229" i="2"/>
  <c r="G2229" i="2" s="1"/>
  <c r="F2230" i="2"/>
  <c r="G2230" i="2" s="1"/>
  <c r="F2231" i="2"/>
  <c r="G2231" i="2" s="1"/>
  <c r="F2232" i="2"/>
  <c r="G2232" i="2" s="1"/>
  <c r="F2233" i="2"/>
  <c r="G2233" i="2" s="1"/>
  <c r="F2234" i="2"/>
  <c r="G2234" i="2" s="1"/>
  <c r="F2235" i="2"/>
  <c r="G2235" i="2" s="1"/>
  <c r="F2236" i="2"/>
  <c r="G2236" i="2" s="1"/>
  <c r="F2237" i="2"/>
  <c r="G2237" i="2" s="1"/>
  <c r="F2238" i="2"/>
  <c r="G2238" i="2" s="1"/>
  <c r="F2239" i="2"/>
  <c r="G2239" i="2" s="1"/>
  <c r="F2240" i="2"/>
  <c r="G2240" i="2" s="1"/>
  <c r="F2241" i="2"/>
  <c r="G2241" i="2" s="1"/>
  <c r="F2242" i="2"/>
  <c r="G2242" i="2" s="1"/>
  <c r="F2243" i="2"/>
  <c r="G2243" i="2" s="1"/>
  <c r="F2244" i="2"/>
  <c r="G2244" i="2" s="1"/>
  <c r="F2245" i="2"/>
  <c r="G2245" i="2" s="1"/>
  <c r="F2246" i="2"/>
  <c r="G2246" i="2" s="1"/>
  <c r="F2247" i="2"/>
  <c r="G2247" i="2" s="1"/>
  <c r="F2248" i="2"/>
  <c r="G2248" i="2" s="1"/>
  <c r="F2249" i="2"/>
  <c r="G2249" i="2" s="1"/>
  <c r="F2250" i="2"/>
  <c r="G2250" i="2" s="1"/>
  <c r="F2251" i="2"/>
  <c r="G2251" i="2" s="1"/>
  <c r="F2252" i="2"/>
  <c r="G2252" i="2" s="1"/>
  <c r="F2253" i="2"/>
  <c r="G2253" i="2" s="1"/>
  <c r="F2254" i="2"/>
  <c r="G2254" i="2" s="1"/>
  <c r="F2255" i="2"/>
  <c r="G2255" i="2" s="1"/>
  <c r="F2256" i="2"/>
  <c r="G2256" i="2" s="1"/>
  <c r="F2257" i="2"/>
  <c r="G2257" i="2" s="1"/>
  <c r="F2258" i="2"/>
  <c r="G2258" i="2" s="1"/>
  <c r="F2259" i="2"/>
  <c r="G2259" i="2" s="1"/>
  <c r="F2260" i="2"/>
  <c r="G2260" i="2" s="1"/>
  <c r="F2261" i="2"/>
  <c r="G2261" i="2" s="1"/>
  <c r="F2262" i="2"/>
  <c r="G2262" i="2" s="1"/>
  <c r="F2263" i="2"/>
  <c r="G2263" i="2" s="1"/>
  <c r="F2264" i="2"/>
  <c r="G2264" i="2" s="1"/>
  <c r="F2265" i="2"/>
  <c r="G2265" i="2" s="1"/>
  <c r="F2266" i="2"/>
  <c r="G2266" i="2" s="1"/>
  <c r="F2267" i="2"/>
  <c r="G2267" i="2" s="1"/>
  <c r="F2268" i="2"/>
  <c r="G2268" i="2" s="1"/>
  <c r="F2269" i="2"/>
  <c r="G2269" i="2" s="1"/>
  <c r="F2270" i="2"/>
  <c r="G2270" i="2" s="1"/>
  <c r="F2271" i="2"/>
  <c r="G2271" i="2" s="1"/>
  <c r="F2272" i="2"/>
  <c r="G2272" i="2" s="1"/>
  <c r="F2273" i="2"/>
  <c r="G2273" i="2" s="1"/>
  <c r="F2274" i="2"/>
  <c r="G2274" i="2" s="1"/>
  <c r="F2275" i="2"/>
  <c r="G2275" i="2" s="1"/>
  <c r="F2276" i="2"/>
  <c r="G2276" i="2" s="1"/>
  <c r="F2277" i="2"/>
  <c r="G2277" i="2" s="1"/>
  <c r="F2278" i="2"/>
  <c r="G2278" i="2" s="1"/>
  <c r="F2279" i="2"/>
  <c r="G2279" i="2" s="1"/>
  <c r="F2280" i="2"/>
  <c r="G2280" i="2" s="1"/>
  <c r="F2281" i="2"/>
  <c r="G2281" i="2" s="1"/>
  <c r="F2282" i="2"/>
  <c r="G2282" i="2" s="1"/>
  <c r="F2283" i="2"/>
  <c r="G2283" i="2" s="1"/>
  <c r="F2284" i="2"/>
  <c r="G2284" i="2" s="1"/>
  <c r="F2285" i="2"/>
  <c r="G2285" i="2" s="1"/>
  <c r="F2286" i="2"/>
  <c r="G2286" i="2" s="1"/>
  <c r="F2287" i="2"/>
  <c r="G2287" i="2" s="1"/>
  <c r="F2288" i="2"/>
  <c r="G2288" i="2" s="1"/>
  <c r="F2289" i="2"/>
  <c r="G2289" i="2" s="1"/>
  <c r="F2290" i="2"/>
  <c r="G2290" i="2" s="1"/>
  <c r="F2291" i="2"/>
  <c r="G2291" i="2" s="1"/>
  <c r="F2292" i="2"/>
  <c r="G2292" i="2" s="1"/>
  <c r="F2293" i="2"/>
  <c r="G2293" i="2" s="1"/>
  <c r="F2294" i="2"/>
  <c r="G2294" i="2" s="1"/>
  <c r="F2295" i="2"/>
  <c r="G2295" i="2" s="1"/>
  <c r="F2296" i="2"/>
  <c r="G2296" i="2" s="1"/>
  <c r="F2297" i="2"/>
  <c r="G2297" i="2" s="1"/>
  <c r="F2298" i="2"/>
  <c r="G2298" i="2" s="1"/>
  <c r="F2299" i="2"/>
  <c r="G2299" i="2" s="1"/>
  <c r="F2300" i="2"/>
  <c r="G2300" i="2" s="1"/>
  <c r="F2301" i="2"/>
  <c r="G2301" i="2" s="1"/>
  <c r="F2302" i="2"/>
  <c r="G2302" i="2" s="1"/>
  <c r="F2303" i="2"/>
  <c r="G2303" i="2" s="1"/>
  <c r="F2304" i="2"/>
  <c r="G2304" i="2" s="1"/>
  <c r="F2305" i="2"/>
  <c r="G2305" i="2" s="1"/>
  <c r="F2306" i="2"/>
  <c r="G2306" i="2" s="1"/>
  <c r="F2307" i="2"/>
  <c r="G2307" i="2" s="1"/>
  <c r="F2308" i="2"/>
  <c r="G2308" i="2" s="1"/>
  <c r="F2309" i="2"/>
  <c r="G2309" i="2" s="1"/>
  <c r="F2310" i="2"/>
  <c r="G2310" i="2" s="1"/>
  <c r="F2311" i="2"/>
  <c r="G2311" i="2" s="1"/>
  <c r="F2312" i="2"/>
  <c r="G2312" i="2" s="1"/>
  <c r="F2313" i="2"/>
  <c r="G2313" i="2" s="1"/>
  <c r="F2314" i="2"/>
  <c r="G2314" i="2" s="1"/>
  <c r="F2315" i="2"/>
  <c r="G2315" i="2" s="1"/>
  <c r="F2316" i="2"/>
  <c r="G2316" i="2" s="1"/>
  <c r="F2317" i="2"/>
  <c r="G2317" i="2" s="1"/>
  <c r="F2" i="2"/>
  <c r="G2" i="2" s="1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A3" i="5"/>
  <c r="A2" i="5"/>
  <c r="A3" i="2" l="1"/>
  <c r="A4" i="2" s="1"/>
  <c r="E2" i="2"/>
  <c r="D2" i="2"/>
  <c r="C2" i="2"/>
  <c r="A5" i="2" l="1"/>
  <c r="B3" i="2"/>
  <c r="B4" i="2" s="1"/>
  <c r="D3" i="2"/>
  <c r="E3" i="2"/>
  <c r="C3" i="2"/>
  <c r="E4" i="2" l="1"/>
  <c r="C4" i="2"/>
  <c r="D4" i="2"/>
  <c r="A6" i="2"/>
  <c r="B5" i="2"/>
  <c r="A7" i="2" l="1"/>
  <c r="B6" i="2"/>
  <c r="D5" i="2"/>
  <c r="E5" i="2"/>
  <c r="C5" i="2"/>
  <c r="E6" i="2" l="1"/>
  <c r="C6" i="2"/>
  <c r="D6" i="2"/>
  <c r="A8" i="2"/>
  <c r="B7" i="2"/>
  <c r="D7" i="2" l="1"/>
  <c r="E7" i="2"/>
  <c r="C7" i="2"/>
  <c r="A9" i="2"/>
  <c r="B8" i="2"/>
  <c r="A10" i="2" l="1"/>
  <c r="B9" i="2"/>
  <c r="E8" i="2"/>
  <c r="C8" i="2"/>
  <c r="D8" i="2"/>
  <c r="D9" i="2" l="1"/>
  <c r="E9" i="2"/>
  <c r="C9" i="2"/>
  <c r="A11" i="2"/>
  <c r="B10" i="2"/>
  <c r="A12" i="2" l="1"/>
  <c r="B11" i="2"/>
  <c r="E10" i="2"/>
  <c r="C10" i="2"/>
  <c r="D10" i="2"/>
  <c r="D11" i="2" l="1"/>
  <c r="E11" i="2"/>
  <c r="C11" i="2"/>
  <c r="A13" i="2"/>
  <c r="B12" i="2"/>
  <c r="A14" i="2" l="1"/>
  <c r="B13" i="2"/>
  <c r="E12" i="2"/>
  <c r="C12" i="2"/>
  <c r="D12" i="2"/>
  <c r="D13" i="2" l="1"/>
  <c r="E13" i="2"/>
  <c r="C13" i="2"/>
  <c r="A15" i="2"/>
  <c r="B14" i="2"/>
  <c r="A16" i="2" l="1"/>
  <c r="B15" i="2"/>
  <c r="E14" i="2"/>
  <c r="C14" i="2"/>
  <c r="D14" i="2"/>
  <c r="D15" i="2" l="1"/>
  <c r="E15" i="2"/>
  <c r="C15" i="2"/>
  <c r="A17" i="2"/>
  <c r="B16" i="2"/>
  <c r="A18" i="2" l="1"/>
  <c r="B17" i="2"/>
  <c r="E16" i="2"/>
  <c r="C16" i="2"/>
  <c r="D16" i="2"/>
  <c r="D17" i="2" l="1"/>
  <c r="E17" i="2"/>
  <c r="C17" i="2"/>
  <c r="A19" i="2"/>
  <c r="B18" i="2"/>
  <c r="E18" i="2" l="1"/>
  <c r="C18" i="2"/>
  <c r="D18" i="2"/>
  <c r="A20" i="2"/>
  <c r="B19" i="2"/>
  <c r="D19" i="2" l="1"/>
  <c r="E19" i="2"/>
  <c r="C19" i="2"/>
  <c r="A21" i="2"/>
  <c r="B20" i="2"/>
  <c r="E20" i="2" l="1"/>
  <c r="C20" i="2"/>
  <c r="D20" i="2"/>
  <c r="A22" i="2"/>
  <c r="B21" i="2"/>
  <c r="A23" i="2" l="1"/>
  <c r="B22" i="2"/>
  <c r="D21" i="2"/>
  <c r="E21" i="2"/>
  <c r="C21" i="2"/>
  <c r="E22" i="2" l="1"/>
  <c r="C22" i="2"/>
  <c r="D22" i="2"/>
  <c r="A24" i="2"/>
  <c r="B23" i="2"/>
  <c r="A25" i="2" l="1"/>
  <c r="B24" i="2"/>
  <c r="D23" i="2"/>
  <c r="E23" i="2"/>
  <c r="C23" i="2"/>
  <c r="E24" i="2" l="1"/>
  <c r="C24" i="2"/>
  <c r="D24" i="2"/>
  <c r="A26" i="2"/>
  <c r="B25" i="2"/>
  <c r="A27" i="2" l="1"/>
  <c r="B26" i="2"/>
  <c r="D25" i="2"/>
  <c r="E25" i="2"/>
  <c r="C25" i="2"/>
  <c r="E26" i="2" l="1"/>
  <c r="C26" i="2"/>
  <c r="D26" i="2"/>
  <c r="A28" i="2"/>
  <c r="B27" i="2"/>
  <c r="A29" i="2" l="1"/>
  <c r="B28" i="2"/>
  <c r="D27" i="2"/>
  <c r="E27" i="2"/>
  <c r="C27" i="2"/>
  <c r="E28" i="2" l="1"/>
  <c r="C28" i="2"/>
  <c r="D28" i="2"/>
  <c r="A30" i="2"/>
  <c r="B29" i="2"/>
  <c r="A31" i="2" l="1"/>
  <c r="B30" i="2"/>
  <c r="D29" i="2"/>
  <c r="E29" i="2"/>
  <c r="C29" i="2"/>
  <c r="E30" i="2" l="1"/>
  <c r="C30" i="2"/>
  <c r="D30" i="2"/>
  <c r="A32" i="2"/>
  <c r="B31" i="2"/>
  <c r="A33" i="2" l="1"/>
  <c r="B32" i="2"/>
  <c r="D31" i="2"/>
  <c r="E31" i="2"/>
  <c r="C31" i="2"/>
  <c r="E32" i="2" l="1"/>
  <c r="C32" i="2"/>
  <c r="D32" i="2"/>
  <c r="A34" i="2"/>
  <c r="B33" i="2"/>
  <c r="A35" i="2" l="1"/>
  <c r="B34" i="2"/>
  <c r="D33" i="2"/>
  <c r="E33" i="2"/>
  <c r="C33" i="2"/>
  <c r="E34" i="2" l="1"/>
  <c r="C34" i="2"/>
  <c r="D34" i="2"/>
  <c r="A36" i="2"/>
  <c r="B35" i="2"/>
  <c r="A37" i="2" l="1"/>
  <c r="B36" i="2"/>
  <c r="D35" i="2"/>
  <c r="E35" i="2"/>
  <c r="C35" i="2"/>
  <c r="E36" i="2" l="1"/>
  <c r="C36" i="2"/>
  <c r="D36" i="2"/>
  <c r="A38" i="2"/>
  <c r="B37" i="2"/>
  <c r="A39" i="2" l="1"/>
  <c r="B38" i="2"/>
  <c r="D37" i="2"/>
  <c r="E37" i="2"/>
  <c r="C37" i="2"/>
  <c r="E38" i="2" l="1"/>
  <c r="C38" i="2"/>
  <c r="D38" i="2"/>
  <c r="A40" i="2"/>
  <c r="B39" i="2"/>
  <c r="A41" i="2" l="1"/>
  <c r="B40" i="2"/>
  <c r="D39" i="2"/>
  <c r="E39" i="2"/>
  <c r="C39" i="2"/>
  <c r="E40" i="2" l="1"/>
  <c r="C40" i="2"/>
  <c r="D40" i="2"/>
  <c r="A42" i="2"/>
  <c r="B41" i="2"/>
  <c r="A43" i="2" l="1"/>
  <c r="B42" i="2"/>
  <c r="D41" i="2"/>
  <c r="E41" i="2"/>
  <c r="C41" i="2"/>
  <c r="E42" i="2" l="1"/>
  <c r="C42" i="2"/>
  <c r="D42" i="2"/>
  <c r="A44" i="2"/>
  <c r="B43" i="2"/>
  <c r="A45" i="2" l="1"/>
  <c r="B44" i="2"/>
  <c r="D43" i="2"/>
  <c r="E43" i="2"/>
  <c r="C43" i="2"/>
  <c r="E44" i="2" l="1"/>
  <c r="C44" i="2"/>
  <c r="D44" i="2"/>
  <c r="A46" i="2"/>
  <c r="B45" i="2"/>
  <c r="A47" i="2" l="1"/>
  <c r="B46" i="2"/>
  <c r="D45" i="2"/>
  <c r="E45" i="2"/>
  <c r="C45" i="2"/>
  <c r="E46" i="2" l="1"/>
  <c r="C46" i="2"/>
  <c r="D46" i="2"/>
  <c r="A48" i="2"/>
  <c r="B47" i="2"/>
  <c r="A49" i="2" l="1"/>
  <c r="B48" i="2"/>
  <c r="D47" i="2"/>
  <c r="E47" i="2"/>
  <c r="C47" i="2"/>
  <c r="E48" i="2" l="1"/>
  <c r="C48" i="2"/>
  <c r="D48" i="2"/>
  <c r="A50" i="2"/>
  <c r="B49" i="2"/>
  <c r="A51" i="2" l="1"/>
  <c r="B50" i="2"/>
  <c r="D49" i="2"/>
  <c r="E49" i="2"/>
  <c r="C49" i="2"/>
  <c r="E50" i="2" l="1"/>
  <c r="C50" i="2"/>
  <c r="D50" i="2"/>
  <c r="A52" i="2"/>
  <c r="B51" i="2"/>
  <c r="A53" i="2" l="1"/>
  <c r="B52" i="2"/>
  <c r="D51" i="2"/>
  <c r="E51" i="2"/>
  <c r="C51" i="2"/>
  <c r="E52" i="2" l="1"/>
  <c r="C52" i="2"/>
  <c r="D52" i="2"/>
  <c r="A54" i="2"/>
  <c r="B53" i="2"/>
  <c r="A55" i="2" l="1"/>
  <c r="B54" i="2"/>
  <c r="D53" i="2"/>
  <c r="E53" i="2"/>
  <c r="C53" i="2"/>
  <c r="E54" i="2" l="1"/>
  <c r="C54" i="2"/>
  <c r="D54" i="2"/>
  <c r="A56" i="2"/>
  <c r="B55" i="2"/>
  <c r="A57" i="2" l="1"/>
  <c r="B56" i="2"/>
  <c r="D55" i="2"/>
  <c r="E55" i="2"/>
  <c r="C55" i="2"/>
  <c r="E56" i="2" l="1"/>
  <c r="C56" i="2"/>
  <c r="D56" i="2"/>
  <c r="A58" i="2"/>
  <c r="B57" i="2"/>
  <c r="A59" i="2" l="1"/>
  <c r="B58" i="2"/>
  <c r="D57" i="2"/>
  <c r="E57" i="2"/>
  <c r="C57" i="2"/>
  <c r="E58" i="2" l="1"/>
  <c r="C58" i="2"/>
  <c r="D58" i="2"/>
  <c r="A60" i="2"/>
  <c r="B59" i="2"/>
  <c r="A61" i="2" l="1"/>
  <c r="B60" i="2"/>
  <c r="D59" i="2"/>
  <c r="E59" i="2"/>
  <c r="C59" i="2"/>
  <c r="E60" i="2" l="1"/>
  <c r="C60" i="2"/>
  <c r="D60" i="2"/>
  <c r="A62" i="2"/>
  <c r="B61" i="2"/>
  <c r="A63" i="2" l="1"/>
  <c r="B62" i="2"/>
  <c r="D61" i="2"/>
  <c r="E61" i="2"/>
  <c r="C61" i="2"/>
  <c r="E62" i="2" l="1"/>
  <c r="C62" i="2"/>
  <c r="D62" i="2"/>
  <c r="A64" i="2"/>
  <c r="B63" i="2"/>
  <c r="A65" i="2" l="1"/>
  <c r="B64" i="2"/>
  <c r="D63" i="2"/>
  <c r="E63" i="2"/>
  <c r="C63" i="2"/>
  <c r="E64" i="2" l="1"/>
  <c r="C64" i="2"/>
  <c r="D64" i="2"/>
  <c r="A66" i="2"/>
  <c r="B65" i="2"/>
  <c r="A67" i="2" l="1"/>
  <c r="B66" i="2"/>
  <c r="D65" i="2"/>
  <c r="E65" i="2"/>
  <c r="C65" i="2"/>
  <c r="E66" i="2" l="1"/>
  <c r="C66" i="2"/>
  <c r="D66" i="2"/>
  <c r="A68" i="2"/>
  <c r="B67" i="2"/>
  <c r="A69" i="2" l="1"/>
  <c r="B68" i="2"/>
  <c r="D67" i="2"/>
  <c r="E67" i="2"/>
  <c r="C67" i="2"/>
  <c r="E68" i="2" l="1"/>
  <c r="C68" i="2"/>
  <c r="D68" i="2"/>
  <c r="A70" i="2"/>
  <c r="B69" i="2"/>
  <c r="A71" i="2" l="1"/>
  <c r="B70" i="2"/>
  <c r="D69" i="2"/>
  <c r="E69" i="2"/>
  <c r="C69" i="2"/>
  <c r="E70" i="2" l="1"/>
  <c r="C70" i="2"/>
  <c r="D70" i="2"/>
  <c r="A72" i="2"/>
  <c r="B71" i="2"/>
  <c r="A73" i="2" l="1"/>
  <c r="B72" i="2"/>
  <c r="D71" i="2"/>
  <c r="E71" i="2"/>
  <c r="C71" i="2"/>
  <c r="E72" i="2" l="1"/>
  <c r="C72" i="2"/>
  <c r="D72" i="2"/>
  <c r="A74" i="2"/>
  <c r="B73" i="2"/>
  <c r="A75" i="2" l="1"/>
  <c r="B74" i="2"/>
  <c r="D73" i="2"/>
  <c r="E73" i="2"/>
  <c r="C73" i="2"/>
  <c r="E74" i="2" l="1"/>
  <c r="C74" i="2"/>
  <c r="D74" i="2"/>
  <c r="A76" i="2"/>
  <c r="B75" i="2"/>
  <c r="A77" i="2" l="1"/>
  <c r="B76" i="2"/>
  <c r="D75" i="2"/>
  <c r="E75" i="2"/>
  <c r="C75" i="2"/>
  <c r="E76" i="2" l="1"/>
  <c r="C76" i="2"/>
  <c r="D76" i="2"/>
  <c r="A78" i="2"/>
  <c r="B77" i="2"/>
  <c r="A79" i="2" l="1"/>
  <c r="B78" i="2"/>
  <c r="D77" i="2"/>
  <c r="E77" i="2"/>
  <c r="C77" i="2"/>
  <c r="E78" i="2" l="1"/>
  <c r="C78" i="2"/>
  <c r="D78" i="2"/>
  <c r="A80" i="2"/>
  <c r="B79" i="2"/>
  <c r="A81" i="2" l="1"/>
  <c r="B80" i="2"/>
  <c r="D79" i="2"/>
  <c r="E79" i="2"/>
  <c r="C79" i="2"/>
  <c r="E80" i="2" l="1"/>
  <c r="C80" i="2"/>
  <c r="D80" i="2"/>
  <c r="A82" i="2"/>
  <c r="B81" i="2"/>
  <c r="A83" i="2" l="1"/>
  <c r="B82" i="2"/>
  <c r="D81" i="2"/>
  <c r="E81" i="2"/>
  <c r="C81" i="2"/>
  <c r="E82" i="2" l="1"/>
  <c r="C82" i="2"/>
  <c r="D82" i="2"/>
  <c r="A84" i="2"/>
  <c r="B83" i="2"/>
  <c r="A85" i="2" l="1"/>
  <c r="B84" i="2"/>
  <c r="D83" i="2"/>
  <c r="E83" i="2"/>
  <c r="C83" i="2"/>
  <c r="E84" i="2" l="1"/>
  <c r="C84" i="2"/>
  <c r="D84" i="2"/>
  <c r="A86" i="2"/>
  <c r="B85" i="2"/>
  <c r="A87" i="2" l="1"/>
  <c r="B86" i="2"/>
  <c r="D85" i="2"/>
  <c r="E85" i="2"/>
  <c r="C85" i="2"/>
  <c r="E86" i="2" l="1"/>
  <c r="C86" i="2"/>
  <c r="D86" i="2"/>
  <c r="A88" i="2"/>
  <c r="B87" i="2"/>
  <c r="A89" i="2" l="1"/>
  <c r="B88" i="2"/>
  <c r="D87" i="2"/>
  <c r="E87" i="2"/>
  <c r="C87" i="2"/>
  <c r="E88" i="2" l="1"/>
  <c r="C88" i="2"/>
  <c r="D88" i="2"/>
  <c r="A90" i="2"/>
  <c r="B89" i="2"/>
  <c r="A91" i="2" l="1"/>
  <c r="B90" i="2"/>
  <c r="D89" i="2"/>
  <c r="E89" i="2"/>
  <c r="C89" i="2"/>
  <c r="E90" i="2" l="1"/>
  <c r="C90" i="2"/>
  <c r="D90" i="2"/>
  <c r="A92" i="2"/>
  <c r="B91" i="2"/>
  <c r="A93" i="2" l="1"/>
  <c r="B92" i="2"/>
  <c r="D91" i="2"/>
  <c r="E91" i="2"/>
  <c r="C91" i="2"/>
  <c r="E92" i="2" l="1"/>
  <c r="C92" i="2"/>
  <c r="D92" i="2"/>
  <c r="A94" i="2"/>
  <c r="B93" i="2"/>
  <c r="A95" i="2" l="1"/>
  <c r="B94" i="2"/>
  <c r="D93" i="2"/>
  <c r="E93" i="2"/>
  <c r="C93" i="2"/>
  <c r="E94" i="2" l="1"/>
  <c r="C94" i="2"/>
  <c r="D94" i="2"/>
  <c r="A96" i="2"/>
  <c r="B95" i="2"/>
  <c r="A97" i="2" l="1"/>
  <c r="B96" i="2"/>
  <c r="D95" i="2"/>
  <c r="E95" i="2"/>
  <c r="C95" i="2"/>
  <c r="E96" i="2" l="1"/>
  <c r="C96" i="2"/>
  <c r="D96" i="2"/>
  <c r="A98" i="2"/>
  <c r="B97" i="2"/>
  <c r="A99" i="2" l="1"/>
  <c r="B98" i="2"/>
  <c r="D97" i="2"/>
  <c r="E97" i="2"/>
  <c r="C97" i="2"/>
  <c r="E98" i="2" l="1"/>
  <c r="C98" i="2"/>
  <c r="D98" i="2"/>
  <c r="A100" i="2"/>
  <c r="B99" i="2"/>
  <c r="A101" i="2" l="1"/>
  <c r="B100" i="2"/>
  <c r="D99" i="2"/>
  <c r="E99" i="2"/>
  <c r="C99" i="2"/>
  <c r="E100" i="2" l="1"/>
  <c r="C100" i="2"/>
  <c r="D100" i="2"/>
  <c r="A102" i="2"/>
  <c r="B101" i="2"/>
  <c r="A103" i="2" l="1"/>
  <c r="B102" i="2"/>
  <c r="D101" i="2"/>
  <c r="E101" i="2"/>
  <c r="C101" i="2"/>
  <c r="E102" i="2" l="1"/>
  <c r="C102" i="2"/>
  <c r="D102" i="2"/>
  <c r="A104" i="2"/>
  <c r="B103" i="2"/>
  <c r="A105" i="2" l="1"/>
  <c r="B104" i="2"/>
  <c r="D103" i="2"/>
  <c r="E103" i="2"/>
  <c r="C103" i="2"/>
  <c r="E104" i="2" l="1"/>
  <c r="C104" i="2"/>
  <c r="D104" i="2"/>
  <c r="A106" i="2"/>
  <c r="B105" i="2"/>
  <c r="A107" i="2" l="1"/>
  <c r="B106" i="2"/>
  <c r="D105" i="2"/>
  <c r="E105" i="2"/>
  <c r="C105" i="2"/>
  <c r="E106" i="2" l="1"/>
  <c r="C106" i="2"/>
  <c r="D106" i="2"/>
  <c r="A108" i="2"/>
  <c r="B107" i="2"/>
  <c r="A109" i="2" l="1"/>
  <c r="B108" i="2"/>
  <c r="D107" i="2"/>
  <c r="E107" i="2"/>
  <c r="C107" i="2"/>
  <c r="E108" i="2" l="1"/>
  <c r="C108" i="2"/>
  <c r="D108" i="2"/>
  <c r="A110" i="2"/>
  <c r="B109" i="2"/>
  <c r="A111" i="2" l="1"/>
  <c r="B110" i="2"/>
  <c r="D109" i="2"/>
  <c r="E109" i="2"/>
  <c r="C109" i="2"/>
  <c r="E110" i="2" l="1"/>
  <c r="C110" i="2"/>
  <c r="D110" i="2"/>
  <c r="A112" i="2"/>
  <c r="B111" i="2"/>
  <c r="A113" i="2" l="1"/>
  <c r="B112" i="2"/>
  <c r="D111" i="2"/>
  <c r="E111" i="2"/>
  <c r="C111" i="2"/>
  <c r="E112" i="2" l="1"/>
  <c r="C112" i="2"/>
  <c r="D112" i="2"/>
  <c r="A114" i="2"/>
  <c r="B113" i="2"/>
  <c r="A115" i="2" l="1"/>
  <c r="B114" i="2"/>
  <c r="D113" i="2"/>
  <c r="E113" i="2"/>
  <c r="C113" i="2"/>
  <c r="E114" i="2" l="1"/>
  <c r="C114" i="2"/>
  <c r="D114" i="2"/>
  <c r="A116" i="2"/>
  <c r="B115" i="2"/>
  <c r="A117" i="2" l="1"/>
  <c r="B116" i="2"/>
  <c r="D115" i="2"/>
  <c r="E115" i="2"/>
  <c r="C115" i="2"/>
  <c r="E116" i="2" l="1"/>
  <c r="C116" i="2"/>
  <c r="D116" i="2"/>
  <c r="A118" i="2"/>
  <c r="B117" i="2"/>
  <c r="A119" i="2" l="1"/>
  <c r="B118" i="2"/>
  <c r="D117" i="2"/>
  <c r="E117" i="2"/>
  <c r="C117" i="2"/>
  <c r="E118" i="2" l="1"/>
  <c r="C118" i="2"/>
  <c r="D118" i="2"/>
  <c r="A120" i="2"/>
  <c r="B119" i="2"/>
  <c r="A121" i="2" l="1"/>
  <c r="B120" i="2"/>
  <c r="D119" i="2"/>
  <c r="E119" i="2"/>
  <c r="C119" i="2"/>
  <c r="E120" i="2" l="1"/>
  <c r="C120" i="2"/>
  <c r="D120" i="2"/>
  <c r="A122" i="2"/>
  <c r="B121" i="2"/>
  <c r="A123" i="2" l="1"/>
  <c r="B122" i="2"/>
  <c r="D121" i="2"/>
  <c r="E121" i="2"/>
  <c r="C121" i="2"/>
  <c r="E122" i="2" l="1"/>
  <c r="C122" i="2"/>
  <c r="D122" i="2"/>
  <c r="A124" i="2"/>
  <c r="B123" i="2"/>
  <c r="A125" i="2" l="1"/>
  <c r="B124" i="2"/>
  <c r="D123" i="2"/>
  <c r="E123" i="2"/>
  <c r="C123" i="2"/>
  <c r="E124" i="2" l="1"/>
  <c r="C124" i="2"/>
  <c r="D124" i="2"/>
  <c r="A126" i="2"/>
  <c r="B125" i="2"/>
  <c r="A127" i="2" l="1"/>
  <c r="B126" i="2"/>
  <c r="D125" i="2"/>
  <c r="E125" i="2"/>
  <c r="C125" i="2"/>
  <c r="E126" i="2" l="1"/>
  <c r="C126" i="2"/>
  <c r="D126" i="2"/>
  <c r="A128" i="2"/>
  <c r="B127" i="2"/>
  <c r="A129" i="2" l="1"/>
  <c r="B128" i="2"/>
  <c r="D127" i="2"/>
  <c r="E127" i="2"/>
  <c r="C127" i="2"/>
  <c r="E128" i="2" l="1"/>
  <c r="C128" i="2"/>
  <c r="D128" i="2"/>
  <c r="A130" i="2"/>
  <c r="B129" i="2"/>
  <c r="A131" i="2" l="1"/>
  <c r="B130" i="2"/>
  <c r="D129" i="2"/>
  <c r="E129" i="2"/>
  <c r="C129" i="2"/>
  <c r="E130" i="2" l="1"/>
  <c r="C130" i="2"/>
  <c r="D130" i="2"/>
  <c r="A132" i="2"/>
  <c r="B131" i="2"/>
  <c r="A133" i="2" l="1"/>
  <c r="B132" i="2"/>
  <c r="D131" i="2"/>
  <c r="E131" i="2"/>
  <c r="C131" i="2"/>
  <c r="E132" i="2" l="1"/>
  <c r="C132" i="2"/>
  <c r="D132" i="2"/>
  <c r="A134" i="2"/>
  <c r="B133" i="2"/>
  <c r="A135" i="2" l="1"/>
  <c r="B134" i="2"/>
  <c r="D133" i="2"/>
  <c r="E133" i="2"/>
  <c r="C133" i="2"/>
  <c r="E134" i="2" l="1"/>
  <c r="C134" i="2"/>
  <c r="D134" i="2"/>
  <c r="A136" i="2"/>
  <c r="B135" i="2"/>
  <c r="A137" i="2" l="1"/>
  <c r="B136" i="2"/>
  <c r="D135" i="2"/>
  <c r="E135" i="2"/>
  <c r="C135" i="2"/>
  <c r="E136" i="2" l="1"/>
  <c r="C136" i="2"/>
  <c r="D136" i="2"/>
  <c r="A138" i="2"/>
  <c r="B137" i="2"/>
  <c r="A139" i="2" l="1"/>
  <c r="B138" i="2"/>
  <c r="D137" i="2"/>
  <c r="E137" i="2"/>
  <c r="C137" i="2"/>
  <c r="E138" i="2" l="1"/>
  <c r="C138" i="2"/>
  <c r="D138" i="2"/>
  <c r="A140" i="2"/>
  <c r="B139" i="2"/>
  <c r="A141" i="2" l="1"/>
  <c r="B140" i="2"/>
  <c r="D139" i="2"/>
  <c r="E139" i="2"/>
  <c r="C139" i="2"/>
  <c r="E140" i="2" l="1"/>
  <c r="C140" i="2"/>
  <c r="D140" i="2"/>
  <c r="A142" i="2"/>
  <c r="B141" i="2"/>
  <c r="A143" i="2" l="1"/>
  <c r="B142" i="2"/>
  <c r="D141" i="2"/>
  <c r="E141" i="2"/>
  <c r="C141" i="2"/>
  <c r="E142" i="2" l="1"/>
  <c r="C142" i="2"/>
  <c r="D142" i="2"/>
  <c r="A144" i="2"/>
  <c r="B143" i="2"/>
  <c r="A145" i="2" l="1"/>
  <c r="B144" i="2"/>
  <c r="D143" i="2"/>
  <c r="E143" i="2"/>
  <c r="C143" i="2"/>
  <c r="E144" i="2" l="1"/>
  <c r="C144" i="2"/>
  <c r="D144" i="2"/>
  <c r="A146" i="2"/>
  <c r="B145" i="2"/>
  <c r="A147" i="2" l="1"/>
  <c r="B146" i="2"/>
  <c r="D145" i="2"/>
  <c r="E145" i="2"/>
  <c r="C145" i="2"/>
  <c r="E146" i="2" l="1"/>
  <c r="C146" i="2"/>
  <c r="D146" i="2"/>
  <c r="A148" i="2"/>
  <c r="B147" i="2"/>
  <c r="A149" i="2" l="1"/>
  <c r="B148" i="2"/>
  <c r="D147" i="2"/>
  <c r="E147" i="2"/>
  <c r="C147" i="2"/>
  <c r="E148" i="2" l="1"/>
  <c r="C148" i="2"/>
  <c r="D148" i="2"/>
  <c r="A150" i="2"/>
  <c r="B149" i="2"/>
  <c r="D149" i="2" l="1"/>
  <c r="E149" i="2"/>
  <c r="C149" i="2"/>
  <c r="A151" i="2"/>
  <c r="B150" i="2"/>
  <c r="A152" i="2" l="1"/>
  <c r="B151" i="2"/>
  <c r="E150" i="2"/>
  <c r="C150" i="2"/>
  <c r="D150" i="2"/>
  <c r="D151" i="2" l="1"/>
  <c r="E151" i="2"/>
  <c r="C151" i="2"/>
  <c r="A153" i="2"/>
  <c r="B152" i="2"/>
  <c r="A154" i="2" l="1"/>
  <c r="B153" i="2"/>
  <c r="E152" i="2"/>
  <c r="C152" i="2"/>
  <c r="D152" i="2"/>
  <c r="D153" i="2" l="1"/>
  <c r="E153" i="2"/>
  <c r="C153" i="2"/>
  <c r="A155" i="2"/>
  <c r="B154" i="2"/>
  <c r="A156" i="2" l="1"/>
  <c r="B155" i="2"/>
  <c r="E154" i="2"/>
  <c r="C154" i="2"/>
  <c r="D154" i="2"/>
  <c r="D155" i="2" l="1"/>
  <c r="E155" i="2"/>
  <c r="C155" i="2"/>
  <c r="A157" i="2"/>
  <c r="B156" i="2"/>
  <c r="A158" i="2" l="1"/>
  <c r="B157" i="2"/>
  <c r="E156" i="2"/>
  <c r="C156" i="2"/>
  <c r="D156" i="2"/>
  <c r="D157" i="2" l="1"/>
  <c r="E157" i="2"/>
  <c r="C157" i="2"/>
  <c r="A159" i="2"/>
  <c r="B158" i="2"/>
  <c r="A160" i="2" l="1"/>
  <c r="B159" i="2"/>
  <c r="E158" i="2"/>
  <c r="C158" i="2"/>
  <c r="D158" i="2"/>
  <c r="D159" i="2" l="1"/>
  <c r="E159" i="2"/>
  <c r="C159" i="2"/>
  <c r="A161" i="2"/>
  <c r="B160" i="2"/>
  <c r="A162" i="2" l="1"/>
  <c r="B161" i="2"/>
  <c r="E160" i="2"/>
  <c r="C160" i="2"/>
  <c r="D160" i="2"/>
  <c r="D161" i="2" l="1"/>
  <c r="E161" i="2"/>
  <c r="C161" i="2"/>
  <c r="A163" i="2"/>
  <c r="B162" i="2"/>
  <c r="A164" i="2" l="1"/>
  <c r="B163" i="2"/>
  <c r="E162" i="2"/>
  <c r="C162" i="2"/>
  <c r="D162" i="2"/>
  <c r="D163" i="2" l="1"/>
  <c r="E163" i="2"/>
  <c r="C163" i="2"/>
  <c r="A165" i="2"/>
  <c r="B164" i="2"/>
  <c r="A166" i="2" l="1"/>
  <c r="B165" i="2"/>
  <c r="E164" i="2"/>
  <c r="C164" i="2"/>
  <c r="D164" i="2"/>
  <c r="D165" i="2" l="1"/>
  <c r="E165" i="2"/>
  <c r="C165" i="2"/>
  <c r="A167" i="2"/>
  <c r="B166" i="2"/>
  <c r="A168" i="2" l="1"/>
  <c r="B167" i="2"/>
  <c r="E166" i="2"/>
  <c r="C166" i="2"/>
  <c r="D166" i="2"/>
  <c r="D167" i="2" l="1"/>
  <c r="E167" i="2"/>
  <c r="C167" i="2"/>
  <c r="A169" i="2"/>
  <c r="B168" i="2"/>
  <c r="A170" i="2" l="1"/>
  <c r="B169" i="2"/>
  <c r="E168" i="2"/>
  <c r="C168" i="2"/>
  <c r="D168" i="2"/>
  <c r="D169" i="2" l="1"/>
  <c r="E169" i="2"/>
  <c r="C169" i="2"/>
  <c r="A171" i="2"/>
  <c r="B170" i="2"/>
  <c r="A172" i="2" l="1"/>
  <c r="B171" i="2"/>
  <c r="E170" i="2"/>
  <c r="C170" i="2"/>
  <c r="D170" i="2"/>
  <c r="D171" i="2" l="1"/>
  <c r="E171" i="2"/>
  <c r="C171" i="2"/>
  <c r="A173" i="2"/>
  <c r="B172" i="2"/>
  <c r="E172" i="2" l="1"/>
  <c r="C172" i="2"/>
  <c r="D172" i="2"/>
  <c r="A174" i="2"/>
  <c r="B173" i="2"/>
  <c r="A175" i="2" l="1"/>
  <c r="B174" i="2"/>
  <c r="D173" i="2"/>
  <c r="E173" i="2"/>
  <c r="C173" i="2"/>
  <c r="E174" i="2" l="1"/>
  <c r="C174" i="2"/>
  <c r="D174" i="2"/>
  <c r="A176" i="2"/>
  <c r="B175" i="2"/>
  <c r="D175" i="2" l="1"/>
  <c r="E175" i="2"/>
  <c r="C175" i="2"/>
  <c r="A177" i="2"/>
  <c r="B176" i="2"/>
  <c r="E176" i="2" l="1"/>
  <c r="C176" i="2"/>
  <c r="D176" i="2"/>
  <c r="A178" i="2"/>
  <c r="B177" i="2"/>
  <c r="D177" i="2" l="1"/>
  <c r="E177" i="2"/>
  <c r="C177" i="2"/>
  <c r="A179" i="2"/>
  <c r="B178" i="2"/>
  <c r="A180" i="2" l="1"/>
  <c r="B179" i="2"/>
  <c r="E178" i="2"/>
  <c r="C178" i="2"/>
  <c r="D178" i="2"/>
  <c r="D179" i="2" l="1"/>
  <c r="E179" i="2"/>
  <c r="C179" i="2"/>
  <c r="A181" i="2"/>
  <c r="B180" i="2"/>
  <c r="A182" i="2" l="1"/>
  <c r="B181" i="2"/>
  <c r="E180" i="2"/>
  <c r="C180" i="2"/>
  <c r="D180" i="2"/>
  <c r="D181" i="2" l="1"/>
  <c r="E181" i="2"/>
  <c r="C181" i="2"/>
  <c r="A183" i="2"/>
  <c r="B182" i="2"/>
  <c r="A184" i="2" l="1"/>
  <c r="B183" i="2"/>
  <c r="E182" i="2"/>
  <c r="C182" i="2"/>
  <c r="D182" i="2"/>
  <c r="D183" i="2" l="1"/>
  <c r="E183" i="2"/>
  <c r="C183" i="2"/>
  <c r="A185" i="2"/>
  <c r="B184" i="2"/>
  <c r="E184" i="2" l="1"/>
  <c r="C184" i="2"/>
  <c r="D184" i="2"/>
  <c r="A186" i="2"/>
  <c r="B185" i="2"/>
  <c r="D185" i="2" l="1"/>
  <c r="E185" i="2"/>
  <c r="C185" i="2"/>
  <c r="A187" i="2"/>
  <c r="B186" i="2"/>
  <c r="E186" i="2" l="1"/>
  <c r="C186" i="2"/>
  <c r="D186" i="2"/>
  <c r="A188" i="2"/>
  <c r="B187" i="2"/>
  <c r="D187" i="2" l="1"/>
  <c r="E187" i="2"/>
  <c r="C187" i="2"/>
  <c r="A189" i="2"/>
  <c r="B188" i="2"/>
  <c r="E188" i="2" l="1"/>
  <c r="C188" i="2"/>
  <c r="D188" i="2"/>
  <c r="A190" i="2"/>
  <c r="B189" i="2"/>
  <c r="D189" i="2" l="1"/>
  <c r="E189" i="2"/>
  <c r="C189" i="2"/>
  <c r="A191" i="2"/>
  <c r="B190" i="2"/>
  <c r="A192" i="2" l="1"/>
  <c r="B191" i="2"/>
  <c r="E190" i="2"/>
  <c r="C190" i="2"/>
  <c r="D190" i="2"/>
  <c r="D191" i="2" l="1"/>
  <c r="E191" i="2"/>
  <c r="C191" i="2"/>
  <c r="A193" i="2"/>
  <c r="B192" i="2"/>
  <c r="E192" i="2" l="1"/>
  <c r="C192" i="2"/>
  <c r="D192" i="2"/>
  <c r="A194" i="2"/>
  <c r="B193" i="2"/>
  <c r="D193" i="2" l="1"/>
  <c r="E193" i="2"/>
  <c r="C193" i="2"/>
  <c r="A195" i="2"/>
  <c r="B194" i="2"/>
  <c r="A196" i="2" l="1"/>
  <c r="B195" i="2"/>
  <c r="E194" i="2"/>
  <c r="C194" i="2"/>
  <c r="D194" i="2"/>
  <c r="D195" i="2" l="1"/>
  <c r="E195" i="2"/>
  <c r="C195" i="2"/>
  <c r="A197" i="2"/>
  <c r="B196" i="2"/>
  <c r="A198" i="2" l="1"/>
  <c r="B197" i="2"/>
  <c r="E196" i="2"/>
  <c r="C196" i="2"/>
  <c r="D196" i="2"/>
  <c r="D197" i="2" l="1"/>
  <c r="E197" i="2"/>
  <c r="C197" i="2"/>
  <c r="A199" i="2"/>
  <c r="B198" i="2"/>
  <c r="A200" i="2" l="1"/>
  <c r="B199" i="2"/>
  <c r="E198" i="2"/>
  <c r="C198" i="2"/>
  <c r="D198" i="2"/>
  <c r="D199" i="2" l="1"/>
  <c r="E199" i="2"/>
  <c r="C199" i="2"/>
  <c r="A201" i="2"/>
  <c r="B200" i="2"/>
  <c r="A202" i="2" l="1"/>
  <c r="B201" i="2"/>
  <c r="E200" i="2"/>
  <c r="C200" i="2"/>
  <c r="D200" i="2"/>
  <c r="D201" i="2" l="1"/>
  <c r="E201" i="2"/>
  <c r="C201" i="2"/>
  <c r="A203" i="2"/>
  <c r="B202" i="2"/>
  <c r="E202" i="2" l="1"/>
  <c r="C202" i="2"/>
  <c r="D202" i="2"/>
  <c r="A204" i="2"/>
  <c r="B203" i="2"/>
  <c r="D203" i="2" l="1"/>
  <c r="E203" i="2"/>
  <c r="C203" i="2"/>
  <c r="A205" i="2"/>
  <c r="B204" i="2"/>
  <c r="E204" i="2" l="1"/>
  <c r="C204" i="2"/>
  <c r="D204" i="2"/>
  <c r="A206" i="2"/>
  <c r="B205" i="2"/>
  <c r="D205" i="2" l="1"/>
  <c r="E205" i="2"/>
  <c r="C205" i="2"/>
  <c r="A207" i="2"/>
  <c r="B206" i="2"/>
  <c r="E206" i="2" l="1"/>
  <c r="C206" i="2"/>
  <c r="D206" i="2"/>
  <c r="A208" i="2"/>
  <c r="B207" i="2"/>
  <c r="D207" i="2" l="1"/>
  <c r="E207" i="2"/>
  <c r="C207" i="2"/>
  <c r="A209" i="2"/>
  <c r="B208" i="2"/>
  <c r="E208" i="2" l="1"/>
  <c r="C208" i="2"/>
  <c r="D208" i="2"/>
  <c r="A210" i="2"/>
  <c r="B209" i="2"/>
  <c r="D209" i="2" l="1"/>
  <c r="E209" i="2"/>
  <c r="C209" i="2"/>
  <c r="A211" i="2"/>
  <c r="B210" i="2"/>
  <c r="E210" i="2" l="1"/>
  <c r="C210" i="2"/>
  <c r="D210" i="2"/>
  <c r="A212" i="2"/>
  <c r="B211" i="2"/>
  <c r="D211" i="2" l="1"/>
  <c r="E211" i="2"/>
  <c r="C211" i="2"/>
  <c r="A213" i="2"/>
  <c r="B212" i="2"/>
  <c r="E212" i="2" l="1"/>
  <c r="C212" i="2"/>
  <c r="D212" i="2"/>
  <c r="A214" i="2"/>
  <c r="B213" i="2"/>
  <c r="D213" i="2" l="1"/>
  <c r="E213" i="2"/>
  <c r="C213" i="2"/>
  <c r="A215" i="2"/>
  <c r="B214" i="2"/>
  <c r="A216" i="2" l="1"/>
  <c r="B215" i="2"/>
  <c r="E214" i="2"/>
  <c r="C214" i="2"/>
  <c r="D214" i="2"/>
  <c r="D215" i="2" l="1"/>
  <c r="E215" i="2"/>
  <c r="C215" i="2"/>
  <c r="A217" i="2"/>
  <c r="B216" i="2"/>
  <c r="A218" i="2" l="1"/>
  <c r="B217" i="2"/>
  <c r="E216" i="2"/>
  <c r="C216" i="2"/>
  <c r="D216" i="2"/>
  <c r="D217" i="2" l="1"/>
  <c r="E217" i="2"/>
  <c r="C217" i="2"/>
  <c r="A219" i="2"/>
  <c r="B218" i="2"/>
  <c r="E218" i="2" l="1"/>
  <c r="C218" i="2"/>
  <c r="D218" i="2"/>
  <c r="A220" i="2"/>
  <c r="B219" i="2"/>
  <c r="D219" i="2" l="1"/>
  <c r="E219" i="2"/>
  <c r="C219" i="2"/>
  <c r="A221" i="2"/>
  <c r="B220" i="2"/>
  <c r="A222" i="2" l="1"/>
  <c r="B221" i="2"/>
  <c r="E220" i="2"/>
  <c r="C220" i="2"/>
  <c r="D220" i="2"/>
  <c r="D221" i="2" l="1"/>
  <c r="E221" i="2"/>
  <c r="C221" i="2"/>
  <c r="A223" i="2"/>
  <c r="B222" i="2"/>
  <c r="E222" i="2" l="1"/>
  <c r="C222" i="2"/>
  <c r="D222" i="2"/>
  <c r="A224" i="2"/>
  <c r="B223" i="2"/>
  <c r="D223" i="2" l="1"/>
  <c r="E223" i="2"/>
  <c r="C223" i="2"/>
  <c r="A225" i="2"/>
  <c r="B224" i="2"/>
  <c r="E224" i="2" l="1"/>
  <c r="C224" i="2"/>
  <c r="D224" i="2"/>
  <c r="A226" i="2"/>
  <c r="B225" i="2"/>
  <c r="D225" i="2" l="1"/>
  <c r="E225" i="2"/>
  <c r="C225" i="2"/>
  <c r="A227" i="2"/>
  <c r="B226" i="2"/>
  <c r="A228" i="2" l="1"/>
  <c r="B227" i="2"/>
  <c r="E226" i="2"/>
  <c r="C226" i="2"/>
  <c r="D226" i="2"/>
  <c r="D227" i="2" l="1"/>
  <c r="E227" i="2"/>
  <c r="C227" i="2"/>
  <c r="A229" i="2"/>
  <c r="B228" i="2"/>
  <c r="A230" i="2" l="1"/>
  <c r="B229" i="2"/>
  <c r="E228" i="2"/>
  <c r="C228" i="2"/>
  <c r="D228" i="2"/>
  <c r="D229" i="2" l="1"/>
  <c r="E229" i="2"/>
  <c r="C229" i="2"/>
  <c r="A231" i="2"/>
  <c r="B230" i="2"/>
  <c r="A232" i="2" l="1"/>
  <c r="B231" i="2"/>
  <c r="E230" i="2"/>
  <c r="C230" i="2"/>
  <c r="D230" i="2"/>
  <c r="D231" i="2" l="1"/>
  <c r="E231" i="2"/>
  <c r="C231" i="2"/>
  <c r="A233" i="2"/>
  <c r="B232" i="2"/>
  <c r="E232" i="2" l="1"/>
  <c r="C232" i="2"/>
  <c r="D232" i="2"/>
  <c r="A234" i="2"/>
  <c r="B233" i="2"/>
  <c r="D233" i="2" l="1"/>
  <c r="E233" i="2"/>
  <c r="C233" i="2"/>
  <c r="A235" i="2"/>
  <c r="B234" i="2"/>
  <c r="A236" i="2" l="1"/>
  <c r="B235" i="2"/>
  <c r="E234" i="2"/>
  <c r="C234" i="2"/>
  <c r="D234" i="2"/>
  <c r="D235" i="2" l="1"/>
  <c r="E235" i="2"/>
  <c r="C235" i="2"/>
  <c r="A237" i="2"/>
  <c r="B236" i="2"/>
  <c r="A238" i="2" l="1"/>
  <c r="B237" i="2"/>
  <c r="E236" i="2"/>
  <c r="C236" i="2"/>
  <c r="D236" i="2"/>
  <c r="D237" i="2" l="1"/>
  <c r="E237" i="2"/>
  <c r="C237" i="2"/>
  <c r="A239" i="2"/>
  <c r="B238" i="2"/>
  <c r="A240" i="2" l="1"/>
  <c r="B239" i="2"/>
  <c r="E238" i="2"/>
  <c r="C238" i="2"/>
  <c r="D238" i="2"/>
  <c r="D239" i="2" l="1"/>
  <c r="E239" i="2"/>
  <c r="C239" i="2"/>
  <c r="A241" i="2"/>
  <c r="B240" i="2"/>
  <c r="A242" i="2" l="1"/>
  <c r="B241" i="2"/>
  <c r="E240" i="2"/>
  <c r="C240" i="2"/>
  <c r="D240" i="2"/>
  <c r="D241" i="2" l="1"/>
  <c r="E241" i="2"/>
  <c r="C241" i="2"/>
  <c r="A243" i="2"/>
  <c r="B242" i="2"/>
  <c r="E242" i="2" l="1"/>
  <c r="C242" i="2"/>
  <c r="D242" i="2"/>
  <c r="A244" i="2"/>
  <c r="B243" i="2"/>
  <c r="A245" i="2" l="1"/>
  <c r="B244" i="2"/>
  <c r="D243" i="2"/>
  <c r="E243" i="2"/>
  <c r="C243" i="2"/>
  <c r="E244" i="2" l="1"/>
  <c r="C244" i="2"/>
  <c r="D244" i="2"/>
  <c r="A246" i="2"/>
  <c r="B245" i="2"/>
  <c r="D245" i="2" l="1"/>
  <c r="E245" i="2"/>
  <c r="C245" i="2"/>
  <c r="A247" i="2"/>
  <c r="B246" i="2"/>
  <c r="E246" i="2" l="1"/>
  <c r="C246" i="2"/>
  <c r="D246" i="2"/>
  <c r="A248" i="2"/>
  <c r="B247" i="2"/>
  <c r="D247" i="2" l="1"/>
  <c r="E247" i="2"/>
  <c r="C247" i="2"/>
  <c r="A249" i="2"/>
  <c r="B248" i="2"/>
  <c r="E248" i="2" l="1"/>
  <c r="C248" i="2"/>
  <c r="D248" i="2"/>
  <c r="A250" i="2"/>
  <c r="B249" i="2"/>
  <c r="D249" i="2" l="1"/>
  <c r="E249" i="2"/>
  <c r="C249" i="2"/>
  <c r="A251" i="2"/>
  <c r="B250" i="2"/>
  <c r="E250" i="2" l="1"/>
  <c r="C250" i="2"/>
  <c r="D250" i="2"/>
  <c r="A252" i="2"/>
  <c r="B251" i="2"/>
  <c r="D251" i="2" l="1"/>
  <c r="E251" i="2"/>
  <c r="C251" i="2"/>
  <c r="A253" i="2"/>
  <c r="B252" i="2"/>
  <c r="A254" i="2" l="1"/>
  <c r="B253" i="2"/>
  <c r="E252" i="2"/>
  <c r="C252" i="2"/>
  <c r="D252" i="2"/>
  <c r="D253" i="2" l="1"/>
  <c r="E253" i="2"/>
  <c r="C253" i="2"/>
  <c r="A255" i="2"/>
  <c r="B254" i="2"/>
  <c r="E254" i="2" l="1"/>
  <c r="C254" i="2"/>
  <c r="D254" i="2"/>
  <c r="A256" i="2"/>
  <c r="B255" i="2"/>
  <c r="D255" i="2" l="1"/>
  <c r="E255" i="2"/>
  <c r="C255" i="2"/>
  <c r="A257" i="2"/>
  <c r="B256" i="2"/>
  <c r="E256" i="2" l="1"/>
  <c r="C256" i="2"/>
  <c r="D256" i="2"/>
  <c r="A258" i="2"/>
  <c r="B257" i="2"/>
  <c r="A259" i="2" l="1"/>
  <c r="B258" i="2"/>
  <c r="D257" i="2"/>
  <c r="E257" i="2"/>
  <c r="C257" i="2"/>
  <c r="E258" i="2" l="1"/>
  <c r="C258" i="2"/>
  <c r="D258" i="2"/>
  <c r="A260" i="2"/>
  <c r="B259" i="2"/>
  <c r="D259" i="2" l="1"/>
  <c r="E259" i="2"/>
  <c r="C259" i="2"/>
  <c r="A261" i="2"/>
  <c r="B260" i="2"/>
  <c r="A262" i="2" l="1"/>
  <c r="B261" i="2"/>
  <c r="E260" i="2"/>
  <c r="C260" i="2"/>
  <c r="D260" i="2"/>
  <c r="D261" i="2" l="1"/>
  <c r="E261" i="2"/>
  <c r="C261" i="2"/>
  <c r="A263" i="2"/>
  <c r="B262" i="2"/>
  <c r="E262" i="2" l="1"/>
  <c r="C262" i="2"/>
  <c r="D262" i="2"/>
  <c r="A264" i="2"/>
  <c r="B263" i="2"/>
  <c r="D263" i="2" l="1"/>
  <c r="E263" i="2"/>
  <c r="C263" i="2"/>
  <c r="A265" i="2"/>
  <c r="B264" i="2"/>
  <c r="A266" i="2" l="1"/>
  <c r="B265" i="2"/>
  <c r="E264" i="2"/>
  <c r="C264" i="2"/>
  <c r="D264" i="2"/>
  <c r="D265" i="2" l="1"/>
  <c r="E265" i="2"/>
  <c r="C265" i="2"/>
  <c r="A267" i="2"/>
  <c r="B266" i="2"/>
  <c r="E266" i="2" l="1"/>
  <c r="C266" i="2"/>
  <c r="D266" i="2"/>
  <c r="A268" i="2"/>
  <c r="B267" i="2"/>
  <c r="D267" i="2" l="1"/>
  <c r="E267" i="2"/>
  <c r="C267" i="2"/>
  <c r="A269" i="2"/>
  <c r="B268" i="2"/>
  <c r="E268" i="2" l="1"/>
  <c r="C268" i="2"/>
  <c r="D268" i="2"/>
  <c r="A270" i="2"/>
  <c r="B269" i="2"/>
  <c r="D269" i="2" l="1"/>
  <c r="E269" i="2"/>
  <c r="C269" i="2"/>
  <c r="A271" i="2"/>
  <c r="B270" i="2"/>
  <c r="E270" i="2" l="1"/>
  <c r="C270" i="2"/>
  <c r="D270" i="2"/>
  <c r="A272" i="2"/>
  <c r="B271" i="2"/>
  <c r="D271" i="2" l="1"/>
  <c r="E271" i="2"/>
  <c r="C271" i="2"/>
  <c r="A273" i="2"/>
  <c r="B272" i="2"/>
  <c r="E272" i="2" l="1"/>
  <c r="C272" i="2"/>
  <c r="D272" i="2"/>
  <c r="A274" i="2"/>
  <c r="B273" i="2"/>
  <c r="D273" i="2" l="1"/>
  <c r="E273" i="2"/>
  <c r="C273" i="2"/>
  <c r="A275" i="2"/>
  <c r="B274" i="2"/>
  <c r="E274" i="2" l="1"/>
  <c r="C274" i="2"/>
  <c r="D274" i="2"/>
  <c r="A276" i="2"/>
  <c r="B275" i="2"/>
  <c r="A277" i="2" l="1"/>
  <c r="B276" i="2"/>
  <c r="D275" i="2"/>
  <c r="E275" i="2"/>
  <c r="C275" i="2"/>
  <c r="E276" i="2" l="1"/>
  <c r="C276" i="2"/>
  <c r="D276" i="2"/>
  <c r="A278" i="2"/>
  <c r="B277" i="2"/>
  <c r="A279" i="2" l="1"/>
  <c r="B278" i="2"/>
  <c r="D277" i="2"/>
  <c r="E277" i="2"/>
  <c r="C277" i="2"/>
  <c r="E278" i="2" l="1"/>
  <c r="C278" i="2"/>
  <c r="D278" i="2"/>
  <c r="A280" i="2"/>
  <c r="B279" i="2"/>
  <c r="A281" i="2" l="1"/>
  <c r="B280" i="2"/>
  <c r="D279" i="2"/>
  <c r="E279" i="2"/>
  <c r="C279" i="2"/>
  <c r="E280" i="2" l="1"/>
  <c r="C280" i="2"/>
  <c r="D280" i="2"/>
  <c r="A282" i="2"/>
  <c r="B281" i="2"/>
  <c r="A283" i="2" l="1"/>
  <c r="B282" i="2"/>
  <c r="D281" i="2"/>
  <c r="E281" i="2"/>
  <c r="C281" i="2"/>
  <c r="E282" i="2" l="1"/>
  <c r="C282" i="2"/>
  <c r="D282" i="2"/>
  <c r="A284" i="2"/>
  <c r="B283" i="2"/>
  <c r="D283" i="2" l="1"/>
  <c r="E283" i="2"/>
  <c r="C283" i="2"/>
  <c r="A285" i="2"/>
  <c r="B284" i="2"/>
  <c r="E284" i="2" l="1"/>
  <c r="C284" i="2"/>
  <c r="D284" i="2"/>
  <c r="A286" i="2"/>
  <c r="B285" i="2"/>
  <c r="D285" i="2" l="1"/>
  <c r="E285" i="2"/>
  <c r="C285" i="2"/>
  <c r="A287" i="2"/>
  <c r="B286" i="2"/>
  <c r="A288" i="2" l="1"/>
  <c r="B287" i="2"/>
  <c r="E286" i="2"/>
  <c r="C286" i="2"/>
  <c r="D286" i="2"/>
  <c r="D287" i="2" l="1"/>
  <c r="E287" i="2"/>
  <c r="C287" i="2"/>
  <c r="A289" i="2"/>
  <c r="B288" i="2"/>
  <c r="A290" i="2" l="1"/>
  <c r="B289" i="2"/>
  <c r="E288" i="2"/>
  <c r="C288" i="2"/>
  <c r="D288" i="2"/>
  <c r="D289" i="2" l="1"/>
  <c r="E289" i="2"/>
  <c r="C289" i="2"/>
  <c r="A291" i="2"/>
  <c r="B290" i="2"/>
  <c r="E290" i="2" l="1"/>
  <c r="C290" i="2"/>
  <c r="D290" i="2"/>
  <c r="A292" i="2"/>
  <c r="B291" i="2"/>
  <c r="A293" i="2" l="1"/>
  <c r="B292" i="2"/>
  <c r="D291" i="2"/>
  <c r="E291" i="2"/>
  <c r="C291" i="2"/>
  <c r="E292" i="2" l="1"/>
  <c r="C292" i="2"/>
  <c r="D292" i="2"/>
  <c r="A294" i="2"/>
  <c r="B293" i="2"/>
  <c r="D293" i="2" l="1"/>
  <c r="E293" i="2"/>
  <c r="C293" i="2"/>
  <c r="A295" i="2"/>
  <c r="B294" i="2"/>
  <c r="A296" i="2" l="1"/>
  <c r="B295" i="2"/>
  <c r="E294" i="2"/>
  <c r="C294" i="2"/>
  <c r="D294" i="2"/>
  <c r="D295" i="2" l="1"/>
  <c r="E295" i="2"/>
  <c r="C295" i="2"/>
  <c r="A297" i="2"/>
  <c r="B296" i="2"/>
  <c r="A298" i="2" l="1"/>
  <c r="B297" i="2"/>
  <c r="E296" i="2"/>
  <c r="C296" i="2"/>
  <c r="D296" i="2"/>
  <c r="D297" i="2" l="1"/>
  <c r="E297" i="2"/>
  <c r="C297" i="2"/>
  <c r="A299" i="2"/>
  <c r="B298" i="2"/>
  <c r="A300" i="2" l="1"/>
  <c r="B299" i="2"/>
  <c r="E298" i="2"/>
  <c r="C298" i="2"/>
  <c r="D298" i="2"/>
  <c r="D299" i="2" l="1"/>
  <c r="E299" i="2"/>
  <c r="C299" i="2"/>
  <c r="A301" i="2"/>
  <c r="B300" i="2"/>
  <c r="A302" i="2" l="1"/>
  <c r="B301" i="2"/>
  <c r="E300" i="2"/>
  <c r="C300" i="2"/>
  <c r="D300" i="2"/>
  <c r="D301" i="2" l="1"/>
  <c r="E301" i="2"/>
  <c r="C301" i="2"/>
  <c r="A303" i="2"/>
  <c r="B302" i="2"/>
  <c r="E302" i="2" l="1"/>
  <c r="C302" i="2"/>
  <c r="D302" i="2"/>
  <c r="A304" i="2"/>
  <c r="B303" i="2"/>
  <c r="D303" i="2" l="1"/>
  <c r="E303" i="2"/>
  <c r="C303" i="2"/>
  <c r="A305" i="2"/>
  <c r="B304" i="2"/>
  <c r="E304" i="2" l="1"/>
  <c r="C304" i="2"/>
  <c r="D304" i="2"/>
  <c r="A306" i="2"/>
  <c r="B305" i="2"/>
  <c r="A307" i="2" l="1"/>
  <c r="B306" i="2"/>
  <c r="D305" i="2"/>
  <c r="E305" i="2"/>
  <c r="C305" i="2"/>
  <c r="E306" i="2" l="1"/>
  <c r="C306" i="2"/>
  <c r="D306" i="2"/>
  <c r="A308" i="2"/>
  <c r="B307" i="2"/>
  <c r="A309" i="2" l="1"/>
  <c r="B308" i="2"/>
  <c r="D307" i="2"/>
  <c r="E307" i="2"/>
  <c r="C307" i="2"/>
  <c r="E308" i="2" l="1"/>
  <c r="C308" i="2"/>
  <c r="D308" i="2"/>
  <c r="A310" i="2"/>
  <c r="B309" i="2"/>
  <c r="A311" i="2" l="1"/>
  <c r="B310" i="2"/>
  <c r="D309" i="2"/>
  <c r="E309" i="2"/>
  <c r="C309" i="2"/>
  <c r="E310" i="2" l="1"/>
  <c r="C310" i="2"/>
  <c r="D310" i="2"/>
  <c r="A312" i="2"/>
  <c r="B311" i="2"/>
  <c r="A313" i="2" l="1"/>
  <c r="B312" i="2"/>
  <c r="D311" i="2"/>
  <c r="E311" i="2"/>
  <c r="C311" i="2"/>
  <c r="E312" i="2" l="1"/>
  <c r="C312" i="2"/>
  <c r="D312" i="2"/>
  <c r="A314" i="2"/>
  <c r="B313" i="2"/>
  <c r="D313" i="2" l="1"/>
  <c r="E313" i="2"/>
  <c r="C313" i="2"/>
  <c r="A315" i="2"/>
  <c r="B314" i="2"/>
  <c r="E314" i="2" l="1"/>
  <c r="C314" i="2"/>
  <c r="D314" i="2"/>
  <c r="A316" i="2"/>
  <c r="B315" i="2"/>
  <c r="D315" i="2" l="1"/>
  <c r="E315" i="2"/>
  <c r="C315" i="2"/>
  <c r="A317" i="2"/>
  <c r="B316" i="2"/>
  <c r="E316" i="2" l="1"/>
  <c r="C316" i="2"/>
  <c r="D316" i="2"/>
  <c r="A318" i="2"/>
  <c r="B317" i="2"/>
  <c r="A319" i="2" l="1"/>
  <c r="B318" i="2"/>
  <c r="D317" i="2"/>
  <c r="E317" i="2"/>
  <c r="C317" i="2"/>
  <c r="E318" i="2" l="1"/>
  <c r="C318" i="2"/>
  <c r="D318" i="2"/>
  <c r="A320" i="2"/>
  <c r="B319" i="2"/>
  <c r="A321" i="2" l="1"/>
  <c r="B320" i="2"/>
  <c r="D319" i="2"/>
  <c r="E319" i="2"/>
  <c r="C319" i="2"/>
  <c r="E320" i="2" l="1"/>
  <c r="C320" i="2"/>
  <c r="D320" i="2"/>
  <c r="A322" i="2"/>
  <c r="B321" i="2"/>
  <c r="D321" i="2" l="1"/>
  <c r="E321" i="2"/>
  <c r="C321" i="2"/>
  <c r="A323" i="2"/>
  <c r="B322" i="2"/>
  <c r="A324" i="2" l="1"/>
  <c r="B323" i="2"/>
  <c r="E322" i="2"/>
  <c r="C322" i="2"/>
  <c r="D322" i="2"/>
  <c r="D323" i="2" l="1"/>
  <c r="E323" i="2"/>
  <c r="C323" i="2"/>
  <c r="A325" i="2"/>
  <c r="B324" i="2"/>
  <c r="A326" i="2" l="1"/>
  <c r="B325" i="2"/>
  <c r="E324" i="2"/>
  <c r="C324" i="2"/>
  <c r="D324" i="2"/>
  <c r="D325" i="2" l="1"/>
  <c r="E325" i="2"/>
  <c r="C325" i="2"/>
  <c r="A327" i="2"/>
  <c r="B326" i="2"/>
  <c r="A328" i="2" l="1"/>
  <c r="B327" i="2"/>
  <c r="E326" i="2"/>
  <c r="C326" i="2"/>
  <c r="D326" i="2"/>
  <c r="D327" i="2" l="1"/>
  <c r="E327" i="2"/>
  <c r="C327" i="2"/>
  <c r="A329" i="2"/>
  <c r="B328" i="2"/>
  <c r="E328" i="2" l="1"/>
  <c r="C328" i="2"/>
  <c r="D328" i="2"/>
  <c r="A330" i="2"/>
  <c r="B329" i="2"/>
  <c r="D329" i="2" l="1"/>
  <c r="E329" i="2"/>
  <c r="C329" i="2"/>
  <c r="A331" i="2"/>
  <c r="B330" i="2"/>
  <c r="E330" i="2" l="1"/>
  <c r="C330" i="2"/>
  <c r="D330" i="2"/>
  <c r="A332" i="2"/>
  <c r="B331" i="2"/>
  <c r="D331" i="2" l="1"/>
  <c r="E331" i="2"/>
  <c r="C331" i="2"/>
  <c r="A333" i="2"/>
  <c r="B332" i="2"/>
  <c r="A334" i="2" l="1"/>
  <c r="B333" i="2"/>
  <c r="E332" i="2"/>
  <c r="C332" i="2"/>
  <c r="D332" i="2"/>
  <c r="D333" i="2" l="1"/>
  <c r="E333" i="2"/>
  <c r="C333" i="2"/>
  <c r="A335" i="2"/>
  <c r="B334" i="2"/>
  <c r="A336" i="2" l="1"/>
  <c r="B335" i="2"/>
  <c r="E334" i="2"/>
  <c r="C334" i="2"/>
  <c r="D334" i="2"/>
  <c r="D335" i="2" l="1"/>
  <c r="E335" i="2"/>
  <c r="C335" i="2"/>
  <c r="A337" i="2"/>
  <c r="B336" i="2"/>
  <c r="A338" i="2" l="1"/>
  <c r="B337" i="2"/>
  <c r="E336" i="2"/>
  <c r="C336" i="2"/>
  <c r="D336" i="2"/>
  <c r="D337" i="2" l="1"/>
  <c r="E337" i="2"/>
  <c r="C337" i="2"/>
  <c r="A339" i="2"/>
  <c r="B338" i="2"/>
  <c r="A340" i="2" l="1"/>
  <c r="B339" i="2"/>
  <c r="E338" i="2"/>
  <c r="C338" i="2"/>
  <c r="D338" i="2"/>
  <c r="D339" i="2" l="1"/>
  <c r="E339" i="2"/>
  <c r="C339" i="2"/>
  <c r="A341" i="2"/>
  <c r="B340" i="2"/>
  <c r="A342" i="2" l="1"/>
  <c r="B341" i="2"/>
  <c r="E340" i="2"/>
  <c r="C340" i="2"/>
  <c r="D340" i="2"/>
  <c r="D341" i="2" l="1"/>
  <c r="E341" i="2"/>
  <c r="C341" i="2"/>
  <c r="A343" i="2"/>
  <c r="B342" i="2"/>
  <c r="A344" i="2" l="1"/>
  <c r="B343" i="2"/>
  <c r="E342" i="2"/>
  <c r="C342" i="2"/>
  <c r="D342" i="2"/>
  <c r="D343" i="2" l="1"/>
  <c r="E343" i="2"/>
  <c r="C343" i="2"/>
  <c r="A345" i="2"/>
  <c r="B344" i="2"/>
  <c r="A346" i="2" l="1"/>
  <c r="B345" i="2"/>
  <c r="E344" i="2"/>
  <c r="C344" i="2"/>
  <c r="D344" i="2"/>
  <c r="D345" i="2" l="1"/>
  <c r="E345" i="2"/>
  <c r="C345" i="2"/>
  <c r="A347" i="2"/>
  <c r="B346" i="2"/>
  <c r="A348" i="2" l="1"/>
  <c r="B347" i="2"/>
  <c r="E346" i="2"/>
  <c r="C346" i="2"/>
  <c r="D346" i="2"/>
  <c r="D347" i="2" l="1"/>
  <c r="E347" i="2"/>
  <c r="C347" i="2"/>
  <c r="A349" i="2"/>
  <c r="B348" i="2"/>
  <c r="A350" i="2" l="1"/>
  <c r="B349" i="2"/>
  <c r="E348" i="2"/>
  <c r="C348" i="2"/>
  <c r="D348" i="2"/>
  <c r="D349" i="2" l="1"/>
  <c r="E349" i="2"/>
  <c r="C349" i="2"/>
  <c r="A351" i="2"/>
  <c r="B350" i="2"/>
  <c r="A352" i="2" l="1"/>
  <c r="B351" i="2"/>
  <c r="E350" i="2"/>
  <c r="C350" i="2"/>
  <c r="D350" i="2"/>
  <c r="D351" i="2" l="1"/>
  <c r="E351" i="2"/>
  <c r="C351" i="2"/>
  <c r="A353" i="2"/>
  <c r="B352" i="2"/>
  <c r="A354" i="2" l="1"/>
  <c r="B353" i="2"/>
  <c r="E352" i="2"/>
  <c r="C352" i="2"/>
  <c r="D352" i="2"/>
  <c r="D353" i="2" l="1"/>
  <c r="E353" i="2"/>
  <c r="C353" i="2"/>
  <c r="A355" i="2"/>
  <c r="B354" i="2"/>
  <c r="A356" i="2" l="1"/>
  <c r="B355" i="2"/>
  <c r="E354" i="2"/>
  <c r="C354" i="2"/>
  <c r="D354" i="2"/>
  <c r="D355" i="2" l="1"/>
  <c r="E355" i="2"/>
  <c r="C355" i="2"/>
  <c r="A357" i="2"/>
  <c r="B356" i="2"/>
  <c r="A358" i="2" l="1"/>
  <c r="B357" i="2"/>
  <c r="E356" i="2"/>
  <c r="C356" i="2"/>
  <c r="D356" i="2"/>
  <c r="D357" i="2" l="1"/>
  <c r="E357" i="2"/>
  <c r="C357" i="2"/>
  <c r="A359" i="2"/>
  <c r="B358" i="2"/>
  <c r="A360" i="2" l="1"/>
  <c r="B359" i="2"/>
  <c r="E358" i="2"/>
  <c r="C358" i="2"/>
  <c r="D358" i="2"/>
  <c r="D359" i="2" l="1"/>
  <c r="E359" i="2"/>
  <c r="C359" i="2"/>
  <c r="A361" i="2"/>
  <c r="B360" i="2"/>
  <c r="A362" i="2" l="1"/>
  <c r="B361" i="2"/>
  <c r="E360" i="2"/>
  <c r="C360" i="2"/>
  <c r="D360" i="2"/>
  <c r="D361" i="2" l="1"/>
  <c r="E361" i="2"/>
  <c r="C361" i="2"/>
  <c r="A363" i="2"/>
  <c r="B362" i="2"/>
  <c r="A364" i="2" l="1"/>
  <c r="B363" i="2"/>
  <c r="E362" i="2"/>
  <c r="C362" i="2"/>
  <c r="D362" i="2"/>
  <c r="D363" i="2" l="1"/>
  <c r="E363" i="2"/>
  <c r="C363" i="2"/>
  <c r="A365" i="2"/>
  <c r="B364" i="2"/>
  <c r="A366" i="2" l="1"/>
  <c r="B365" i="2"/>
  <c r="E364" i="2"/>
  <c r="C364" i="2"/>
  <c r="D364" i="2"/>
  <c r="D365" i="2" l="1"/>
  <c r="E365" i="2"/>
  <c r="C365" i="2"/>
  <c r="A367" i="2"/>
  <c r="B366" i="2"/>
  <c r="E366" i="2" l="1"/>
  <c r="C366" i="2"/>
  <c r="D366" i="2"/>
  <c r="A368" i="2"/>
  <c r="B367" i="2"/>
  <c r="D367" i="2" l="1"/>
  <c r="E367" i="2"/>
  <c r="C367" i="2"/>
  <c r="A369" i="2"/>
  <c r="B368" i="2"/>
  <c r="E368" i="2" l="1"/>
  <c r="C368" i="2"/>
  <c r="D368" i="2"/>
  <c r="A370" i="2"/>
  <c r="B369" i="2"/>
  <c r="D369" i="2" l="1"/>
  <c r="E369" i="2"/>
  <c r="C369" i="2"/>
  <c r="A371" i="2"/>
  <c r="B370" i="2"/>
  <c r="E370" i="2" l="1"/>
  <c r="C370" i="2"/>
  <c r="D370" i="2"/>
  <c r="A372" i="2"/>
  <c r="B371" i="2"/>
  <c r="D371" i="2" l="1"/>
  <c r="E371" i="2"/>
  <c r="C371" i="2"/>
  <c r="A373" i="2"/>
  <c r="B372" i="2"/>
  <c r="E372" i="2" l="1"/>
  <c r="C372" i="2"/>
  <c r="D372" i="2"/>
  <c r="A374" i="2"/>
  <c r="B373" i="2"/>
  <c r="E373" i="2" l="1"/>
  <c r="C373" i="2"/>
  <c r="D373" i="2"/>
  <c r="A375" i="2"/>
  <c r="B374" i="2"/>
  <c r="D374" i="2" l="1"/>
  <c r="E374" i="2"/>
  <c r="C374" i="2"/>
  <c r="A376" i="2"/>
  <c r="B375" i="2"/>
  <c r="A377" i="2" l="1"/>
  <c r="B376" i="2"/>
  <c r="E375" i="2"/>
  <c r="C375" i="2"/>
  <c r="D375" i="2"/>
  <c r="D376" i="2" l="1"/>
  <c r="C376" i="2"/>
  <c r="E376" i="2"/>
  <c r="A378" i="2"/>
  <c r="B377" i="2"/>
  <c r="E377" i="2" l="1"/>
  <c r="C377" i="2"/>
  <c r="D377" i="2"/>
  <c r="A379" i="2"/>
  <c r="B378" i="2"/>
  <c r="D378" i="2" l="1"/>
  <c r="E378" i="2"/>
  <c r="C378" i="2"/>
  <c r="A380" i="2"/>
  <c r="B379" i="2"/>
  <c r="E379" i="2" l="1"/>
  <c r="C379" i="2"/>
  <c r="D379" i="2"/>
  <c r="A381" i="2"/>
  <c r="B380" i="2"/>
  <c r="D380" i="2" l="1"/>
  <c r="C380" i="2"/>
  <c r="E380" i="2"/>
  <c r="A382" i="2"/>
  <c r="B381" i="2"/>
  <c r="E381" i="2" l="1"/>
  <c r="C381" i="2"/>
  <c r="D381" i="2"/>
  <c r="A383" i="2"/>
  <c r="B382" i="2"/>
  <c r="D382" i="2" l="1"/>
  <c r="E382" i="2"/>
  <c r="C382" i="2"/>
  <c r="A384" i="2"/>
  <c r="B383" i="2"/>
  <c r="E383" i="2" l="1"/>
  <c r="C383" i="2"/>
  <c r="D383" i="2"/>
  <c r="A385" i="2"/>
  <c r="B384" i="2"/>
  <c r="D384" i="2" l="1"/>
  <c r="C384" i="2"/>
  <c r="E384" i="2"/>
  <c r="A386" i="2"/>
  <c r="B385" i="2"/>
  <c r="E385" i="2" l="1"/>
  <c r="C385" i="2"/>
  <c r="D385" i="2"/>
  <c r="A387" i="2"/>
  <c r="B386" i="2"/>
  <c r="D386" i="2" l="1"/>
  <c r="E386" i="2"/>
  <c r="C386" i="2"/>
  <c r="A388" i="2"/>
  <c r="B387" i="2"/>
  <c r="A389" i="2" l="1"/>
  <c r="B388" i="2"/>
  <c r="E387" i="2"/>
  <c r="C387" i="2"/>
  <c r="D387" i="2"/>
  <c r="D388" i="2" l="1"/>
  <c r="C388" i="2"/>
  <c r="E388" i="2"/>
  <c r="A390" i="2"/>
  <c r="B389" i="2"/>
  <c r="E389" i="2" l="1"/>
  <c r="C389" i="2"/>
  <c r="D389" i="2"/>
  <c r="A391" i="2"/>
  <c r="B390" i="2"/>
  <c r="D390" i="2" l="1"/>
  <c r="E390" i="2"/>
  <c r="C390" i="2"/>
  <c r="A392" i="2"/>
  <c r="B391" i="2"/>
  <c r="E391" i="2" l="1"/>
  <c r="C391" i="2"/>
  <c r="D391" i="2"/>
  <c r="A393" i="2"/>
  <c r="B392" i="2"/>
  <c r="D392" i="2" l="1"/>
  <c r="C392" i="2"/>
  <c r="E392" i="2"/>
  <c r="A394" i="2"/>
  <c r="B393" i="2"/>
  <c r="E393" i="2" l="1"/>
  <c r="C393" i="2"/>
  <c r="D393" i="2"/>
  <c r="A395" i="2"/>
  <c r="B394" i="2"/>
  <c r="D394" i="2" l="1"/>
  <c r="E394" i="2"/>
  <c r="C394" i="2"/>
  <c r="A396" i="2"/>
  <c r="B395" i="2"/>
  <c r="E395" i="2" l="1"/>
  <c r="C395" i="2"/>
  <c r="D395" i="2"/>
  <c r="A397" i="2"/>
  <c r="B396" i="2"/>
  <c r="D396" i="2" l="1"/>
  <c r="C396" i="2"/>
  <c r="E396" i="2"/>
  <c r="A398" i="2"/>
  <c r="B397" i="2"/>
  <c r="E397" i="2" l="1"/>
  <c r="C397" i="2"/>
  <c r="D397" i="2"/>
  <c r="A399" i="2"/>
  <c r="B398" i="2"/>
  <c r="D398" i="2" l="1"/>
  <c r="E398" i="2"/>
  <c r="C398" i="2"/>
  <c r="A400" i="2"/>
  <c r="B399" i="2"/>
  <c r="A401" i="2" l="1"/>
  <c r="B400" i="2"/>
  <c r="E399" i="2"/>
  <c r="C399" i="2"/>
  <c r="D399" i="2"/>
  <c r="D400" i="2" l="1"/>
  <c r="C400" i="2"/>
  <c r="E400" i="2"/>
  <c r="A402" i="2"/>
  <c r="B401" i="2"/>
  <c r="A403" i="2" l="1"/>
  <c r="B402" i="2"/>
  <c r="E401" i="2"/>
  <c r="C401" i="2"/>
  <c r="D401" i="2"/>
  <c r="D402" i="2" l="1"/>
  <c r="E402" i="2"/>
  <c r="C402" i="2"/>
  <c r="A404" i="2"/>
  <c r="B403" i="2"/>
  <c r="A405" i="2" l="1"/>
  <c r="B404" i="2"/>
  <c r="E403" i="2"/>
  <c r="C403" i="2"/>
  <c r="D403" i="2"/>
  <c r="D404" i="2" l="1"/>
  <c r="C404" i="2"/>
  <c r="E404" i="2"/>
  <c r="A406" i="2"/>
  <c r="B405" i="2"/>
  <c r="A407" i="2" l="1"/>
  <c r="B406" i="2"/>
  <c r="E405" i="2"/>
  <c r="C405" i="2"/>
  <c r="D405" i="2"/>
  <c r="D406" i="2" l="1"/>
  <c r="E406" i="2"/>
  <c r="C406" i="2"/>
  <c r="A408" i="2"/>
  <c r="B407" i="2"/>
  <c r="A409" i="2" l="1"/>
  <c r="B408" i="2"/>
  <c r="E407" i="2"/>
  <c r="C407" i="2"/>
  <c r="D407" i="2"/>
  <c r="D408" i="2" l="1"/>
  <c r="C408" i="2"/>
  <c r="E408" i="2"/>
  <c r="A410" i="2"/>
  <c r="B409" i="2"/>
  <c r="A411" i="2" l="1"/>
  <c r="B410" i="2"/>
  <c r="E409" i="2"/>
  <c r="C409" i="2"/>
  <c r="D409" i="2"/>
  <c r="D410" i="2" l="1"/>
  <c r="E410" i="2"/>
  <c r="C410" i="2"/>
  <c r="A412" i="2"/>
  <c r="B411" i="2"/>
  <c r="E411" i="2" l="1"/>
  <c r="C411" i="2"/>
  <c r="D411" i="2"/>
  <c r="A413" i="2"/>
  <c r="B412" i="2"/>
  <c r="D412" i="2" l="1"/>
  <c r="C412" i="2"/>
  <c r="E412" i="2"/>
  <c r="A414" i="2"/>
  <c r="B413" i="2"/>
  <c r="E413" i="2" l="1"/>
  <c r="C413" i="2"/>
  <c r="D413" i="2"/>
  <c r="A415" i="2"/>
  <c r="B414" i="2"/>
  <c r="D414" i="2" l="1"/>
  <c r="E414" i="2"/>
  <c r="C414" i="2"/>
  <c r="A416" i="2"/>
  <c r="B415" i="2"/>
  <c r="E415" i="2" l="1"/>
  <c r="C415" i="2"/>
  <c r="D415" i="2"/>
  <c r="A417" i="2"/>
  <c r="B416" i="2"/>
  <c r="D416" i="2" l="1"/>
  <c r="C416" i="2"/>
  <c r="E416" i="2"/>
  <c r="A418" i="2"/>
  <c r="B417" i="2"/>
  <c r="A419" i="2" l="1"/>
  <c r="B418" i="2"/>
  <c r="E417" i="2"/>
  <c r="C417" i="2"/>
  <c r="D417" i="2"/>
  <c r="D418" i="2" l="1"/>
  <c r="E418" i="2"/>
  <c r="C418" i="2"/>
  <c r="A420" i="2"/>
  <c r="B419" i="2"/>
  <c r="A421" i="2" l="1"/>
  <c r="B420" i="2"/>
  <c r="E419" i="2"/>
  <c r="C419" i="2"/>
  <c r="D419" i="2"/>
  <c r="D420" i="2" l="1"/>
  <c r="C420" i="2"/>
  <c r="E420" i="2"/>
  <c r="A422" i="2"/>
  <c r="B421" i="2"/>
  <c r="E421" i="2" l="1"/>
  <c r="C421" i="2"/>
  <c r="D421" i="2"/>
  <c r="A423" i="2"/>
  <c r="B422" i="2"/>
  <c r="D422" i="2" l="1"/>
  <c r="E422" i="2"/>
  <c r="C422" i="2"/>
  <c r="A424" i="2"/>
  <c r="B423" i="2"/>
  <c r="A425" i="2" l="1"/>
  <c r="B424" i="2"/>
  <c r="E423" i="2"/>
  <c r="C423" i="2"/>
  <c r="D423" i="2"/>
  <c r="D424" i="2" l="1"/>
  <c r="C424" i="2"/>
  <c r="E424" i="2"/>
  <c r="A426" i="2"/>
  <c r="B425" i="2"/>
  <c r="A427" i="2" l="1"/>
  <c r="B426" i="2"/>
  <c r="E425" i="2"/>
  <c r="C425" i="2"/>
  <c r="D425" i="2"/>
  <c r="D426" i="2" l="1"/>
  <c r="E426" i="2"/>
  <c r="C426" i="2"/>
  <c r="A428" i="2"/>
  <c r="B427" i="2"/>
  <c r="A429" i="2" l="1"/>
  <c r="B428" i="2"/>
  <c r="E427" i="2"/>
  <c r="C427" i="2"/>
  <c r="D427" i="2"/>
  <c r="D428" i="2" l="1"/>
  <c r="C428" i="2"/>
  <c r="E428" i="2"/>
  <c r="A430" i="2"/>
  <c r="B429" i="2"/>
  <c r="A431" i="2" l="1"/>
  <c r="B430" i="2"/>
  <c r="E429" i="2"/>
  <c r="C429" i="2"/>
  <c r="D429" i="2"/>
  <c r="D430" i="2" l="1"/>
  <c r="E430" i="2"/>
  <c r="C430" i="2"/>
  <c r="A432" i="2"/>
  <c r="B431" i="2"/>
  <c r="A433" i="2" l="1"/>
  <c r="B432" i="2"/>
  <c r="E431" i="2"/>
  <c r="C431" i="2"/>
  <c r="D431" i="2"/>
  <c r="D432" i="2" l="1"/>
  <c r="C432" i="2"/>
  <c r="E432" i="2"/>
  <c r="A434" i="2"/>
  <c r="B433" i="2"/>
  <c r="A435" i="2" l="1"/>
  <c r="B434" i="2"/>
  <c r="E433" i="2"/>
  <c r="C433" i="2"/>
  <c r="D433" i="2"/>
  <c r="D434" i="2" l="1"/>
  <c r="E434" i="2"/>
  <c r="C434" i="2"/>
  <c r="A436" i="2"/>
  <c r="B435" i="2"/>
  <c r="A437" i="2" l="1"/>
  <c r="B436" i="2"/>
  <c r="E435" i="2"/>
  <c r="C435" i="2"/>
  <c r="D435" i="2"/>
  <c r="D436" i="2" l="1"/>
  <c r="C436" i="2"/>
  <c r="E436" i="2"/>
  <c r="A438" i="2"/>
  <c r="B437" i="2"/>
  <c r="A439" i="2" l="1"/>
  <c r="B438" i="2"/>
  <c r="E437" i="2"/>
  <c r="C437" i="2"/>
  <c r="D437" i="2"/>
  <c r="D438" i="2" l="1"/>
  <c r="E438" i="2"/>
  <c r="C438" i="2"/>
  <c r="A440" i="2"/>
  <c r="B439" i="2"/>
  <c r="A441" i="2" l="1"/>
  <c r="B440" i="2"/>
  <c r="E439" i="2"/>
  <c r="C439" i="2"/>
  <c r="D439" i="2"/>
  <c r="D440" i="2" l="1"/>
  <c r="C440" i="2"/>
  <c r="E440" i="2"/>
  <c r="A442" i="2"/>
  <c r="B441" i="2"/>
  <c r="A443" i="2" l="1"/>
  <c r="B442" i="2"/>
  <c r="E441" i="2"/>
  <c r="C441" i="2"/>
  <c r="D441" i="2"/>
  <c r="D442" i="2" l="1"/>
  <c r="E442" i="2"/>
  <c r="C442" i="2"/>
  <c r="A444" i="2"/>
  <c r="B443" i="2"/>
  <c r="A445" i="2" l="1"/>
  <c r="B444" i="2"/>
  <c r="E443" i="2"/>
  <c r="C443" i="2"/>
  <c r="D443" i="2"/>
  <c r="D444" i="2" l="1"/>
  <c r="C444" i="2"/>
  <c r="E444" i="2"/>
  <c r="A446" i="2"/>
  <c r="B445" i="2"/>
  <c r="A447" i="2" l="1"/>
  <c r="B446" i="2"/>
  <c r="E445" i="2"/>
  <c r="C445" i="2"/>
  <c r="D445" i="2"/>
  <c r="D446" i="2" l="1"/>
  <c r="E446" i="2"/>
  <c r="C446" i="2"/>
  <c r="A448" i="2"/>
  <c r="B447" i="2"/>
  <c r="A449" i="2" l="1"/>
  <c r="B448" i="2"/>
  <c r="E447" i="2"/>
  <c r="C447" i="2"/>
  <c r="D447" i="2"/>
  <c r="D448" i="2" l="1"/>
  <c r="C448" i="2"/>
  <c r="E448" i="2"/>
  <c r="A450" i="2"/>
  <c r="B449" i="2"/>
  <c r="A451" i="2" l="1"/>
  <c r="B450" i="2"/>
  <c r="E449" i="2"/>
  <c r="C449" i="2"/>
  <c r="D449" i="2"/>
  <c r="D450" i="2" l="1"/>
  <c r="E450" i="2"/>
  <c r="C450" i="2"/>
  <c r="A452" i="2"/>
  <c r="B451" i="2"/>
  <c r="A453" i="2" l="1"/>
  <c r="B452" i="2"/>
  <c r="E451" i="2"/>
  <c r="C451" i="2"/>
  <c r="D451" i="2"/>
  <c r="D452" i="2" l="1"/>
  <c r="C452" i="2"/>
  <c r="E452" i="2"/>
  <c r="A454" i="2"/>
  <c r="B453" i="2"/>
  <c r="A455" i="2" l="1"/>
  <c r="B454" i="2"/>
  <c r="E453" i="2"/>
  <c r="C453" i="2"/>
  <c r="D453" i="2"/>
  <c r="D454" i="2" l="1"/>
  <c r="E454" i="2"/>
  <c r="C454" i="2"/>
  <c r="A456" i="2"/>
  <c r="B455" i="2"/>
  <c r="A457" i="2" l="1"/>
  <c r="B456" i="2"/>
  <c r="E455" i="2"/>
  <c r="C455" i="2"/>
  <c r="D455" i="2"/>
  <c r="D456" i="2" l="1"/>
  <c r="C456" i="2"/>
  <c r="E456" i="2"/>
  <c r="A458" i="2"/>
  <c r="B457" i="2"/>
  <c r="E457" i="2" l="1"/>
  <c r="C457" i="2"/>
  <c r="D457" i="2"/>
  <c r="A459" i="2"/>
  <c r="B458" i="2"/>
  <c r="D458" i="2" l="1"/>
  <c r="E458" i="2"/>
  <c r="C458" i="2"/>
  <c r="A460" i="2"/>
  <c r="B459" i="2"/>
  <c r="A461" i="2" l="1"/>
  <c r="B460" i="2"/>
  <c r="E459" i="2"/>
  <c r="C459" i="2"/>
  <c r="D459" i="2"/>
  <c r="D460" i="2" l="1"/>
  <c r="C460" i="2"/>
  <c r="E460" i="2"/>
  <c r="A462" i="2"/>
  <c r="B461" i="2"/>
  <c r="A463" i="2" l="1"/>
  <c r="B462" i="2"/>
  <c r="E461" i="2"/>
  <c r="C461" i="2"/>
  <c r="D461" i="2"/>
  <c r="D462" i="2" l="1"/>
  <c r="E462" i="2"/>
  <c r="C462" i="2"/>
  <c r="A464" i="2"/>
  <c r="B463" i="2"/>
  <c r="A465" i="2" l="1"/>
  <c r="B464" i="2"/>
  <c r="E463" i="2"/>
  <c r="C463" i="2"/>
  <c r="D463" i="2"/>
  <c r="D464" i="2" l="1"/>
  <c r="C464" i="2"/>
  <c r="E464" i="2"/>
  <c r="A466" i="2"/>
  <c r="B465" i="2"/>
  <c r="A467" i="2" l="1"/>
  <c r="B466" i="2"/>
  <c r="E465" i="2"/>
  <c r="C465" i="2"/>
  <c r="D465" i="2"/>
  <c r="D466" i="2" l="1"/>
  <c r="E466" i="2"/>
  <c r="C466" i="2"/>
  <c r="A468" i="2"/>
  <c r="B467" i="2"/>
  <c r="A469" i="2" l="1"/>
  <c r="B468" i="2"/>
  <c r="E467" i="2"/>
  <c r="C467" i="2"/>
  <c r="D467" i="2"/>
  <c r="D468" i="2" l="1"/>
  <c r="C468" i="2"/>
  <c r="E468" i="2"/>
  <c r="A470" i="2"/>
  <c r="B469" i="2"/>
  <c r="E469" i="2" l="1"/>
  <c r="C469" i="2"/>
  <c r="D469" i="2"/>
  <c r="A471" i="2"/>
  <c r="B470" i="2"/>
  <c r="D470" i="2" l="1"/>
  <c r="E470" i="2"/>
  <c r="C470" i="2"/>
  <c r="A472" i="2"/>
  <c r="B471" i="2"/>
  <c r="A473" i="2" l="1"/>
  <c r="B472" i="2"/>
  <c r="E471" i="2"/>
  <c r="C471" i="2"/>
  <c r="D471" i="2"/>
  <c r="D472" i="2" l="1"/>
  <c r="C472" i="2"/>
  <c r="E472" i="2"/>
  <c r="A474" i="2"/>
  <c r="B473" i="2"/>
  <c r="A475" i="2" l="1"/>
  <c r="B474" i="2"/>
  <c r="E473" i="2"/>
  <c r="C473" i="2"/>
  <c r="D473" i="2"/>
  <c r="D474" i="2" l="1"/>
  <c r="E474" i="2"/>
  <c r="C474" i="2"/>
  <c r="A476" i="2"/>
  <c r="B475" i="2"/>
  <c r="E475" i="2" l="1"/>
  <c r="C475" i="2"/>
  <c r="D475" i="2"/>
  <c r="A477" i="2"/>
  <c r="B476" i="2"/>
  <c r="D476" i="2" l="1"/>
  <c r="C476" i="2"/>
  <c r="E476" i="2"/>
  <c r="A478" i="2"/>
  <c r="B477" i="2"/>
  <c r="E477" i="2" l="1"/>
  <c r="C477" i="2"/>
  <c r="D477" i="2"/>
  <c r="A479" i="2"/>
  <c r="B478" i="2"/>
  <c r="A480" i="2" l="1"/>
  <c r="B479" i="2"/>
  <c r="D478" i="2"/>
  <c r="E478" i="2"/>
  <c r="C478" i="2"/>
  <c r="E479" i="2" l="1"/>
  <c r="C479" i="2"/>
  <c r="D479" i="2"/>
  <c r="A481" i="2"/>
  <c r="B480" i="2"/>
  <c r="D480" i="2" l="1"/>
  <c r="C480" i="2"/>
  <c r="E480" i="2"/>
  <c r="A482" i="2"/>
  <c r="B481" i="2"/>
  <c r="A483" i="2" l="1"/>
  <c r="B482" i="2"/>
  <c r="E481" i="2"/>
  <c r="C481" i="2"/>
  <c r="D481" i="2"/>
  <c r="D482" i="2" l="1"/>
  <c r="E482" i="2"/>
  <c r="C482" i="2"/>
  <c r="A484" i="2"/>
  <c r="B483" i="2"/>
  <c r="A485" i="2" l="1"/>
  <c r="B484" i="2"/>
  <c r="E483" i="2"/>
  <c r="C483" i="2"/>
  <c r="D483" i="2"/>
  <c r="D484" i="2" l="1"/>
  <c r="C484" i="2"/>
  <c r="E484" i="2"/>
  <c r="A486" i="2"/>
  <c r="B485" i="2"/>
  <c r="A487" i="2" l="1"/>
  <c r="B486" i="2"/>
  <c r="E485" i="2"/>
  <c r="C485" i="2"/>
  <c r="D485" i="2"/>
  <c r="D486" i="2" l="1"/>
  <c r="E486" i="2"/>
  <c r="C486" i="2"/>
  <c r="A488" i="2"/>
  <c r="B487" i="2"/>
  <c r="E487" i="2" l="1"/>
  <c r="C487" i="2"/>
  <c r="D487" i="2"/>
  <c r="A489" i="2"/>
  <c r="B488" i="2"/>
  <c r="A490" i="2" l="1"/>
  <c r="B489" i="2"/>
  <c r="D488" i="2"/>
  <c r="C488" i="2"/>
  <c r="E488" i="2"/>
  <c r="E489" i="2" l="1"/>
  <c r="C489" i="2"/>
  <c r="D489" i="2"/>
  <c r="A491" i="2"/>
  <c r="B490" i="2"/>
  <c r="A492" i="2" l="1"/>
  <c r="B491" i="2"/>
  <c r="D490" i="2"/>
  <c r="E490" i="2"/>
  <c r="C490" i="2"/>
  <c r="E491" i="2" l="1"/>
  <c r="C491" i="2"/>
  <c r="D491" i="2"/>
  <c r="A493" i="2"/>
  <c r="B492" i="2"/>
  <c r="D492" i="2" l="1"/>
  <c r="C492" i="2"/>
  <c r="E492" i="2"/>
  <c r="A494" i="2"/>
  <c r="B493" i="2"/>
  <c r="A495" i="2" l="1"/>
  <c r="B494" i="2"/>
  <c r="E493" i="2"/>
  <c r="C493" i="2"/>
  <c r="D493" i="2"/>
  <c r="D494" i="2" l="1"/>
  <c r="E494" i="2"/>
  <c r="C494" i="2"/>
  <c r="A496" i="2"/>
  <c r="B495" i="2"/>
  <c r="A497" i="2" l="1"/>
  <c r="B496" i="2"/>
  <c r="E495" i="2"/>
  <c r="C495" i="2"/>
  <c r="D495" i="2"/>
  <c r="D496" i="2" l="1"/>
  <c r="C496" i="2"/>
  <c r="E496" i="2"/>
  <c r="A498" i="2"/>
  <c r="B497" i="2"/>
  <c r="A499" i="2" l="1"/>
  <c r="B498" i="2"/>
  <c r="E497" i="2"/>
  <c r="C497" i="2"/>
  <c r="D497" i="2"/>
  <c r="D498" i="2" l="1"/>
  <c r="E498" i="2"/>
  <c r="C498" i="2"/>
  <c r="A500" i="2"/>
  <c r="B499" i="2"/>
  <c r="E499" i="2" l="1"/>
  <c r="C499" i="2"/>
  <c r="D499" i="2"/>
  <c r="A501" i="2"/>
  <c r="B500" i="2"/>
  <c r="D500" i="2" l="1"/>
  <c r="C500" i="2"/>
  <c r="E500" i="2"/>
  <c r="A502" i="2"/>
  <c r="B501" i="2"/>
  <c r="E501" i="2" l="1"/>
  <c r="C501" i="2"/>
  <c r="D501" i="2"/>
  <c r="A503" i="2"/>
  <c r="B502" i="2"/>
  <c r="A504" i="2" l="1"/>
  <c r="B503" i="2"/>
  <c r="D502" i="2"/>
  <c r="E502" i="2"/>
  <c r="C502" i="2"/>
  <c r="E503" i="2" l="1"/>
  <c r="C503" i="2"/>
  <c r="D503" i="2"/>
  <c r="A505" i="2"/>
  <c r="B504" i="2"/>
  <c r="D504" i="2" l="1"/>
  <c r="C504" i="2"/>
  <c r="E504" i="2"/>
  <c r="A506" i="2"/>
  <c r="B505" i="2"/>
  <c r="E505" i="2" l="1"/>
  <c r="C505" i="2"/>
  <c r="D505" i="2"/>
  <c r="A507" i="2"/>
  <c r="B506" i="2"/>
  <c r="D506" i="2" l="1"/>
  <c r="E506" i="2"/>
  <c r="C506" i="2"/>
  <c r="A508" i="2"/>
  <c r="B507" i="2"/>
  <c r="A509" i="2" l="1"/>
  <c r="B508" i="2"/>
  <c r="E507" i="2"/>
  <c r="C507" i="2"/>
  <c r="D507" i="2"/>
  <c r="D508" i="2" l="1"/>
  <c r="C508" i="2"/>
  <c r="E508" i="2"/>
  <c r="A510" i="2"/>
  <c r="B509" i="2"/>
  <c r="A511" i="2" l="1"/>
  <c r="B510" i="2"/>
  <c r="E509" i="2"/>
  <c r="C509" i="2"/>
  <c r="D509" i="2"/>
  <c r="D510" i="2" l="1"/>
  <c r="E510" i="2"/>
  <c r="C510" i="2"/>
  <c r="A512" i="2"/>
  <c r="B511" i="2"/>
  <c r="A513" i="2" l="1"/>
  <c r="B512" i="2"/>
  <c r="E511" i="2"/>
  <c r="C511" i="2"/>
  <c r="D511" i="2"/>
  <c r="D512" i="2" l="1"/>
  <c r="C512" i="2"/>
  <c r="E512" i="2"/>
  <c r="A514" i="2"/>
  <c r="B513" i="2"/>
  <c r="A515" i="2" l="1"/>
  <c r="B514" i="2"/>
  <c r="E513" i="2"/>
  <c r="C513" i="2"/>
  <c r="D513" i="2"/>
  <c r="D514" i="2" l="1"/>
  <c r="E514" i="2"/>
  <c r="C514" i="2"/>
  <c r="A516" i="2"/>
  <c r="B515" i="2"/>
  <c r="E515" i="2" l="1"/>
  <c r="C515" i="2"/>
  <c r="D515" i="2"/>
  <c r="A517" i="2"/>
  <c r="B516" i="2"/>
  <c r="A518" i="2" l="1"/>
  <c r="B517" i="2"/>
  <c r="D516" i="2"/>
  <c r="C516" i="2"/>
  <c r="E516" i="2"/>
  <c r="E517" i="2" l="1"/>
  <c r="C517" i="2"/>
  <c r="D517" i="2"/>
  <c r="A519" i="2"/>
  <c r="B518" i="2"/>
  <c r="D518" i="2" l="1"/>
  <c r="E518" i="2"/>
  <c r="C518" i="2"/>
  <c r="A520" i="2"/>
  <c r="B519" i="2"/>
  <c r="A521" i="2" l="1"/>
  <c r="B520" i="2"/>
  <c r="E519" i="2"/>
  <c r="C519" i="2"/>
  <c r="D519" i="2"/>
  <c r="D520" i="2" l="1"/>
  <c r="C520" i="2"/>
  <c r="E520" i="2"/>
  <c r="A522" i="2"/>
  <c r="B521" i="2"/>
  <c r="E521" i="2" l="1"/>
  <c r="C521" i="2"/>
  <c r="D521" i="2"/>
  <c r="A523" i="2"/>
  <c r="B522" i="2"/>
  <c r="D522" i="2" l="1"/>
  <c r="E522" i="2"/>
  <c r="C522" i="2"/>
  <c r="A524" i="2"/>
  <c r="B523" i="2"/>
  <c r="E523" i="2" l="1"/>
  <c r="C523" i="2"/>
  <c r="D523" i="2"/>
  <c r="A525" i="2"/>
  <c r="B524" i="2"/>
  <c r="D524" i="2" l="1"/>
  <c r="C524" i="2"/>
  <c r="E524" i="2"/>
  <c r="A526" i="2"/>
  <c r="B525" i="2"/>
  <c r="E525" i="2" l="1"/>
  <c r="C525" i="2"/>
  <c r="D525" i="2"/>
  <c r="A527" i="2"/>
  <c r="B526" i="2"/>
  <c r="D526" i="2" l="1"/>
  <c r="E526" i="2"/>
  <c r="C526" i="2"/>
  <c r="A528" i="2"/>
  <c r="B527" i="2"/>
  <c r="E527" i="2" l="1"/>
  <c r="C527" i="2"/>
  <c r="D527" i="2"/>
  <c r="A529" i="2"/>
  <c r="B528" i="2"/>
  <c r="D528" i="2" l="1"/>
  <c r="C528" i="2"/>
  <c r="E528" i="2"/>
  <c r="A530" i="2"/>
  <c r="B529" i="2"/>
  <c r="E529" i="2" l="1"/>
  <c r="C529" i="2"/>
  <c r="D529" i="2"/>
  <c r="A531" i="2"/>
  <c r="B530" i="2"/>
  <c r="D530" i="2" l="1"/>
  <c r="E530" i="2"/>
  <c r="C530" i="2"/>
  <c r="A532" i="2"/>
  <c r="B531" i="2"/>
  <c r="A533" i="2" l="1"/>
  <c r="B532" i="2"/>
  <c r="E531" i="2"/>
  <c r="C531" i="2"/>
  <c r="D531" i="2"/>
  <c r="D532" i="2" l="1"/>
  <c r="C532" i="2"/>
  <c r="E532" i="2"/>
  <c r="A534" i="2"/>
  <c r="B533" i="2"/>
  <c r="A535" i="2" l="1"/>
  <c r="B534" i="2"/>
  <c r="E533" i="2"/>
  <c r="C533" i="2"/>
  <c r="D533" i="2"/>
  <c r="D534" i="2" l="1"/>
  <c r="E534" i="2"/>
  <c r="C534" i="2"/>
  <c r="A536" i="2"/>
  <c r="B535" i="2"/>
  <c r="A537" i="2" l="1"/>
  <c r="B536" i="2"/>
  <c r="E535" i="2"/>
  <c r="C535" i="2"/>
  <c r="D535" i="2"/>
  <c r="D536" i="2" l="1"/>
  <c r="C536" i="2"/>
  <c r="E536" i="2"/>
  <c r="A538" i="2"/>
  <c r="B537" i="2"/>
  <c r="A539" i="2" l="1"/>
  <c r="B538" i="2"/>
  <c r="E537" i="2"/>
  <c r="C537" i="2"/>
  <c r="D537" i="2"/>
  <c r="D538" i="2" l="1"/>
  <c r="E538" i="2"/>
  <c r="C538" i="2"/>
  <c r="A540" i="2"/>
  <c r="B539" i="2"/>
  <c r="A541" i="2" l="1"/>
  <c r="B540" i="2"/>
  <c r="E539" i="2"/>
  <c r="C539" i="2"/>
  <c r="D539" i="2"/>
  <c r="D540" i="2" l="1"/>
  <c r="C540" i="2"/>
  <c r="E540" i="2"/>
  <c r="A542" i="2"/>
  <c r="B541" i="2"/>
  <c r="E541" i="2" l="1"/>
  <c r="C541" i="2"/>
  <c r="D541" i="2"/>
  <c r="A543" i="2"/>
  <c r="B542" i="2"/>
  <c r="D542" i="2" l="1"/>
  <c r="E542" i="2"/>
  <c r="C542" i="2"/>
  <c r="A544" i="2"/>
  <c r="B543" i="2"/>
  <c r="A545" i="2" l="1"/>
  <c r="B544" i="2"/>
  <c r="E543" i="2"/>
  <c r="C543" i="2"/>
  <c r="D543" i="2"/>
  <c r="D544" i="2" l="1"/>
  <c r="C544" i="2"/>
  <c r="E544" i="2"/>
  <c r="A546" i="2"/>
  <c r="B545" i="2"/>
  <c r="A547" i="2" l="1"/>
  <c r="B546" i="2"/>
  <c r="E545" i="2"/>
  <c r="C545" i="2"/>
  <c r="D545" i="2"/>
  <c r="D546" i="2" l="1"/>
  <c r="E546" i="2"/>
  <c r="C546" i="2"/>
  <c r="A548" i="2"/>
  <c r="B547" i="2"/>
  <c r="A549" i="2" l="1"/>
  <c r="B548" i="2"/>
  <c r="E547" i="2"/>
  <c r="C547" i="2"/>
  <c r="D547" i="2"/>
  <c r="D548" i="2" l="1"/>
  <c r="C548" i="2"/>
  <c r="E548" i="2"/>
  <c r="A550" i="2"/>
  <c r="B549" i="2"/>
  <c r="A551" i="2" l="1"/>
  <c r="B550" i="2"/>
  <c r="E549" i="2"/>
  <c r="C549" i="2"/>
  <c r="D549" i="2"/>
  <c r="D550" i="2" l="1"/>
  <c r="E550" i="2"/>
  <c r="C550" i="2"/>
  <c r="A552" i="2"/>
  <c r="B551" i="2"/>
  <c r="E551" i="2" l="1"/>
  <c r="C551" i="2"/>
  <c r="D551" i="2"/>
  <c r="A553" i="2"/>
  <c r="B552" i="2"/>
  <c r="D552" i="2" l="1"/>
  <c r="C552" i="2"/>
  <c r="E552" i="2"/>
  <c r="A554" i="2"/>
  <c r="B553" i="2"/>
  <c r="E553" i="2" l="1"/>
  <c r="C553" i="2"/>
  <c r="D553" i="2"/>
  <c r="A555" i="2"/>
  <c r="B554" i="2"/>
  <c r="D554" i="2" l="1"/>
  <c r="E554" i="2"/>
  <c r="C554" i="2"/>
  <c r="A556" i="2"/>
  <c r="B555" i="2"/>
  <c r="A557" i="2" l="1"/>
  <c r="B556" i="2"/>
  <c r="E555" i="2"/>
  <c r="C555" i="2"/>
  <c r="D555" i="2"/>
  <c r="D556" i="2" l="1"/>
  <c r="C556" i="2"/>
  <c r="E556" i="2"/>
  <c r="A558" i="2"/>
  <c r="B557" i="2"/>
  <c r="A559" i="2" l="1"/>
  <c r="B558" i="2"/>
  <c r="E557" i="2"/>
  <c r="C557" i="2"/>
  <c r="D557" i="2"/>
  <c r="D558" i="2" l="1"/>
  <c r="E558" i="2"/>
  <c r="C558" i="2"/>
  <c r="A560" i="2"/>
  <c r="B559" i="2"/>
  <c r="A561" i="2" l="1"/>
  <c r="B560" i="2"/>
  <c r="E559" i="2"/>
  <c r="C559" i="2"/>
  <c r="D559" i="2"/>
  <c r="D560" i="2" l="1"/>
  <c r="C560" i="2"/>
  <c r="E560" i="2"/>
  <c r="A562" i="2"/>
  <c r="B561" i="2"/>
  <c r="A563" i="2" l="1"/>
  <c r="B562" i="2"/>
  <c r="E561" i="2"/>
  <c r="C561" i="2"/>
  <c r="D561" i="2"/>
  <c r="D562" i="2" l="1"/>
  <c r="E562" i="2"/>
  <c r="C562" i="2"/>
  <c r="A564" i="2"/>
  <c r="B563" i="2"/>
  <c r="A565" i="2" l="1"/>
  <c r="B564" i="2"/>
  <c r="E563" i="2"/>
  <c r="C563" i="2"/>
  <c r="D563" i="2"/>
  <c r="D564" i="2" l="1"/>
  <c r="C564" i="2"/>
  <c r="E564" i="2"/>
  <c r="A566" i="2"/>
  <c r="B565" i="2"/>
  <c r="E565" i="2" l="1"/>
  <c r="C565" i="2"/>
  <c r="D565" i="2"/>
  <c r="A567" i="2"/>
  <c r="B566" i="2"/>
  <c r="D566" i="2" l="1"/>
  <c r="E566" i="2"/>
  <c r="C566" i="2"/>
  <c r="A568" i="2"/>
  <c r="B567" i="2"/>
  <c r="E567" i="2" l="1"/>
  <c r="C567" i="2"/>
  <c r="D567" i="2"/>
  <c r="A569" i="2"/>
  <c r="B568" i="2"/>
  <c r="D568" i="2" l="1"/>
  <c r="C568" i="2"/>
  <c r="E568" i="2"/>
  <c r="A570" i="2"/>
  <c r="B569" i="2"/>
  <c r="A571" i="2" l="1"/>
  <c r="B570" i="2"/>
  <c r="E569" i="2"/>
  <c r="C569" i="2"/>
  <c r="D569" i="2"/>
  <c r="D570" i="2" l="1"/>
  <c r="E570" i="2"/>
  <c r="C570" i="2"/>
  <c r="A572" i="2"/>
  <c r="B571" i="2"/>
  <c r="A573" i="2" l="1"/>
  <c r="B572" i="2"/>
  <c r="E571" i="2"/>
  <c r="C571" i="2"/>
  <c r="D571" i="2"/>
  <c r="D572" i="2" l="1"/>
  <c r="C572" i="2"/>
  <c r="E572" i="2"/>
  <c r="A574" i="2"/>
  <c r="B573" i="2"/>
  <c r="E573" i="2" l="1"/>
  <c r="C573" i="2"/>
  <c r="D573" i="2"/>
  <c r="A575" i="2"/>
  <c r="B574" i="2"/>
  <c r="A576" i="2" l="1"/>
  <c r="B575" i="2"/>
  <c r="D574" i="2"/>
  <c r="E574" i="2"/>
  <c r="C574" i="2"/>
  <c r="E575" i="2" l="1"/>
  <c r="C575" i="2"/>
  <c r="D575" i="2"/>
  <c r="A577" i="2"/>
  <c r="B576" i="2"/>
  <c r="A578" i="2" l="1"/>
  <c r="B577" i="2"/>
  <c r="D576" i="2"/>
  <c r="C576" i="2"/>
  <c r="E576" i="2"/>
  <c r="E577" i="2" l="1"/>
  <c r="C577" i="2"/>
  <c r="D577" i="2"/>
  <c r="A579" i="2"/>
  <c r="B578" i="2"/>
  <c r="A580" i="2" l="1"/>
  <c r="B579" i="2"/>
  <c r="D578" i="2"/>
  <c r="E578" i="2"/>
  <c r="C578" i="2"/>
  <c r="E579" i="2" l="1"/>
  <c r="C579" i="2"/>
  <c r="D579" i="2"/>
  <c r="A581" i="2"/>
  <c r="B580" i="2"/>
  <c r="A582" i="2" l="1"/>
  <c r="B581" i="2"/>
  <c r="D580" i="2"/>
  <c r="C580" i="2"/>
  <c r="E580" i="2"/>
  <c r="E581" i="2" l="1"/>
  <c r="C581" i="2"/>
  <c r="D581" i="2"/>
  <c r="A583" i="2"/>
  <c r="B582" i="2"/>
  <c r="A584" i="2" l="1"/>
  <c r="B583" i="2"/>
  <c r="D582" i="2"/>
  <c r="E582" i="2"/>
  <c r="C582" i="2"/>
  <c r="E583" i="2" l="1"/>
  <c r="C583" i="2"/>
  <c r="D583" i="2"/>
  <c r="A585" i="2"/>
  <c r="B584" i="2"/>
  <c r="D584" i="2" l="1"/>
  <c r="C584" i="2"/>
  <c r="E584" i="2"/>
  <c r="A586" i="2"/>
  <c r="B585" i="2"/>
  <c r="E585" i="2" l="1"/>
  <c r="C585" i="2"/>
  <c r="D585" i="2"/>
  <c r="A587" i="2"/>
  <c r="B586" i="2"/>
  <c r="D586" i="2" l="1"/>
  <c r="E586" i="2"/>
  <c r="C586" i="2"/>
  <c r="A588" i="2"/>
  <c r="B587" i="2"/>
  <c r="E587" i="2" l="1"/>
  <c r="C587" i="2"/>
  <c r="D587" i="2"/>
  <c r="A589" i="2"/>
  <c r="B588" i="2"/>
  <c r="D588" i="2" l="1"/>
  <c r="C588" i="2"/>
  <c r="E588" i="2"/>
  <c r="A590" i="2"/>
  <c r="B589" i="2"/>
  <c r="E589" i="2" l="1"/>
  <c r="C589" i="2"/>
  <c r="D589" i="2"/>
  <c r="A591" i="2"/>
  <c r="B590" i="2"/>
  <c r="D590" i="2" l="1"/>
  <c r="E590" i="2"/>
  <c r="C590" i="2"/>
  <c r="A592" i="2"/>
  <c r="B591" i="2"/>
  <c r="A593" i="2" l="1"/>
  <c r="B592" i="2"/>
  <c r="E591" i="2"/>
  <c r="C591" i="2"/>
  <c r="D591" i="2"/>
  <c r="D592" i="2" l="1"/>
  <c r="C592" i="2"/>
  <c r="E592" i="2"/>
  <c r="A594" i="2"/>
  <c r="B593" i="2"/>
  <c r="A595" i="2" l="1"/>
  <c r="B594" i="2"/>
  <c r="E593" i="2"/>
  <c r="C593" i="2"/>
  <c r="D593" i="2"/>
  <c r="D594" i="2" l="1"/>
  <c r="E594" i="2"/>
  <c r="C594" i="2"/>
  <c r="A596" i="2"/>
  <c r="B595" i="2"/>
  <c r="A597" i="2" l="1"/>
  <c r="B596" i="2"/>
  <c r="E595" i="2"/>
  <c r="C595" i="2"/>
  <c r="D595" i="2"/>
  <c r="D596" i="2" l="1"/>
  <c r="C596" i="2"/>
  <c r="E596" i="2"/>
  <c r="A598" i="2"/>
  <c r="B597" i="2"/>
  <c r="A599" i="2" l="1"/>
  <c r="B598" i="2"/>
  <c r="E597" i="2"/>
  <c r="C597" i="2"/>
  <c r="D597" i="2"/>
  <c r="D598" i="2" l="1"/>
  <c r="E598" i="2"/>
  <c r="C598" i="2"/>
  <c r="A600" i="2"/>
  <c r="B599" i="2"/>
  <c r="A601" i="2" l="1"/>
  <c r="B600" i="2"/>
  <c r="E599" i="2"/>
  <c r="C599" i="2"/>
  <c r="D599" i="2"/>
  <c r="D600" i="2" l="1"/>
  <c r="C600" i="2"/>
  <c r="E600" i="2"/>
  <c r="A602" i="2"/>
  <c r="B601" i="2"/>
  <c r="A603" i="2" l="1"/>
  <c r="B602" i="2"/>
  <c r="E601" i="2"/>
  <c r="C601" i="2"/>
  <c r="D601" i="2"/>
  <c r="D602" i="2" l="1"/>
  <c r="E602" i="2"/>
  <c r="C602" i="2"/>
  <c r="A604" i="2"/>
  <c r="B603" i="2"/>
  <c r="A605" i="2" l="1"/>
  <c r="B604" i="2"/>
  <c r="E603" i="2"/>
  <c r="C603" i="2"/>
  <c r="D603" i="2"/>
  <c r="D604" i="2" l="1"/>
  <c r="C604" i="2"/>
  <c r="E604" i="2"/>
  <c r="A606" i="2"/>
  <c r="B605" i="2"/>
  <c r="A607" i="2" l="1"/>
  <c r="B606" i="2"/>
  <c r="E605" i="2"/>
  <c r="C605" i="2"/>
  <c r="D605" i="2"/>
  <c r="D606" i="2" l="1"/>
  <c r="E606" i="2"/>
  <c r="C606" i="2"/>
  <c r="A608" i="2"/>
  <c r="B607" i="2"/>
  <c r="A609" i="2" l="1"/>
  <c r="B608" i="2"/>
  <c r="E607" i="2"/>
  <c r="C607" i="2"/>
  <c r="D607" i="2"/>
  <c r="D608" i="2" l="1"/>
  <c r="C608" i="2"/>
  <c r="E608" i="2"/>
  <c r="A610" i="2"/>
  <c r="B609" i="2"/>
  <c r="A611" i="2" l="1"/>
  <c r="B610" i="2"/>
  <c r="E609" i="2"/>
  <c r="C609" i="2"/>
  <c r="D609" i="2"/>
  <c r="D610" i="2" l="1"/>
  <c r="E610" i="2"/>
  <c r="C610" i="2"/>
  <c r="A612" i="2"/>
  <c r="B611" i="2"/>
  <c r="A613" i="2" l="1"/>
  <c r="B612" i="2"/>
  <c r="E611" i="2"/>
  <c r="C611" i="2"/>
  <c r="D611" i="2"/>
  <c r="D612" i="2" l="1"/>
  <c r="C612" i="2"/>
  <c r="E612" i="2"/>
  <c r="A614" i="2"/>
  <c r="B613" i="2"/>
  <c r="A615" i="2" l="1"/>
  <c r="B614" i="2"/>
  <c r="E613" i="2"/>
  <c r="C613" i="2"/>
  <c r="D613" i="2"/>
  <c r="D614" i="2" l="1"/>
  <c r="E614" i="2"/>
  <c r="C614" i="2"/>
  <c r="A616" i="2"/>
  <c r="B615" i="2"/>
  <c r="A617" i="2" l="1"/>
  <c r="B616" i="2"/>
  <c r="E615" i="2"/>
  <c r="C615" i="2"/>
  <c r="D615" i="2"/>
  <c r="D616" i="2" l="1"/>
  <c r="C616" i="2"/>
  <c r="E616" i="2"/>
  <c r="A618" i="2"/>
  <c r="B617" i="2"/>
  <c r="A619" i="2" l="1"/>
  <c r="B618" i="2"/>
  <c r="E617" i="2"/>
  <c r="C617" i="2"/>
  <c r="D617" i="2"/>
  <c r="D618" i="2" l="1"/>
  <c r="E618" i="2"/>
  <c r="C618" i="2"/>
  <c r="A620" i="2"/>
  <c r="B619" i="2"/>
  <c r="A621" i="2" l="1"/>
  <c r="B620" i="2"/>
  <c r="E619" i="2"/>
  <c r="C619" i="2"/>
  <c r="D619" i="2"/>
  <c r="D620" i="2" l="1"/>
  <c r="C620" i="2"/>
  <c r="E620" i="2"/>
  <c r="A622" i="2"/>
  <c r="B621" i="2"/>
  <c r="A623" i="2" l="1"/>
  <c r="B622" i="2"/>
  <c r="E621" i="2"/>
  <c r="C621" i="2"/>
  <c r="D621" i="2"/>
  <c r="D622" i="2" l="1"/>
  <c r="E622" i="2"/>
  <c r="C622" i="2"/>
  <c r="A624" i="2"/>
  <c r="B623" i="2"/>
  <c r="A625" i="2" l="1"/>
  <c r="B624" i="2"/>
  <c r="E623" i="2"/>
  <c r="C623" i="2"/>
  <c r="D623" i="2"/>
  <c r="D624" i="2" l="1"/>
  <c r="C624" i="2"/>
  <c r="E624" i="2"/>
  <c r="A626" i="2"/>
  <c r="B625" i="2"/>
  <c r="A627" i="2" l="1"/>
  <c r="B626" i="2"/>
  <c r="E625" i="2"/>
  <c r="C625" i="2"/>
  <c r="D625" i="2"/>
  <c r="D626" i="2" l="1"/>
  <c r="E626" i="2"/>
  <c r="C626" i="2"/>
  <c r="A628" i="2"/>
  <c r="B627" i="2"/>
  <c r="A629" i="2" l="1"/>
  <c r="B628" i="2"/>
  <c r="E627" i="2"/>
  <c r="C627" i="2"/>
  <c r="D627" i="2"/>
  <c r="D628" i="2" l="1"/>
  <c r="C628" i="2"/>
  <c r="E628" i="2"/>
  <c r="A630" i="2"/>
  <c r="B629" i="2"/>
  <c r="A631" i="2" l="1"/>
  <c r="B630" i="2"/>
  <c r="E629" i="2"/>
  <c r="C629" i="2"/>
  <c r="D629" i="2"/>
  <c r="D630" i="2" l="1"/>
  <c r="E630" i="2"/>
  <c r="C630" i="2"/>
  <c r="A632" i="2"/>
  <c r="B631" i="2"/>
  <c r="A633" i="2" l="1"/>
  <c r="B632" i="2"/>
  <c r="E631" i="2"/>
  <c r="C631" i="2"/>
  <c r="D631" i="2"/>
  <c r="D632" i="2" l="1"/>
  <c r="C632" i="2"/>
  <c r="E632" i="2"/>
  <c r="A634" i="2"/>
  <c r="B633" i="2"/>
  <c r="A635" i="2" l="1"/>
  <c r="B634" i="2"/>
  <c r="E633" i="2"/>
  <c r="C633" i="2"/>
  <c r="D633" i="2"/>
  <c r="D634" i="2" l="1"/>
  <c r="E634" i="2"/>
  <c r="C634" i="2"/>
  <c r="A636" i="2"/>
  <c r="B635" i="2"/>
  <c r="A637" i="2" l="1"/>
  <c r="B636" i="2"/>
  <c r="E635" i="2"/>
  <c r="C635" i="2"/>
  <c r="D635" i="2"/>
  <c r="D636" i="2" l="1"/>
  <c r="C636" i="2"/>
  <c r="E636" i="2"/>
  <c r="A638" i="2"/>
  <c r="B637" i="2"/>
  <c r="A639" i="2" l="1"/>
  <c r="B638" i="2"/>
  <c r="E637" i="2"/>
  <c r="C637" i="2"/>
  <c r="D637" i="2"/>
  <c r="D638" i="2" l="1"/>
  <c r="E638" i="2"/>
  <c r="C638" i="2"/>
  <c r="A640" i="2"/>
  <c r="B639" i="2"/>
  <c r="A641" i="2" l="1"/>
  <c r="B640" i="2"/>
  <c r="E639" i="2"/>
  <c r="C639" i="2"/>
  <c r="D639" i="2"/>
  <c r="D640" i="2" l="1"/>
  <c r="C640" i="2"/>
  <c r="E640" i="2"/>
  <c r="A642" i="2"/>
  <c r="B641" i="2"/>
  <c r="A643" i="2" l="1"/>
  <c r="B642" i="2"/>
  <c r="E641" i="2"/>
  <c r="C641" i="2"/>
  <c r="D641" i="2"/>
  <c r="D642" i="2" l="1"/>
  <c r="E642" i="2"/>
  <c r="C642" i="2"/>
  <c r="A644" i="2"/>
  <c r="B643" i="2"/>
  <c r="A645" i="2" l="1"/>
  <c r="B644" i="2"/>
  <c r="E643" i="2"/>
  <c r="C643" i="2"/>
  <c r="D643" i="2"/>
  <c r="D644" i="2" l="1"/>
  <c r="C644" i="2"/>
  <c r="E644" i="2"/>
  <c r="A646" i="2"/>
  <c r="B645" i="2"/>
  <c r="A647" i="2" l="1"/>
  <c r="B646" i="2"/>
  <c r="E645" i="2"/>
  <c r="C645" i="2"/>
  <c r="D645" i="2"/>
  <c r="D646" i="2" l="1"/>
  <c r="E646" i="2"/>
  <c r="C646" i="2"/>
  <c r="A648" i="2"/>
  <c r="B647" i="2"/>
  <c r="A649" i="2" l="1"/>
  <c r="B648" i="2"/>
  <c r="E647" i="2"/>
  <c r="C647" i="2"/>
  <c r="D647" i="2"/>
  <c r="D648" i="2" l="1"/>
  <c r="C648" i="2"/>
  <c r="E648" i="2"/>
  <c r="A650" i="2"/>
  <c r="B649" i="2"/>
  <c r="A651" i="2" l="1"/>
  <c r="B650" i="2"/>
  <c r="E649" i="2"/>
  <c r="C649" i="2"/>
  <c r="D649" i="2"/>
  <c r="D650" i="2" l="1"/>
  <c r="E650" i="2"/>
  <c r="C650" i="2"/>
  <c r="A652" i="2"/>
  <c r="B651" i="2"/>
  <c r="A653" i="2" l="1"/>
  <c r="B652" i="2"/>
  <c r="E651" i="2"/>
  <c r="C651" i="2"/>
  <c r="D651" i="2"/>
  <c r="D652" i="2" l="1"/>
  <c r="C652" i="2"/>
  <c r="E652" i="2"/>
  <c r="A654" i="2"/>
  <c r="B653" i="2"/>
  <c r="A655" i="2" l="1"/>
  <c r="B654" i="2"/>
  <c r="E653" i="2"/>
  <c r="C653" i="2"/>
  <c r="D653" i="2"/>
  <c r="D654" i="2" l="1"/>
  <c r="E654" i="2"/>
  <c r="C654" i="2"/>
  <c r="A656" i="2"/>
  <c r="B655" i="2"/>
  <c r="A657" i="2" l="1"/>
  <c r="B656" i="2"/>
  <c r="E655" i="2"/>
  <c r="C655" i="2"/>
  <c r="D655" i="2"/>
  <c r="D656" i="2" l="1"/>
  <c r="C656" i="2"/>
  <c r="E656" i="2"/>
  <c r="A658" i="2"/>
  <c r="B657" i="2"/>
  <c r="A659" i="2" l="1"/>
  <c r="B658" i="2"/>
  <c r="E657" i="2"/>
  <c r="C657" i="2"/>
  <c r="D657" i="2"/>
  <c r="D658" i="2" l="1"/>
  <c r="E658" i="2"/>
  <c r="C658" i="2"/>
  <c r="A660" i="2"/>
  <c r="B659" i="2"/>
  <c r="A661" i="2" l="1"/>
  <c r="B660" i="2"/>
  <c r="E659" i="2"/>
  <c r="C659" i="2"/>
  <c r="D659" i="2"/>
  <c r="D660" i="2" l="1"/>
  <c r="C660" i="2"/>
  <c r="E660" i="2"/>
  <c r="A662" i="2"/>
  <c r="B661" i="2"/>
  <c r="A663" i="2" l="1"/>
  <c r="B662" i="2"/>
  <c r="E661" i="2"/>
  <c r="C661" i="2"/>
  <c r="D661" i="2"/>
  <c r="D662" i="2" l="1"/>
  <c r="E662" i="2"/>
  <c r="C662" i="2"/>
  <c r="A664" i="2"/>
  <c r="B663" i="2"/>
  <c r="A665" i="2" l="1"/>
  <c r="B664" i="2"/>
  <c r="E663" i="2"/>
  <c r="C663" i="2"/>
  <c r="D663" i="2"/>
  <c r="D664" i="2" l="1"/>
  <c r="C664" i="2"/>
  <c r="E664" i="2"/>
  <c r="A666" i="2"/>
  <c r="B665" i="2"/>
  <c r="A667" i="2" l="1"/>
  <c r="B666" i="2"/>
  <c r="E665" i="2"/>
  <c r="C665" i="2"/>
  <c r="D665" i="2"/>
  <c r="D666" i="2" l="1"/>
  <c r="E666" i="2"/>
  <c r="C666" i="2"/>
  <c r="A668" i="2"/>
  <c r="B667" i="2"/>
  <c r="A669" i="2" l="1"/>
  <c r="B668" i="2"/>
  <c r="E667" i="2"/>
  <c r="C667" i="2"/>
  <c r="D667" i="2"/>
  <c r="D668" i="2" l="1"/>
  <c r="C668" i="2"/>
  <c r="E668" i="2"/>
  <c r="A670" i="2"/>
  <c r="B669" i="2"/>
  <c r="A671" i="2" l="1"/>
  <c r="B670" i="2"/>
  <c r="E669" i="2"/>
  <c r="C669" i="2"/>
  <c r="D669" i="2"/>
  <c r="D670" i="2" l="1"/>
  <c r="E670" i="2"/>
  <c r="C670" i="2"/>
  <c r="A672" i="2"/>
  <c r="B671" i="2"/>
  <c r="A673" i="2" l="1"/>
  <c r="B672" i="2"/>
  <c r="E671" i="2"/>
  <c r="C671" i="2"/>
  <c r="D671" i="2"/>
  <c r="D672" i="2" l="1"/>
  <c r="C672" i="2"/>
  <c r="E672" i="2"/>
  <c r="A674" i="2"/>
  <c r="B673" i="2"/>
  <c r="A675" i="2" l="1"/>
  <c r="B674" i="2"/>
  <c r="E673" i="2"/>
  <c r="C673" i="2"/>
  <c r="D673" i="2"/>
  <c r="D674" i="2" l="1"/>
  <c r="E674" i="2"/>
  <c r="C674" i="2"/>
  <c r="A676" i="2"/>
  <c r="B675" i="2"/>
  <c r="A677" i="2" l="1"/>
  <c r="B676" i="2"/>
  <c r="E675" i="2"/>
  <c r="C675" i="2"/>
  <c r="D675" i="2"/>
  <c r="D676" i="2" l="1"/>
  <c r="C676" i="2"/>
  <c r="E676" i="2"/>
  <c r="A678" i="2"/>
  <c r="B677" i="2"/>
  <c r="A679" i="2" l="1"/>
  <c r="B678" i="2"/>
  <c r="E677" i="2"/>
  <c r="C677" i="2"/>
  <c r="D677" i="2"/>
  <c r="D678" i="2" l="1"/>
  <c r="E678" i="2"/>
  <c r="C678" i="2"/>
  <c r="A680" i="2"/>
  <c r="B679" i="2"/>
  <c r="A681" i="2" l="1"/>
  <c r="B680" i="2"/>
  <c r="E679" i="2"/>
  <c r="C679" i="2"/>
  <c r="D679" i="2"/>
  <c r="D680" i="2" l="1"/>
  <c r="C680" i="2"/>
  <c r="E680" i="2"/>
  <c r="A682" i="2"/>
  <c r="B681" i="2"/>
  <c r="A683" i="2" l="1"/>
  <c r="B682" i="2"/>
  <c r="E681" i="2"/>
  <c r="C681" i="2"/>
  <c r="D681" i="2"/>
  <c r="D682" i="2" l="1"/>
  <c r="E682" i="2"/>
  <c r="C682" i="2"/>
  <c r="A684" i="2"/>
  <c r="B683" i="2"/>
  <c r="A685" i="2" l="1"/>
  <c r="B684" i="2"/>
  <c r="E683" i="2"/>
  <c r="C683" i="2"/>
  <c r="D683" i="2"/>
  <c r="D684" i="2" l="1"/>
  <c r="C684" i="2"/>
  <c r="E684" i="2"/>
  <c r="A686" i="2"/>
  <c r="B685" i="2"/>
  <c r="E685" i="2" l="1"/>
  <c r="C685" i="2"/>
  <c r="D685" i="2"/>
  <c r="A687" i="2"/>
  <c r="B686" i="2"/>
  <c r="A688" i="2" l="1"/>
  <c r="B687" i="2"/>
  <c r="D686" i="2"/>
  <c r="E686" i="2"/>
  <c r="C686" i="2"/>
  <c r="E687" i="2" l="1"/>
  <c r="C687" i="2"/>
  <c r="D687" i="2"/>
  <c r="A689" i="2"/>
  <c r="B688" i="2"/>
  <c r="A690" i="2" l="1"/>
  <c r="B689" i="2"/>
  <c r="D688" i="2"/>
  <c r="C688" i="2"/>
  <c r="E688" i="2"/>
  <c r="E689" i="2" l="1"/>
  <c r="C689" i="2"/>
  <c r="D689" i="2"/>
  <c r="A691" i="2"/>
  <c r="B690" i="2"/>
  <c r="D690" i="2" l="1"/>
  <c r="E690" i="2"/>
  <c r="C690" i="2"/>
  <c r="A692" i="2"/>
  <c r="B691" i="2"/>
  <c r="E691" i="2" l="1"/>
  <c r="C691" i="2"/>
  <c r="D691" i="2"/>
  <c r="A693" i="2"/>
  <c r="B692" i="2"/>
  <c r="D692" i="2" l="1"/>
  <c r="C692" i="2"/>
  <c r="E692" i="2"/>
  <c r="A694" i="2"/>
  <c r="B693" i="2"/>
  <c r="E693" i="2" l="1"/>
  <c r="C693" i="2"/>
  <c r="D693" i="2"/>
  <c r="A695" i="2"/>
  <c r="B694" i="2"/>
  <c r="D694" i="2" l="1"/>
  <c r="E694" i="2"/>
  <c r="C694" i="2"/>
  <c r="A696" i="2"/>
  <c r="B695" i="2"/>
  <c r="A697" i="2" l="1"/>
  <c r="B696" i="2"/>
  <c r="E695" i="2"/>
  <c r="C695" i="2"/>
  <c r="D695" i="2"/>
  <c r="D696" i="2" l="1"/>
  <c r="C696" i="2"/>
  <c r="E696" i="2"/>
  <c r="A698" i="2"/>
  <c r="B697" i="2"/>
  <c r="A699" i="2" l="1"/>
  <c r="B698" i="2"/>
  <c r="E697" i="2"/>
  <c r="C697" i="2"/>
  <c r="D697" i="2"/>
  <c r="D698" i="2" l="1"/>
  <c r="E698" i="2"/>
  <c r="C698" i="2"/>
  <c r="A700" i="2"/>
  <c r="B699" i="2"/>
  <c r="A701" i="2" l="1"/>
  <c r="B700" i="2"/>
  <c r="E699" i="2"/>
  <c r="C699" i="2"/>
  <c r="D699" i="2"/>
  <c r="D700" i="2" l="1"/>
  <c r="C700" i="2"/>
  <c r="E700" i="2"/>
  <c r="A702" i="2"/>
  <c r="B701" i="2"/>
  <c r="A703" i="2" l="1"/>
  <c r="B702" i="2"/>
  <c r="E701" i="2"/>
  <c r="C701" i="2"/>
  <c r="D701" i="2"/>
  <c r="D702" i="2" l="1"/>
  <c r="E702" i="2"/>
  <c r="C702" i="2"/>
  <c r="A704" i="2"/>
  <c r="B703" i="2"/>
  <c r="A705" i="2" l="1"/>
  <c r="B704" i="2"/>
  <c r="E703" i="2"/>
  <c r="C703" i="2"/>
  <c r="D703" i="2"/>
  <c r="D704" i="2" l="1"/>
  <c r="C704" i="2"/>
  <c r="E704" i="2"/>
  <c r="A706" i="2"/>
  <c r="B705" i="2"/>
  <c r="A707" i="2" l="1"/>
  <c r="B706" i="2"/>
  <c r="E705" i="2"/>
  <c r="C705" i="2"/>
  <c r="D705" i="2"/>
  <c r="D706" i="2" l="1"/>
  <c r="E706" i="2"/>
  <c r="C706" i="2"/>
  <c r="A708" i="2"/>
  <c r="B707" i="2"/>
  <c r="A709" i="2" l="1"/>
  <c r="B708" i="2"/>
  <c r="E707" i="2"/>
  <c r="C707" i="2"/>
  <c r="D707" i="2"/>
  <c r="D708" i="2" l="1"/>
  <c r="C708" i="2"/>
  <c r="E708" i="2"/>
  <c r="A710" i="2"/>
  <c r="B709" i="2"/>
  <c r="A711" i="2" l="1"/>
  <c r="B710" i="2"/>
  <c r="E709" i="2"/>
  <c r="C709" i="2"/>
  <c r="D709" i="2"/>
  <c r="D710" i="2" l="1"/>
  <c r="E710" i="2"/>
  <c r="C710" i="2"/>
  <c r="A712" i="2"/>
  <c r="B711" i="2"/>
  <c r="A713" i="2" l="1"/>
  <c r="B712" i="2"/>
  <c r="E711" i="2"/>
  <c r="C711" i="2"/>
  <c r="D711" i="2"/>
  <c r="D712" i="2" l="1"/>
  <c r="C712" i="2"/>
  <c r="E712" i="2"/>
  <c r="A714" i="2"/>
  <c r="B713" i="2"/>
  <c r="A715" i="2" l="1"/>
  <c r="B714" i="2"/>
  <c r="E713" i="2"/>
  <c r="C713" i="2"/>
  <c r="D713" i="2"/>
  <c r="D714" i="2" l="1"/>
  <c r="E714" i="2"/>
  <c r="C714" i="2"/>
  <c r="A716" i="2"/>
  <c r="B715" i="2"/>
  <c r="A717" i="2" l="1"/>
  <c r="B716" i="2"/>
  <c r="E715" i="2"/>
  <c r="C715" i="2"/>
  <c r="D715" i="2"/>
  <c r="D716" i="2" l="1"/>
  <c r="C716" i="2"/>
  <c r="E716" i="2"/>
  <c r="A718" i="2"/>
  <c r="B717" i="2"/>
  <c r="A719" i="2" l="1"/>
  <c r="B718" i="2"/>
  <c r="E717" i="2"/>
  <c r="C717" i="2"/>
  <c r="D717" i="2"/>
  <c r="D718" i="2" l="1"/>
  <c r="E718" i="2"/>
  <c r="C718" i="2"/>
  <c r="A720" i="2"/>
  <c r="B719" i="2"/>
  <c r="A721" i="2" l="1"/>
  <c r="B720" i="2"/>
  <c r="E719" i="2"/>
  <c r="C719" i="2"/>
  <c r="D719" i="2"/>
  <c r="D720" i="2" l="1"/>
  <c r="C720" i="2"/>
  <c r="E720" i="2"/>
  <c r="A722" i="2"/>
  <c r="B721" i="2"/>
  <c r="A723" i="2" l="1"/>
  <c r="B722" i="2"/>
  <c r="E721" i="2"/>
  <c r="C721" i="2"/>
  <c r="D721" i="2"/>
  <c r="D722" i="2" l="1"/>
  <c r="E722" i="2"/>
  <c r="C722" i="2"/>
  <c r="A724" i="2"/>
  <c r="B723" i="2"/>
  <c r="A725" i="2" l="1"/>
  <c r="B724" i="2"/>
  <c r="E723" i="2"/>
  <c r="C723" i="2"/>
  <c r="D723" i="2"/>
  <c r="D724" i="2" l="1"/>
  <c r="C724" i="2"/>
  <c r="E724" i="2"/>
  <c r="A726" i="2"/>
  <c r="B725" i="2"/>
  <c r="E725" i="2" l="1"/>
  <c r="C725" i="2"/>
  <c r="D725" i="2"/>
  <c r="A727" i="2"/>
  <c r="B726" i="2"/>
  <c r="D726" i="2" l="1"/>
  <c r="E726" i="2"/>
  <c r="C726" i="2"/>
  <c r="A728" i="2"/>
  <c r="B727" i="2"/>
  <c r="A729" i="2" l="1"/>
  <c r="B728" i="2"/>
  <c r="E727" i="2"/>
  <c r="C727" i="2"/>
  <c r="D727" i="2"/>
  <c r="D728" i="2" l="1"/>
  <c r="C728" i="2"/>
  <c r="E728" i="2"/>
  <c r="A730" i="2"/>
  <c r="B729" i="2"/>
  <c r="A731" i="2" l="1"/>
  <c r="B730" i="2"/>
  <c r="E729" i="2"/>
  <c r="C729" i="2"/>
  <c r="D729" i="2"/>
  <c r="D730" i="2" l="1"/>
  <c r="E730" i="2"/>
  <c r="C730" i="2"/>
  <c r="A732" i="2"/>
  <c r="B731" i="2"/>
  <c r="A733" i="2" l="1"/>
  <c r="B732" i="2"/>
  <c r="E731" i="2"/>
  <c r="C731" i="2"/>
  <c r="D731" i="2"/>
  <c r="D732" i="2" l="1"/>
  <c r="C732" i="2"/>
  <c r="E732" i="2"/>
  <c r="A734" i="2"/>
  <c r="B733" i="2"/>
  <c r="A735" i="2" l="1"/>
  <c r="B734" i="2"/>
  <c r="E733" i="2"/>
  <c r="C733" i="2"/>
  <c r="D733" i="2"/>
  <c r="D734" i="2" l="1"/>
  <c r="E734" i="2"/>
  <c r="C734" i="2"/>
  <c r="A736" i="2"/>
  <c r="B735" i="2"/>
  <c r="A737" i="2" l="1"/>
  <c r="B736" i="2"/>
  <c r="E735" i="2"/>
  <c r="C735" i="2"/>
  <c r="D735" i="2"/>
  <c r="D736" i="2" l="1"/>
  <c r="C736" i="2"/>
  <c r="E736" i="2"/>
  <c r="A738" i="2"/>
  <c r="B737" i="2"/>
  <c r="A739" i="2" l="1"/>
  <c r="B738" i="2"/>
  <c r="E737" i="2"/>
  <c r="C737" i="2"/>
  <c r="D737" i="2"/>
  <c r="D738" i="2" l="1"/>
  <c r="E738" i="2"/>
  <c r="C738" i="2"/>
  <c r="A740" i="2"/>
  <c r="B739" i="2"/>
  <c r="E739" i="2" l="1"/>
  <c r="C739" i="2"/>
  <c r="D739" i="2"/>
  <c r="A741" i="2"/>
  <c r="B740" i="2"/>
  <c r="D740" i="2" l="1"/>
  <c r="C740" i="2"/>
  <c r="E740" i="2"/>
  <c r="A742" i="2"/>
  <c r="B741" i="2"/>
  <c r="E741" i="2" l="1"/>
  <c r="C741" i="2"/>
  <c r="D741" i="2"/>
  <c r="A743" i="2"/>
  <c r="B742" i="2"/>
  <c r="A744" i="2" l="1"/>
  <c r="B743" i="2"/>
  <c r="D742" i="2"/>
  <c r="E742" i="2"/>
  <c r="C742" i="2"/>
  <c r="E743" i="2" l="1"/>
  <c r="C743" i="2"/>
  <c r="D743" i="2"/>
  <c r="A745" i="2"/>
  <c r="B744" i="2"/>
  <c r="A746" i="2" l="1"/>
  <c r="B745" i="2"/>
  <c r="D744" i="2"/>
  <c r="C744" i="2"/>
  <c r="E744" i="2"/>
  <c r="E745" i="2" l="1"/>
  <c r="C745" i="2"/>
  <c r="D745" i="2"/>
  <c r="A747" i="2"/>
  <c r="B746" i="2"/>
  <c r="D746" i="2" l="1"/>
  <c r="E746" i="2"/>
  <c r="C746" i="2"/>
  <c r="A748" i="2"/>
  <c r="B747" i="2"/>
  <c r="A749" i="2" l="1"/>
  <c r="B748" i="2"/>
  <c r="E747" i="2"/>
  <c r="C747" i="2"/>
  <c r="D747" i="2"/>
  <c r="D748" i="2" l="1"/>
  <c r="C748" i="2"/>
  <c r="E748" i="2"/>
  <c r="A750" i="2"/>
  <c r="B749" i="2"/>
  <c r="A751" i="2" l="1"/>
  <c r="B750" i="2"/>
  <c r="E749" i="2"/>
  <c r="C749" i="2"/>
  <c r="D749" i="2"/>
  <c r="D750" i="2" l="1"/>
  <c r="E750" i="2"/>
  <c r="C750" i="2"/>
  <c r="A752" i="2"/>
  <c r="B751" i="2"/>
  <c r="A753" i="2" l="1"/>
  <c r="B752" i="2"/>
  <c r="E751" i="2"/>
  <c r="C751" i="2"/>
  <c r="D751" i="2"/>
  <c r="D752" i="2" l="1"/>
  <c r="C752" i="2"/>
  <c r="E752" i="2"/>
  <c r="A754" i="2"/>
  <c r="B753" i="2"/>
  <c r="A755" i="2" l="1"/>
  <c r="B754" i="2"/>
  <c r="E753" i="2"/>
  <c r="C753" i="2"/>
  <c r="D753" i="2"/>
  <c r="D754" i="2" l="1"/>
  <c r="E754" i="2"/>
  <c r="C754" i="2"/>
  <c r="A756" i="2"/>
  <c r="B755" i="2"/>
  <c r="A757" i="2" l="1"/>
  <c r="B756" i="2"/>
  <c r="E755" i="2"/>
  <c r="C755" i="2"/>
  <c r="D755" i="2"/>
  <c r="D756" i="2" l="1"/>
  <c r="C756" i="2"/>
  <c r="E756" i="2"/>
  <c r="A758" i="2"/>
  <c r="B757" i="2"/>
  <c r="A759" i="2" l="1"/>
  <c r="B758" i="2"/>
  <c r="E757" i="2"/>
  <c r="C757" i="2"/>
  <c r="D757" i="2"/>
  <c r="D758" i="2" l="1"/>
  <c r="E758" i="2"/>
  <c r="C758" i="2"/>
  <c r="A760" i="2"/>
  <c r="B759" i="2"/>
  <c r="A761" i="2" l="1"/>
  <c r="B760" i="2"/>
  <c r="E759" i="2"/>
  <c r="C759" i="2"/>
  <c r="D759" i="2"/>
  <c r="D760" i="2" l="1"/>
  <c r="C760" i="2"/>
  <c r="E760" i="2"/>
  <c r="A762" i="2"/>
  <c r="B761" i="2"/>
  <c r="A763" i="2" l="1"/>
  <c r="B762" i="2"/>
  <c r="E761" i="2"/>
  <c r="C761" i="2"/>
  <c r="D761" i="2"/>
  <c r="D762" i="2" l="1"/>
  <c r="E762" i="2"/>
  <c r="C762" i="2"/>
  <c r="A764" i="2"/>
  <c r="B763" i="2"/>
  <c r="A765" i="2" l="1"/>
  <c r="B764" i="2"/>
  <c r="E763" i="2"/>
  <c r="C763" i="2"/>
  <c r="D763" i="2"/>
  <c r="D764" i="2" l="1"/>
  <c r="C764" i="2"/>
  <c r="E764" i="2"/>
  <c r="A766" i="2"/>
  <c r="B765" i="2"/>
  <c r="A767" i="2" l="1"/>
  <c r="B766" i="2"/>
  <c r="E765" i="2"/>
  <c r="C765" i="2"/>
  <c r="D765" i="2"/>
  <c r="D766" i="2" l="1"/>
  <c r="E766" i="2"/>
  <c r="C766" i="2"/>
  <c r="A768" i="2"/>
  <c r="B767" i="2"/>
  <c r="A769" i="2" l="1"/>
  <c r="B768" i="2"/>
  <c r="E767" i="2"/>
  <c r="C767" i="2"/>
  <c r="D767" i="2"/>
  <c r="D768" i="2" l="1"/>
  <c r="C768" i="2"/>
  <c r="E768" i="2"/>
  <c r="A770" i="2"/>
  <c r="B769" i="2"/>
  <c r="A771" i="2" l="1"/>
  <c r="B770" i="2"/>
  <c r="E769" i="2"/>
  <c r="C769" i="2"/>
  <c r="D769" i="2"/>
  <c r="D770" i="2" l="1"/>
  <c r="E770" i="2"/>
  <c r="C770" i="2"/>
  <c r="A772" i="2"/>
  <c r="B771" i="2"/>
  <c r="A773" i="2" l="1"/>
  <c r="B772" i="2"/>
  <c r="E771" i="2"/>
  <c r="C771" i="2"/>
  <c r="D771" i="2"/>
  <c r="D772" i="2" l="1"/>
  <c r="C772" i="2"/>
  <c r="E772" i="2"/>
  <c r="A774" i="2"/>
  <c r="B773" i="2"/>
  <c r="A775" i="2" l="1"/>
  <c r="B774" i="2"/>
  <c r="E773" i="2"/>
  <c r="C773" i="2"/>
  <c r="D773" i="2"/>
  <c r="D774" i="2" l="1"/>
  <c r="E774" i="2"/>
  <c r="C774" i="2"/>
  <c r="A776" i="2"/>
  <c r="B775" i="2"/>
  <c r="A777" i="2" l="1"/>
  <c r="B776" i="2"/>
  <c r="E775" i="2"/>
  <c r="C775" i="2"/>
  <c r="D775" i="2"/>
  <c r="D776" i="2" l="1"/>
  <c r="C776" i="2"/>
  <c r="E776" i="2"/>
  <c r="A778" i="2"/>
  <c r="B777" i="2"/>
  <c r="A779" i="2" l="1"/>
  <c r="B778" i="2"/>
  <c r="E777" i="2"/>
  <c r="C777" i="2"/>
  <c r="D777" i="2"/>
  <c r="D778" i="2" l="1"/>
  <c r="E778" i="2"/>
  <c r="C778" i="2"/>
  <c r="A780" i="2"/>
  <c r="B779" i="2"/>
  <c r="A781" i="2" l="1"/>
  <c r="B780" i="2"/>
  <c r="E779" i="2"/>
  <c r="C779" i="2"/>
  <c r="D779" i="2"/>
  <c r="D780" i="2" l="1"/>
  <c r="C780" i="2"/>
  <c r="E780" i="2"/>
  <c r="A782" i="2"/>
  <c r="B781" i="2"/>
  <c r="A783" i="2" l="1"/>
  <c r="B782" i="2"/>
  <c r="E781" i="2"/>
  <c r="C781" i="2"/>
  <c r="D781" i="2"/>
  <c r="D782" i="2" l="1"/>
  <c r="E782" i="2"/>
  <c r="C782" i="2"/>
  <c r="A784" i="2"/>
  <c r="B783" i="2"/>
  <c r="A785" i="2" l="1"/>
  <c r="B784" i="2"/>
  <c r="E783" i="2"/>
  <c r="C783" i="2"/>
  <c r="D783" i="2"/>
  <c r="D784" i="2" l="1"/>
  <c r="C784" i="2"/>
  <c r="E784" i="2"/>
  <c r="A786" i="2"/>
  <c r="B785" i="2"/>
  <c r="A787" i="2" l="1"/>
  <c r="B786" i="2"/>
  <c r="E785" i="2"/>
  <c r="C785" i="2"/>
  <c r="D785" i="2"/>
  <c r="D786" i="2" l="1"/>
  <c r="E786" i="2"/>
  <c r="C786" i="2"/>
  <c r="A788" i="2"/>
  <c r="B787" i="2"/>
  <c r="A789" i="2" l="1"/>
  <c r="B788" i="2"/>
  <c r="E787" i="2"/>
  <c r="C787" i="2"/>
  <c r="D787" i="2"/>
  <c r="D788" i="2" l="1"/>
  <c r="C788" i="2"/>
  <c r="E788" i="2"/>
  <c r="A790" i="2"/>
  <c r="B789" i="2"/>
  <c r="A791" i="2" l="1"/>
  <c r="B790" i="2"/>
  <c r="E789" i="2"/>
  <c r="C789" i="2"/>
  <c r="D789" i="2"/>
  <c r="D790" i="2" l="1"/>
  <c r="E790" i="2"/>
  <c r="C790" i="2"/>
  <c r="A792" i="2"/>
  <c r="B791" i="2"/>
  <c r="A793" i="2" l="1"/>
  <c r="B792" i="2"/>
  <c r="E791" i="2"/>
  <c r="C791" i="2"/>
  <c r="D791" i="2"/>
  <c r="D792" i="2" l="1"/>
  <c r="C792" i="2"/>
  <c r="E792" i="2"/>
  <c r="A794" i="2"/>
  <c r="B793" i="2"/>
  <c r="A795" i="2" l="1"/>
  <c r="B794" i="2"/>
  <c r="E793" i="2"/>
  <c r="C793" i="2"/>
  <c r="D793" i="2"/>
  <c r="D794" i="2" l="1"/>
  <c r="E794" i="2"/>
  <c r="C794" i="2"/>
  <c r="A796" i="2"/>
  <c r="B795" i="2"/>
  <c r="A797" i="2" l="1"/>
  <c r="B796" i="2"/>
  <c r="E795" i="2"/>
  <c r="C795" i="2"/>
  <c r="D795" i="2"/>
  <c r="D796" i="2" l="1"/>
  <c r="C796" i="2"/>
  <c r="E796" i="2"/>
  <c r="A798" i="2"/>
  <c r="B797" i="2"/>
  <c r="A799" i="2" l="1"/>
  <c r="B798" i="2"/>
  <c r="E797" i="2"/>
  <c r="C797" i="2"/>
  <c r="D797" i="2"/>
  <c r="D798" i="2" l="1"/>
  <c r="E798" i="2"/>
  <c r="C798" i="2"/>
  <c r="A800" i="2"/>
  <c r="B799" i="2"/>
  <c r="A801" i="2" l="1"/>
  <c r="B800" i="2"/>
  <c r="E799" i="2"/>
  <c r="C799" i="2"/>
  <c r="D799" i="2"/>
  <c r="D800" i="2" l="1"/>
  <c r="C800" i="2"/>
  <c r="E800" i="2"/>
  <c r="A802" i="2"/>
  <c r="B801" i="2"/>
  <c r="A803" i="2" l="1"/>
  <c r="B802" i="2"/>
  <c r="E801" i="2"/>
  <c r="C801" i="2"/>
  <c r="D801" i="2"/>
  <c r="D802" i="2" l="1"/>
  <c r="E802" i="2"/>
  <c r="C802" i="2"/>
  <c r="A804" i="2"/>
  <c r="B803" i="2"/>
  <c r="A805" i="2" l="1"/>
  <c r="B804" i="2"/>
  <c r="E803" i="2"/>
  <c r="C803" i="2"/>
  <c r="D803" i="2"/>
  <c r="D804" i="2" l="1"/>
  <c r="C804" i="2"/>
  <c r="E804" i="2"/>
  <c r="A806" i="2"/>
  <c r="B805" i="2"/>
  <c r="A807" i="2" l="1"/>
  <c r="B806" i="2"/>
  <c r="E805" i="2"/>
  <c r="C805" i="2"/>
  <c r="D805" i="2"/>
  <c r="D806" i="2" l="1"/>
  <c r="E806" i="2"/>
  <c r="C806" i="2"/>
  <c r="A808" i="2"/>
  <c r="B807" i="2"/>
  <c r="A809" i="2" l="1"/>
  <c r="B808" i="2"/>
  <c r="E807" i="2"/>
  <c r="C807" i="2"/>
  <c r="D807" i="2"/>
  <c r="D808" i="2" l="1"/>
  <c r="C808" i="2"/>
  <c r="E808" i="2"/>
  <c r="A810" i="2"/>
  <c r="B809" i="2"/>
  <c r="A811" i="2" l="1"/>
  <c r="B810" i="2"/>
  <c r="E809" i="2"/>
  <c r="C809" i="2"/>
  <c r="D809" i="2"/>
  <c r="D810" i="2" l="1"/>
  <c r="E810" i="2"/>
  <c r="C810" i="2"/>
  <c r="A812" i="2"/>
  <c r="B811" i="2"/>
  <c r="A813" i="2" l="1"/>
  <c r="B812" i="2"/>
  <c r="E811" i="2"/>
  <c r="C811" i="2"/>
  <c r="D811" i="2"/>
  <c r="D812" i="2" l="1"/>
  <c r="C812" i="2"/>
  <c r="E812" i="2"/>
  <c r="A814" i="2"/>
  <c r="B813" i="2"/>
  <c r="A815" i="2" l="1"/>
  <c r="B814" i="2"/>
  <c r="E813" i="2"/>
  <c r="C813" i="2"/>
  <c r="D813" i="2"/>
  <c r="D814" i="2" l="1"/>
  <c r="E814" i="2"/>
  <c r="C814" i="2"/>
  <c r="A816" i="2"/>
  <c r="B815" i="2"/>
  <c r="A817" i="2" l="1"/>
  <c r="B816" i="2"/>
  <c r="E815" i="2"/>
  <c r="C815" i="2"/>
  <c r="D815" i="2"/>
  <c r="D816" i="2" l="1"/>
  <c r="C816" i="2"/>
  <c r="E816" i="2"/>
  <c r="A818" i="2"/>
  <c r="B817" i="2"/>
  <c r="A819" i="2" l="1"/>
  <c r="B818" i="2"/>
  <c r="E817" i="2"/>
  <c r="C817" i="2"/>
  <c r="D817" i="2"/>
  <c r="D818" i="2" l="1"/>
  <c r="E818" i="2"/>
  <c r="C818" i="2"/>
  <c r="A820" i="2"/>
  <c r="B819" i="2"/>
  <c r="E819" i="2" l="1"/>
  <c r="C819" i="2"/>
  <c r="D819" i="2"/>
  <c r="A821" i="2"/>
  <c r="B820" i="2"/>
  <c r="A822" i="2" l="1"/>
  <c r="B821" i="2"/>
  <c r="D820" i="2"/>
  <c r="C820" i="2"/>
  <c r="E820" i="2"/>
  <c r="E821" i="2" l="1"/>
  <c r="C821" i="2"/>
  <c r="D821" i="2"/>
  <c r="A823" i="2"/>
  <c r="B822" i="2"/>
  <c r="D822" i="2" l="1"/>
  <c r="E822" i="2"/>
  <c r="C822" i="2"/>
  <c r="A824" i="2"/>
  <c r="B823" i="2"/>
  <c r="A825" i="2" l="1"/>
  <c r="B824" i="2"/>
  <c r="E823" i="2"/>
  <c r="C823" i="2"/>
  <c r="D823" i="2"/>
  <c r="D824" i="2" l="1"/>
  <c r="C824" i="2"/>
  <c r="E824" i="2"/>
  <c r="A826" i="2"/>
  <c r="B825" i="2"/>
  <c r="A827" i="2" l="1"/>
  <c r="B826" i="2"/>
  <c r="E825" i="2"/>
  <c r="C825" i="2"/>
  <c r="D825" i="2"/>
  <c r="D826" i="2" l="1"/>
  <c r="E826" i="2"/>
  <c r="C826" i="2"/>
  <c r="A828" i="2"/>
  <c r="B827" i="2"/>
  <c r="A829" i="2" l="1"/>
  <c r="B828" i="2"/>
  <c r="E827" i="2"/>
  <c r="C827" i="2"/>
  <c r="D827" i="2"/>
  <c r="D828" i="2" l="1"/>
  <c r="C828" i="2"/>
  <c r="E828" i="2"/>
  <c r="A830" i="2"/>
  <c r="B829" i="2"/>
  <c r="A831" i="2" l="1"/>
  <c r="B830" i="2"/>
  <c r="E829" i="2"/>
  <c r="C829" i="2"/>
  <c r="D829" i="2"/>
  <c r="D830" i="2" l="1"/>
  <c r="E830" i="2"/>
  <c r="C830" i="2"/>
  <c r="A832" i="2"/>
  <c r="B831" i="2"/>
  <c r="A833" i="2" l="1"/>
  <c r="B832" i="2"/>
  <c r="E831" i="2"/>
  <c r="C831" i="2"/>
  <c r="D831" i="2"/>
  <c r="D832" i="2" l="1"/>
  <c r="C832" i="2"/>
  <c r="E832" i="2"/>
  <c r="A834" i="2"/>
  <c r="B833" i="2"/>
  <c r="A835" i="2" l="1"/>
  <c r="B834" i="2"/>
  <c r="E833" i="2"/>
  <c r="C833" i="2"/>
  <c r="D833" i="2"/>
  <c r="D834" i="2" l="1"/>
  <c r="E834" i="2"/>
  <c r="C834" i="2"/>
  <c r="A836" i="2"/>
  <c r="B835" i="2"/>
  <c r="E835" i="2" l="1"/>
  <c r="C835" i="2"/>
  <c r="D835" i="2"/>
  <c r="A837" i="2"/>
  <c r="B836" i="2"/>
  <c r="D836" i="2" l="1"/>
  <c r="C836" i="2"/>
  <c r="E836" i="2"/>
  <c r="A838" i="2"/>
  <c r="B837" i="2"/>
  <c r="E837" i="2" l="1"/>
  <c r="C837" i="2"/>
  <c r="D837" i="2"/>
  <c r="A839" i="2"/>
  <c r="B838" i="2"/>
  <c r="D838" i="2" l="1"/>
  <c r="E838" i="2"/>
  <c r="C838" i="2"/>
  <c r="A840" i="2"/>
  <c r="B839" i="2"/>
  <c r="A841" i="2" l="1"/>
  <c r="B840" i="2"/>
  <c r="E839" i="2"/>
  <c r="C839" i="2"/>
  <c r="D839" i="2"/>
  <c r="D840" i="2" l="1"/>
  <c r="C840" i="2"/>
  <c r="E840" i="2"/>
  <c r="A842" i="2"/>
  <c r="B841" i="2"/>
  <c r="A843" i="2" l="1"/>
  <c r="B842" i="2"/>
  <c r="E841" i="2"/>
  <c r="C841" i="2"/>
  <c r="D841" i="2"/>
  <c r="D842" i="2" l="1"/>
  <c r="E842" i="2"/>
  <c r="C842" i="2"/>
  <c r="A844" i="2"/>
  <c r="B843" i="2"/>
  <c r="A845" i="2" l="1"/>
  <c r="B844" i="2"/>
  <c r="E843" i="2"/>
  <c r="C843" i="2"/>
  <c r="D843" i="2"/>
  <c r="D844" i="2" l="1"/>
  <c r="C844" i="2"/>
  <c r="E844" i="2"/>
  <c r="A846" i="2"/>
  <c r="B845" i="2"/>
  <c r="A847" i="2" l="1"/>
  <c r="B846" i="2"/>
  <c r="E845" i="2"/>
  <c r="C845" i="2"/>
  <c r="D845" i="2"/>
  <c r="D846" i="2" l="1"/>
  <c r="E846" i="2"/>
  <c r="C846" i="2"/>
  <c r="A848" i="2"/>
  <c r="B847" i="2"/>
  <c r="A849" i="2" l="1"/>
  <c r="B848" i="2"/>
  <c r="E847" i="2"/>
  <c r="C847" i="2"/>
  <c r="D847" i="2"/>
  <c r="D848" i="2" l="1"/>
  <c r="C848" i="2"/>
  <c r="E848" i="2"/>
  <c r="A850" i="2"/>
  <c r="B849" i="2"/>
  <c r="A851" i="2" l="1"/>
  <c r="B850" i="2"/>
  <c r="E849" i="2"/>
  <c r="C849" i="2"/>
  <c r="D849" i="2"/>
  <c r="D850" i="2" l="1"/>
  <c r="E850" i="2"/>
  <c r="C850" i="2"/>
  <c r="A852" i="2"/>
  <c r="B851" i="2"/>
  <c r="A853" i="2" l="1"/>
  <c r="B852" i="2"/>
  <c r="E851" i="2"/>
  <c r="C851" i="2"/>
  <c r="D851" i="2"/>
  <c r="D852" i="2" l="1"/>
  <c r="C852" i="2"/>
  <c r="E852" i="2"/>
  <c r="A854" i="2"/>
  <c r="B853" i="2"/>
  <c r="E853" i="2" l="1"/>
  <c r="C853" i="2"/>
  <c r="D853" i="2"/>
  <c r="A855" i="2"/>
  <c r="B854" i="2"/>
  <c r="D854" i="2" l="1"/>
  <c r="E854" i="2"/>
  <c r="C854" i="2"/>
  <c r="A856" i="2"/>
  <c r="B855" i="2"/>
  <c r="A857" i="2" l="1"/>
  <c r="B856" i="2"/>
  <c r="E855" i="2"/>
  <c r="C855" i="2"/>
  <c r="D855" i="2"/>
  <c r="D856" i="2" l="1"/>
  <c r="C856" i="2"/>
  <c r="E856" i="2"/>
  <c r="A858" i="2"/>
  <c r="B857" i="2"/>
  <c r="A859" i="2" l="1"/>
  <c r="B858" i="2"/>
  <c r="E857" i="2"/>
  <c r="C857" i="2"/>
  <c r="D857" i="2"/>
  <c r="D858" i="2" l="1"/>
  <c r="E858" i="2"/>
  <c r="C858" i="2"/>
  <c r="A860" i="2"/>
  <c r="B859" i="2"/>
  <c r="E859" i="2" l="1"/>
  <c r="C859" i="2"/>
  <c r="D859" i="2"/>
  <c r="A861" i="2"/>
  <c r="B860" i="2"/>
  <c r="A862" i="2" l="1"/>
  <c r="B861" i="2"/>
  <c r="D860" i="2"/>
  <c r="C860" i="2"/>
  <c r="E860" i="2"/>
  <c r="E861" i="2" l="1"/>
  <c r="C861" i="2"/>
  <c r="D861" i="2"/>
  <c r="A863" i="2"/>
  <c r="B862" i="2"/>
  <c r="A864" i="2" l="1"/>
  <c r="B863" i="2"/>
  <c r="D862" i="2"/>
  <c r="E862" i="2"/>
  <c r="C862" i="2"/>
  <c r="E863" i="2" l="1"/>
  <c r="C863" i="2"/>
  <c r="D863" i="2"/>
  <c r="A865" i="2"/>
  <c r="B864" i="2"/>
  <c r="D864" i="2" l="1"/>
  <c r="C864" i="2"/>
  <c r="E864" i="2"/>
  <c r="A866" i="2"/>
  <c r="B865" i="2"/>
  <c r="A867" i="2" l="1"/>
  <c r="B866" i="2"/>
  <c r="E865" i="2"/>
  <c r="C865" i="2"/>
  <c r="D865" i="2"/>
  <c r="D866" i="2" l="1"/>
  <c r="E866" i="2"/>
  <c r="C866" i="2"/>
  <c r="A868" i="2"/>
  <c r="B867" i="2"/>
  <c r="A869" i="2" l="1"/>
  <c r="B868" i="2"/>
  <c r="E867" i="2"/>
  <c r="C867" i="2"/>
  <c r="D867" i="2"/>
  <c r="D868" i="2" l="1"/>
  <c r="C868" i="2"/>
  <c r="E868" i="2"/>
  <c r="A870" i="2"/>
  <c r="B869" i="2"/>
  <c r="A871" i="2" l="1"/>
  <c r="B870" i="2"/>
  <c r="E869" i="2"/>
  <c r="C869" i="2"/>
  <c r="D869" i="2"/>
  <c r="D870" i="2" l="1"/>
  <c r="E870" i="2"/>
  <c r="C870" i="2"/>
  <c r="A872" i="2"/>
  <c r="B871" i="2"/>
  <c r="A873" i="2" l="1"/>
  <c r="B872" i="2"/>
  <c r="E871" i="2"/>
  <c r="C871" i="2"/>
  <c r="D871" i="2"/>
  <c r="D872" i="2" l="1"/>
  <c r="C872" i="2"/>
  <c r="E872" i="2"/>
  <c r="A874" i="2"/>
  <c r="B873" i="2"/>
  <c r="A875" i="2" l="1"/>
  <c r="B874" i="2"/>
  <c r="E873" i="2"/>
  <c r="C873" i="2"/>
  <c r="D873" i="2"/>
  <c r="D874" i="2" l="1"/>
  <c r="E874" i="2"/>
  <c r="C874" i="2"/>
  <c r="A876" i="2"/>
  <c r="B875" i="2"/>
  <c r="A877" i="2" l="1"/>
  <c r="B876" i="2"/>
  <c r="E875" i="2"/>
  <c r="C875" i="2"/>
  <c r="D875" i="2"/>
  <c r="D876" i="2" l="1"/>
  <c r="C876" i="2"/>
  <c r="E876" i="2"/>
  <c r="A878" i="2"/>
  <c r="B877" i="2"/>
  <c r="A879" i="2" l="1"/>
  <c r="B878" i="2"/>
  <c r="E877" i="2"/>
  <c r="C877" i="2"/>
  <c r="D877" i="2"/>
  <c r="D878" i="2" l="1"/>
  <c r="E878" i="2"/>
  <c r="C878" i="2"/>
  <c r="A880" i="2"/>
  <c r="B879" i="2"/>
  <c r="E879" i="2" l="1"/>
  <c r="C879" i="2"/>
  <c r="D879" i="2"/>
  <c r="A881" i="2"/>
  <c r="B880" i="2"/>
  <c r="D880" i="2" l="1"/>
  <c r="C880" i="2"/>
  <c r="E880" i="2"/>
  <c r="A882" i="2"/>
  <c r="B881" i="2"/>
  <c r="E881" i="2" l="1"/>
  <c r="C881" i="2"/>
  <c r="D881" i="2"/>
  <c r="A883" i="2"/>
  <c r="B882" i="2"/>
  <c r="A884" i="2" l="1"/>
  <c r="B883" i="2"/>
  <c r="D882" i="2"/>
  <c r="E882" i="2"/>
  <c r="C882" i="2"/>
  <c r="E883" i="2" l="1"/>
  <c r="C883" i="2"/>
  <c r="D883" i="2"/>
  <c r="A885" i="2"/>
  <c r="B884" i="2"/>
  <c r="A886" i="2" l="1"/>
  <c r="B885" i="2"/>
  <c r="D884" i="2"/>
  <c r="C884" i="2"/>
  <c r="E884" i="2"/>
  <c r="E885" i="2" l="1"/>
  <c r="C885" i="2"/>
  <c r="D885" i="2"/>
  <c r="A887" i="2"/>
  <c r="B886" i="2"/>
  <c r="A888" i="2" l="1"/>
  <c r="B887" i="2"/>
  <c r="D886" i="2"/>
  <c r="E886" i="2"/>
  <c r="C886" i="2"/>
  <c r="E887" i="2" l="1"/>
  <c r="C887" i="2"/>
  <c r="D887" i="2"/>
  <c r="A889" i="2"/>
  <c r="B888" i="2"/>
  <c r="A890" i="2" l="1"/>
  <c r="B889" i="2"/>
  <c r="D888" i="2"/>
  <c r="C888" i="2"/>
  <c r="E888" i="2"/>
  <c r="E889" i="2" l="1"/>
  <c r="C889" i="2"/>
  <c r="D889" i="2"/>
  <c r="A891" i="2"/>
  <c r="B890" i="2"/>
  <c r="A892" i="2" l="1"/>
  <c r="B891" i="2"/>
  <c r="D890" i="2"/>
  <c r="E890" i="2"/>
  <c r="C890" i="2"/>
  <c r="E891" i="2" l="1"/>
  <c r="C891" i="2"/>
  <c r="D891" i="2"/>
  <c r="A893" i="2"/>
  <c r="B892" i="2"/>
  <c r="D892" i="2" l="1"/>
  <c r="C892" i="2"/>
  <c r="E892" i="2"/>
  <c r="A894" i="2"/>
  <c r="B893" i="2"/>
  <c r="E893" i="2" l="1"/>
  <c r="C893" i="2"/>
  <c r="D893" i="2"/>
  <c r="A895" i="2"/>
  <c r="B894" i="2"/>
  <c r="D894" i="2" l="1"/>
  <c r="E894" i="2"/>
  <c r="C894" i="2"/>
  <c r="A896" i="2"/>
  <c r="B895" i="2"/>
  <c r="A897" i="2" l="1"/>
  <c r="B896" i="2"/>
  <c r="E895" i="2"/>
  <c r="C895" i="2"/>
  <c r="D895" i="2"/>
  <c r="D896" i="2" l="1"/>
  <c r="C896" i="2"/>
  <c r="E896" i="2"/>
  <c r="A898" i="2"/>
  <c r="B897" i="2"/>
  <c r="A899" i="2" l="1"/>
  <c r="B898" i="2"/>
  <c r="E897" i="2"/>
  <c r="C897" i="2"/>
  <c r="D897" i="2"/>
  <c r="D898" i="2" l="1"/>
  <c r="E898" i="2"/>
  <c r="C898" i="2"/>
  <c r="A900" i="2"/>
  <c r="B899" i="2"/>
  <c r="A901" i="2" l="1"/>
  <c r="B900" i="2"/>
  <c r="E899" i="2"/>
  <c r="C899" i="2"/>
  <c r="D899" i="2"/>
  <c r="D900" i="2" l="1"/>
  <c r="C900" i="2"/>
  <c r="E900" i="2"/>
  <c r="A902" i="2"/>
  <c r="B901" i="2"/>
  <c r="A903" i="2" l="1"/>
  <c r="B902" i="2"/>
  <c r="E901" i="2"/>
  <c r="C901" i="2"/>
  <c r="D901" i="2"/>
  <c r="D902" i="2" l="1"/>
  <c r="E902" i="2"/>
  <c r="C902" i="2"/>
  <c r="A904" i="2"/>
  <c r="B903" i="2"/>
  <c r="A905" i="2" l="1"/>
  <c r="B904" i="2"/>
  <c r="E903" i="2"/>
  <c r="C903" i="2"/>
  <c r="D903" i="2"/>
  <c r="D904" i="2" l="1"/>
  <c r="C904" i="2"/>
  <c r="E904" i="2"/>
  <c r="A906" i="2"/>
  <c r="B905" i="2"/>
  <c r="A907" i="2" l="1"/>
  <c r="B906" i="2"/>
  <c r="E905" i="2"/>
  <c r="C905" i="2"/>
  <c r="D905" i="2"/>
  <c r="D906" i="2" l="1"/>
  <c r="E906" i="2"/>
  <c r="C906" i="2"/>
  <c r="A908" i="2"/>
  <c r="B907" i="2"/>
  <c r="A909" i="2" l="1"/>
  <c r="B908" i="2"/>
  <c r="E907" i="2"/>
  <c r="C907" i="2"/>
  <c r="D907" i="2"/>
  <c r="D908" i="2" l="1"/>
  <c r="C908" i="2"/>
  <c r="E908" i="2"/>
  <c r="A910" i="2"/>
  <c r="B909" i="2"/>
  <c r="A911" i="2" l="1"/>
  <c r="B910" i="2"/>
  <c r="E909" i="2"/>
  <c r="C909" i="2"/>
  <c r="D909" i="2"/>
  <c r="D910" i="2" l="1"/>
  <c r="E910" i="2"/>
  <c r="C910" i="2"/>
  <c r="A912" i="2"/>
  <c r="B911" i="2"/>
  <c r="A913" i="2" l="1"/>
  <c r="B912" i="2"/>
  <c r="E911" i="2"/>
  <c r="C911" i="2"/>
  <c r="D911" i="2"/>
  <c r="D912" i="2" l="1"/>
  <c r="C912" i="2"/>
  <c r="E912" i="2"/>
  <c r="A914" i="2"/>
  <c r="B913" i="2"/>
  <c r="A915" i="2" l="1"/>
  <c r="B914" i="2"/>
  <c r="E913" i="2"/>
  <c r="C913" i="2"/>
  <c r="D913" i="2"/>
  <c r="A916" i="2" l="1"/>
  <c r="B915" i="2"/>
  <c r="D914" i="2"/>
  <c r="E914" i="2"/>
  <c r="C914" i="2"/>
  <c r="E915" i="2" l="1"/>
  <c r="C915" i="2"/>
  <c r="D915" i="2"/>
  <c r="A917" i="2"/>
  <c r="B916" i="2"/>
  <c r="A918" i="2" l="1"/>
  <c r="B917" i="2"/>
  <c r="D916" i="2"/>
  <c r="C916" i="2"/>
  <c r="E916" i="2"/>
  <c r="E917" i="2" l="1"/>
  <c r="C917" i="2"/>
  <c r="D917" i="2"/>
  <c r="A919" i="2"/>
  <c r="B918" i="2"/>
  <c r="D918" i="2" l="1"/>
  <c r="E918" i="2"/>
  <c r="C918" i="2"/>
  <c r="A920" i="2"/>
  <c r="B919" i="2"/>
  <c r="E919" i="2" l="1"/>
  <c r="C919" i="2"/>
  <c r="D919" i="2"/>
  <c r="A921" i="2"/>
  <c r="B920" i="2"/>
  <c r="D920" i="2" l="1"/>
  <c r="C920" i="2"/>
  <c r="E920" i="2"/>
  <c r="A922" i="2"/>
  <c r="B921" i="2"/>
  <c r="E921" i="2" l="1"/>
  <c r="C921" i="2"/>
  <c r="D921" i="2"/>
  <c r="A923" i="2"/>
  <c r="B922" i="2"/>
  <c r="D922" i="2" l="1"/>
  <c r="E922" i="2"/>
  <c r="C922" i="2"/>
  <c r="A924" i="2"/>
  <c r="B923" i="2"/>
  <c r="E923" i="2" l="1"/>
  <c r="C923" i="2"/>
  <c r="D923" i="2"/>
  <c r="A925" i="2"/>
  <c r="B924" i="2"/>
  <c r="D924" i="2" l="1"/>
  <c r="C924" i="2"/>
  <c r="E924" i="2"/>
  <c r="A926" i="2"/>
  <c r="B925" i="2"/>
  <c r="A927" i="2" l="1"/>
  <c r="B926" i="2"/>
  <c r="E925" i="2"/>
  <c r="C925" i="2"/>
  <c r="D925" i="2"/>
  <c r="D926" i="2" l="1"/>
  <c r="E926" i="2"/>
  <c r="C926" i="2"/>
  <c r="A928" i="2"/>
  <c r="B927" i="2"/>
  <c r="A929" i="2" l="1"/>
  <c r="B928" i="2"/>
  <c r="E927" i="2"/>
  <c r="C927" i="2"/>
  <c r="D927" i="2"/>
  <c r="D928" i="2" l="1"/>
  <c r="C928" i="2"/>
  <c r="E928" i="2"/>
  <c r="A930" i="2"/>
  <c r="B929" i="2"/>
  <c r="A931" i="2" l="1"/>
  <c r="B930" i="2"/>
  <c r="E929" i="2"/>
  <c r="C929" i="2"/>
  <c r="D929" i="2"/>
  <c r="D930" i="2" l="1"/>
  <c r="E930" i="2"/>
  <c r="C930" i="2"/>
  <c r="A932" i="2"/>
  <c r="B931" i="2"/>
  <c r="A933" i="2" l="1"/>
  <c r="B932" i="2"/>
  <c r="E931" i="2"/>
  <c r="C931" i="2"/>
  <c r="D931" i="2"/>
  <c r="D932" i="2" l="1"/>
  <c r="C932" i="2"/>
  <c r="E932" i="2"/>
  <c r="A934" i="2"/>
  <c r="B933" i="2"/>
  <c r="A935" i="2" l="1"/>
  <c r="B934" i="2"/>
  <c r="E933" i="2"/>
  <c r="C933" i="2"/>
  <c r="D933" i="2"/>
  <c r="D934" i="2" l="1"/>
  <c r="E934" i="2"/>
  <c r="C934" i="2"/>
  <c r="A936" i="2"/>
  <c r="B935" i="2"/>
  <c r="A937" i="2" l="1"/>
  <c r="B936" i="2"/>
  <c r="E935" i="2"/>
  <c r="C935" i="2"/>
  <c r="D935" i="2"/>
  <c r="D936" i="2" l="1"/>
  <c r="C936" i="2"/>
  <c r="E936" i="2"/>
  <c r="A938" i="2"/>
  <c r="B937" i="2"/>
  <c r="A939" i="2" l="1"/>
  <c r="B938" i="2"/>
  <c r="E937" i="2"/>
  <c r="C937" i="2"/>
  <c r="D937" i="2"/>
  <c r="D938" i="2" l="1"/>
  <c r="E938" i="2"/>
  <c r="C938" i="2"/>
  <c r="A940" i="2"/>
  <c r="B939" i="2"/>
  <c r="A941" i="2" l="1"/>
  <c r="B940" i="2"/>
  <c r="E939" i="2"/>
  <c r="C939" i="2"/>
  <c r="D939" i="2"/>
  <c r="D940" i="2" l="1"/>
  <c r="C940" i="2"/>
  <c r="E940" i="2"/>
  <c r="A942" i="2"/>
  <c r="B941" i="2"/>
  <c r="A943" i="2" l="1"/>
  <c r="B942" i="2"/>
  <c r="E941" i="2"/>
  <c r="C941" i="2"/>
  <c r="D941" i="2"/>
  <c r="D942" i="2" l="1"/>
  <c r="E942" i="2"/>
  <c r="C942" i="2"/>
  <c r="A944" i="2"/>
  <c r="B943" i="2"/>
  <c r="A945" i="2" l="1"/>
  <c r="B944" i="2"/>
  <c r="E943" i="2"/>
  <c r="C943" i="2"/>
  <c r="D943" i="2"/>
  <c r="D944" i="2" l="1"/>
  <c r="C944" i="2"/>
  <c r="E944" i="2"/>
  <c r="A946" i="2"/>
  <c r="B945" i="2"/>
  <c r="A947" i="2" l="1"/>
  <c r="B946" i="2"/>
  <c r="E945" i="2"/>
  <c r="C945" i="2"/>
  <c r="D945" i="2"/>
  <c r="D946" i="2" l="1"/>
  <c r="E946" i="2"/>
  <c r="C946" i="2"/>
  <c r="A948" i="2"/>
  <c r="B947" i="2"/>
  <c r="A949" i="2" l="1"/>
  <c r="B948" i="2"/>
  <c r="E947" i="2"/>
  <c r="C947" i="2"/>
  <c r="D947" i="2"/>
  <c r="D948" i="2" l="1"/>
  <c r="C948" i="2"/>
  <c r="E948" i="2"/>
  <c r="A950" i="2"/>
  <c r="B949" i="2"/>
  <c r="A951" i="2" l="1"/>
  <c r="B950" i="2"/>
  <c r="E949" i="2"/>
  <c r="C949" i="2"/>
  <c r="D949" i="2"/>
  <c r="D950" i="2" l="1"/>
  <c r="E950" i="2"/>
  <c r="C950" i="2"/>
  <c r="A952" i="2"/>
  <c r="B951" i="2"/>
  <c r="E951" i="2" l="1"/>
  <c r="C951" i="2"/>
  <c r="D951" i="2"/>
  <c r="A953" i="2"/>
  <c r="B952" i="2"/>
  <c r="A954" i="2" l="1"/>
  <c r="B953" i="2"/>
  <c r="D952" i="2"/>
  <c r="C952" i="2"/>
  <c r="E952" i="2"/>
  <c r="E953" i="2" l="1"/>
  <c r="C953" i="2"/>
  <c r="D953" i="2"/>
  <c r="A955" i="2"/>
  <c r="B954" i="2"/>
  <c r="A956" i="2" l="1"/>
  <c r="B955" i="2"/>
  <c r="D954" i="2"/>
  <c r="E954" i="2"/>
  <c r="C954" i="2"/>
  <c r="E955" i="2" l="1"/>
  <c r="C955" i="2"/>
  <c r="D955" i="2"/>
  <c r="A957" i="2"/>
  <c r="B956" i="2"/>
  <c r="D956" i="2" l="1"/>
  <c r="C956" i="2"/>
  <c r="E956" i="2"/>
  <c r="A958" i="2"/>
  <c r="B957" i="2"/>
  <c r="E957" i="2" l="1"/>
  <c r="C957" i="2"/>
  <c r="D957" i="2"/>
  <c r="A959" i="2"/>
  <c r="B958" i="2"/>
  <c r="D958" i="2" l="1"/>
  <c r="E958" i="2"/>
  <c r="C958" i="2"/>
  <c r="A960" i="2"/>
  <c r="B959" i="2"/>
  <c r="A961" i="2" l="1"/>
  <c r="B960" i="2"/>
  <c r="E959" i="2"/>
  <c r="C959" i="2"/>
  <c r="D959" i="2"/>
  <c r="D960" i="2" l="1"/>
  <c r="C960" i="2"/>
  <c r="E960" i="2"/>
  <c r="A962" i="2"/>
  <c r="B961" i="2"/>
  <c r="A963" i="2" l="1"/>
  <c r="B962" i="2"/>
  <c r="E961" i="2"/>
  <c r="C961" i="2"/>
  <c r="D961" i="2"/>
  <c r="D962" i="2" l="1"/>
  <c r="E962" i="2"/>
  <c r="C962" i="2"/>
  <c r="A964" i="2"/>
  <c r="B963" i="2"/>
  <c r="E963" i="2" l="1"/>
  <c r="C963" i="2"/>
  <c r="D963" i="2"/>
  <c r="A965" i="2"/>
  <c r="B964" i="2"/>
  <c r="D964" i="2" l="1"/>
  <c r="C964" i="2"/>
  <c r="E964" i="2"/>
  <c r="A966" i="2"/>
  <c r="B965" i="2"/>
  <c r="E965" i="2" l="1"/>
  <c r="C965" i="2"/>
  <c r="D965" i="2"/>
  <c r="A967" i="2"/>
  <c r="B966" i="2"/>
  <c r="D966" i="2" l="1"/>
  <c r="E966" i="2"/>
  <c r="C966" i="2"/>
  <c r="A968" i="2"/>
  <c r="B967" i="2"/>
  <c r="E967" i="2" l="1"/>
  <c r="C967" i="2"/>
  <c r="D967" i="2"/>
  <c r="A969" i="2"/>
  <c r="B968" i="2"/>
  <c r="D968" i="2" l="1"/>
  <c r="C968" i="2"/>
  <c r="E968" i="2"/>
  <c r="A970" i="2"/>
  <c r="B969" i="2"/>
  <c r="E969" i="2" l="1"/>
  <c r="C969" i="2"/>
  <c r="D969" i="2"/>
  <c r="A971" i="2"/>
  <c r="B970" i="2"/>
  <c r="D970" i="2" l="1"/>
  <c r="E970" i="2"/>
  <c r="C970" i="2"/>
  <c r="A972" i="2"/>
  <c r="B971" i="2"/>
  <c r="E971" i="2" l="1"/>
  <c r="C971" i="2"/>
  <c r="D971" i="2"/>
  <c r="A973" i="2"/>
  <c r="B972" i="2"/>
  <c r="D972" i="2" l="1"/>
  <c r="C972" i="2"/>
  <c r="E972" i="2"/>
  <c r="A974" i="2"/>
  <c r="B973" i="2"/>
  <c r="E973" i="2" l="1"/>
  <c r="C973" i="2"/>
  <c r="D973" i="2"/>
  <c r="A975" i="2"/>
  <c r="B974" i="2"/>
  <c r="D974" i="2" l="1"/>
  <c r="E974" i="2"/>
  <c r="C974" i="2"/>
  <c r="A976" i="2"/>
  <c r="B975" i="2"/>
  <c r="E975" i="2" l="1"/>
  <c r="C975" i="2"/>
  <c r="D975" i="2"/>
  <c r="A977" i="2"/>
  <c r="B976" i="2"/>
  <c r="D976" i="2" l="1"/>
  <c r="C976" i="2"/>
  <c r="E976" i="2"/>
  <c r="A978" i="2"/>
  <c r="B977" i="2"/>
  <c r="E977" i="2" l="1"/>
  <c r="C977" i="2"/>
  <c r="D977" i="2"/>
  <c r="A979" i="2"/>
  <c r="B978" i="2"/>
  <c r="D978" i="2" l="1"/>
  <c r="E978" i="2"/>
  <c r="C978" i="2"/>
  <c r="A980" i="2"/>
  <c r="B979" i="2"/>
  <c r="E979" i="2" l="1"/>
  <c r="C979" i="2"/>
  <c r="D979" i="2"/>
  <c r="A981" i="2"/>
  <c r="B980" i="2"/>
  <c r="D980" i="2" l="1"/>
  <c r="C980" i="2"/>
  <c r="E980" i="2"/>
  <c r="A982" i="2"/>
  <c r="B981" i="2"/>
  <c r="E981" i="2" l="1"/>
  <c r="C981" i="2"/>
  <c r="D981" i="2"/>
  <c r="A983" i="2"/>
  <c r="B982" i="2"/>
  <c r="D982" i="2" l="1"/>
  <c r="E982" i="2"/>
  <c r="C982" i="2"/>
  <c r="A984" i="2"/>
  <c r="B983" i="2"/>
  <c r="E983" i="2" l="1"/>
  <c r="C983" i="2"/>
  <c r="D983" i="2"/>
  <c r="A985" i="2"/>
  <c r="B984" i="2"/>
  <c r="D984" i="2" l="1"/>
  <c r="C984" i="2"/>
  <c r="E984" i="2"/>
  <c r="A986" i="2"/>
  <c r="B985" i="2"/>
  <c r="E985" i="2" l="1"/>
  <c r="C985" i="2"/>
  <c r="D985" i="2"/>
  <c r="A987" i="2"/>
  <c r="B986" i="2"/>
  <c r="A988" i="2" l="1"/>
  <c r="B987" i="2"/>
  <c r="D986" i="2"/>
  <c r="E986" i="2"/>
  <c r="C986" i="2"/>
  <c r="E987" i="2" l="1"/>
  <c r="C987" i="2"/>
  <c r="D987" i="2"/>
  <c r="A989" i="2"/>
  <c r="B988" i="2"/>
  <c r="D988" i="2" l="1"/>
  <c r="C988" i="2"/>
  <c r="E988" i="2"/>
  <c r="A990" i="2"/>
  <c r="B989" i="2"/>
  <c r="E989" i="2" l="1"/>
  <c r="C989" i="2"/>
  <c r="D989" i="2"/>
  <c r="A991" i="2"/>
  <c r="B990" i="2"/>
  <c r="D990" i="2" l="1"/>
  <c r="E990" i="2"/>
  <c r="C990" i="2"/>
  <c r="A992" i="2"/>
  <c r="B991" i="2"/>
  <c r="E991" i="2" l="1"/>
  <c r="C991" i="2"/>
  <c r="D991" i="2"/>
  <c r="A993" i="2"/>
  <c r="B992" i="2"/>
  <c r="D992" i="2" l="1"/>
  <c r="C992" i="2"/>
  <c r="E992" i="2"/>
  <c r="A994" i="2"/>
  <c r="B993" i="2"/>
  <c r="A995" i="2" l="1"/>
  <c r="B994" i="2"/>
  <c r="E993" i="2"/>
  <c r="C993" i="2"/>
  <c r="D993" i="2"/>
  <c r="D994" i="2" l="1"/>
  <c r="E994" i="2"/>
  <c r="C994" i="2"/>
  <c r="A996" i="2"/>
  <c r="B995" i="2"/>
  <c r="A997" i="2" l="1"/>
  <c r="B996" i="2"/>
  <c r="E995" i="2"/>
  <c r="C995" i="2"/>
  <c r="D995" i="2"/>
  <c r="D996" i="2" l="1"/>
  <c r="C996" i="2"/>
  <c r="E996" i="2"/>
  <c r="A998" i="2"/>
  <c r="B997" i="2"/>
  <c r="E997" i="2" l="1"/>
  <c r="C997" i="2"/>
  <c r="D997" i="2"/>
  <c r="A999" i="2"/>
  <c r="B998" i="2"/>
  <c r="A1000" i="2" l="1"/>
  <c r="B999" i="2"/>
  <c r="D998" i="2"/>
  <c r="E998" i="2"/>
  <c r="C998" i="2"/>
  <c r="E999" i="2" l="1"/>
  <c r="C999" i="2"/>
  <c r="D999" i="2"/>
  <c r="A1001" i="2"/>
  <c r="B1000" i="2"/>
  <c r="D1000" i="2" l="1"/>
  <c r="C1000" i="2"/>
  <c r="E1000" i="2"/>
  <c r="A1002" i="2"/>
  <c r="B1001" i="2"/>
  <c r="E1001" i="2" l="1"/>
  <c r="C1001" i="2"/>
  <c r="D1001" i="2"/>
  <c r="A1003" i="2"/>
  <c r="B1002" i="2"/>
  <c r="D1002" i="2" l="1"/>
  <c r="E1002" i="2"/>
  <c r="C1002" i="2"/>
  <c r="A1004" i="2"/>
  <c r="B1003" i="2"/>
  <c r="E1003" i="2" l="1"/>
  <c r="C1003" i="2"/>
  <c r="D1003" i="2"/>
  <c r="A1005" i="2"/>
  <c r="B1004" i="2"/>
  <c r="D1004" i="2" l="1"/>
  <c r="C1004" i="2"/>
  <c r="E1004" i="2"/>
  <c r="A1006" i="2"/>
  <c r="B1005" i="2"/>
  <c r="E1005" i="2" l="1"/>
  <c r="C1005" i="2"/>
  <c r="D1005" i="2"/>
  <c r="A1007" i="2"/>
  <c r="B1006" i="2"/>
  <c r="A1008" i="2" l="1"/>
  <c r="B1007" i="2"/>
  <c r="D1006" i="2"/>
  <c r="E1006" i="2"/>
  <c r="C1006" i="2"/>
  <c r="E1007" i="2" l="1"/>
  <c r="C1007" i="2"/>
  <c r="D1007" i="2"/>
  <c r="A1009" i="2"/>
  <c r="B1008" i="2"/>
  <c r="D1008" i="2" l="1"/>
  <c r="C1008" i="2"/>
  <c r="E1008" i="2"/>
  <c r="A1010" i="2"/>
  <c r="B1009" i="2"/>
  <c r="A1011" i="2" l="1"/>
  <c r="B1010" i="2"/>
  <c r="E1009" i="2"/>
  <c r="C1009" i="2"/>
  <c r="D1009" i="2"/>
  <c r="D1010" i="2" l="1"/>
  <c r="E1010" i="2"/>
  <c r="C1010" i="2"/>
  <c r="A1012" i="2"/>
  <c r="B1011" i="2"/>
  <c r="A1013" i="2" l="1"/>
  <c r="B1012" i="2"/>
  <c r="E1011" i="2"/>
  <c r="C1011" i="2"/>
  <c r="D1011" i="2"/>
  <c r="D1012" i="2" l="1"/>
  <c r="C1012" i="2"/>
  <c r="E1012" i="2"/>
  <c r="A1014" i="2"/>
  <c r="B1013" i="2"/>
  <c r="A1015" i="2" l="1"/>
  <c r="B1014" i="2"/>
  <c r="E1013" i="2"/>
  <c r="C1013" i="2"/>
  <c r="D1013" i="2"/>
  <c r="D1014" i="2" l="1"/>
  <c r="E1014" i="2"/>
  <c r="C1014" i="2"/>
  <c r="A1016" i="2"/>
  <c r="B1015" i="2"/>
  <c r="A1017" i="2" l="1"/>
  <c r="B1016" i="2"/>
  <c r="E1015" i="2"/>
  <c r="C1015" i="2"/>
  <c r="D1015" i="2"/>
  <c r="D1016" i="2" l="1"/>
  <c r="C1016" i="2"/>
  <c r="E1016" i="2"/>
  <c r="A1018" i="2"/>
  <c r="B1017" i="2"/>
  <c r="A1019" i="2" l="1"/>
  <c r="B1018" i="2"/>
  <c r="E1017" i="2"/>
  <c r="C1017" i="2"/>
  <c r="D1017" i="2"/>
  <c r="D1018" i="2" l="1"/>
  <c r="E1018" i="2"/>
  <c r="C1018" i="2"/>
  <c r="A1020" i="2"/>
  <c r="B1019" i="2"/>
  <c r="A1021" i="2" l="1"/>
  <c r="B1020" i="2"/>
  <c r="E1019" i="2"/>
  <c r="C1019" i="2"/>
  <c r="D1019" i="2"/>
  <c r="D1020" i="2" l="1"/>
  <c r="C1020" i="2"/>
  <c r="E1020" i="2"/>
  <c r="A1022" i="2"/>
  <c r="B1021" i="2"/>
  <c r="E1021" i="2" l="1"/>
  <c r="C1021" i="2"/>
  <c r="D1021" i="2"/>
  <c r="A1023" i="2"/>
  <c r="B1022" i="2"/>
  <c r="A1024" i="2" l="1"/>
  <c r="B1023" i="2"/>
  <c r="D1022" i="2"/>
  <c r="E1022" i="2"/>
  <c r="C1022" i="2"/>
  <c r="E1023" i="2" l="1"/>
  <c r="C1023" i="2"/>
  <c r="D1023" i="2"/>
  <c r="A1025" i="2"/>
  <c r="B1024" i="2"/>
  <c r="A1026" i="2" l="1"/>
  <c r="B1025" i="2"/>
  <c r="D1024" i="2"/>
  <c r="C1024" i="2"/>
  <c r="E1024" i="2"/>
  <c r="E1025" i="2" l="1"/>
  <c r="C1025" i="2"/>
  <c r="D1025" i="2"/>
  <c r="A1027" i="2"/>
  <c r="B1026" i="2"/>
  <c r="A1028" i="2" l="1"/>
  <c r="B1027" i="2"/>
  <c r="D1026" i="2"/>
  <c r="E1026" i="2"/>
  <c r="C1026" i="2"/>
  <c r="E1027" i="2" l="1"/>
  <c r="C1027" i="2"/>
  <c r="D1027" i="2"/>
  <c r="A1029" i="2"/>
  <c r="B1028" i="2"/>
  <c r="A1030" i="2" l="1"/>
  <c r="B1029" i="2"/>
  <c r="D1028" i="2"/>
  <c r="C1028" i="2"/>
  <c r="E1028" i="2"/>
  <c r="E1029" i="2" l="1"/>
  <c r="C1029" i="2"/>
  <c r="D1029" i="2"/>
  <c r="A1031" i="2"/>
  <c r="B1030" i="2"/>
  <c r="A1032" i="2" l="1"/>
  <c r="B1031" i="2"/>
  <c r="D1030" i="2"/>
  <c r="E1030" i="2"/>
  <c r="C1030" i="2"/>
  <c r="E1031" i="2" l="1"/>
  <c r="C1031" i="2"/>
  <c r="D1031" i="2"/>
  <c r="A1033" i="2"/>
  <c r="B1032" i="2"/>
  <c r="D1032" i="2" l="1"/>
  <c r="C1032" i="2"/>
  <c r="E1032" i="2"/>
  <c r="A1034" i="2"/>
  <c r="B1033" i="2"/>
  <c r="A1035" i="2" l="1"/>
  <c r="B1034" i="2"/>
  <c r="E1033" i="2"/>
  <c r="C1033" i="2"/>
  <c r="D1033" i="2"/>
  <c r="D1034" i="2" l="1"/>
  <c r="E1034" i="2"/>
  <c r="C1034" i="2"/>
  <c r="A1036" i="2"/>
  <c r="B1035" i="2"/>
  <c r="A1037" i="2" l="1"/>
  <c r="B1036" i="2"/>
  <c r="E1035" i="2"/>
  <c r="C1035" i="2"/>
  <c r="D1035" i="2"/>
  <c r="D1036" i="2" l="1"/>
  <c r="C1036" i="2"/>
  <c r="E1036" i="2"/>
  <c r="A1038" i="2"/>
  <c r="B1037" i="2"/>
  <c r="A1039" i="2" l="1"/>
  <c r="B1038" i="2"/>
  <c r="E1037" i="2"/>
  <c r="C1037" i="2"/>
  <c r="D1037" i="2"/>
  <c r="D1038" i="2" l="1"/>
  <c r="E1038" i="2"/>
  <c r="C1038" i="2"/>
  <c r="A1040" i="2"/>
  <c r="B1039" i="2"/>
  <c r="A1041" i="2" l="1"/>
  <c r="B1040" i="2"/>
  <c r="E1039" i="2"/>
  <c r="C1039" i="2"/>
  <c r="D1039" i="2"/>
  <c r="D1040" i="2" l="1"/>
  <c r="C1040" i="2"/>
  <c r="E1040" i="2"/>
  <c r="A1042" i="2"/>
  <c r="B1041" i="2"/>
  <c r="A1043" i="2" l="1"/>
  <c r="B1042" i="2"/>
  <c r="E1041" i="2"/>
  <c r="C1041" i="2"/>
  <c r="D1041" i="2"/>
  <c r="D1042" i="2" l="1"/>
  <c r="E1042" i="2"/>
  <c r="C1042" i="2"/>
  <c r="A1044" i="2"/>
  <c r="B1043" i="2"/>
  <c r="A1045" i="2" l="1"/>
  <c r="B1044" i="2"/>
  <c r="E1043" i="2"/>
  <c r="C1043" i="2"/>
  <c r="D1043" i="2"/>
  <c r="D1044" i="2" l="1"/>
  <c r="C1044" i="2"/>
  <c r="E1044" i="2"/>
  <c r="A1046" i="2"/>
  <c r="B1045" i="2"/>
  <c r="E1045" i="2" l="1"/>
  <c r="C1045" i="2"/>
  <c r="D1045" i="2"/>
  <c r="A1047" i="2"/>
  <c r="B1046" i="2"/>
  <c r="A1048" i="2" l="1"/>
  <c r="B1047" i="2"/>
  <c r="D1046" i="2"/>
  <c r="E1046" i="2"/>
  <c r="C1046" i="2"/>
  <c r="E1047" i="2" l="1"/>
  <c r="C1047" i="2"/>
  <c r="D1047" i="2"/>
  <c r="A1049" i="2"/>
  <c r="B1048" i="2"/>
  <c r="A1050" i="2" l="1"/>
  <c r="B1049" i="2"/>
  <c r="D1048" i="2"/>
  <c r="C1048" i="2"/>
  <c r="E1048" i="2"/>
  <c r="E1049" i="2" l="1"/>
  <c r="C1049" i="2"/>
  <c r="D1049" i="2"/>
  <c r="A1051" i="2"/>
  <c r="B1050" i="2"/>
  <c r="D1050" i="2" l="1"/>
  <c r="E1050" i="2"/>
  <c r="C1050" i="2"/>
  <c r="A1052" i="2"/>
  <c r="B1051" i="2"/>
  <c r="A1053" i="2" l="1"/>
  <c r="B1052" i="2"/>
  <c r="E1051" i="2"/>
  <c r="C1051" i="2"/>
  <c r="D1051" i="2"/>
  <c r="D1052" i="2" l="1"/>
  <c r="C1052" i="2"/>
  <c r="E1052" i="2"/>
  <c r="A1054" i="2"/>
  <c r="B1053" i="2"/>
  <c r="A1055" i="2" l="1"/>
  <c r="B1054" i="2"/>
  <c r="E1053" i="2"/>
  <c r="C1053" i="2"/>
  <c r="D1053" i="2"/>
  <c r="D1054" i="2" l="1"/>
  <c r="E1054" i="2"/>
  <c r="C1054" i="2"/>
  <c r="A1056" i="2"/>
  <c r="B1055" i="2"/>
  <c r="A1057" i="2" l="1"/>
  <c r="B1056" i="2"/>
  <c r="E1055" i="2"/>
  <c r="C1055" i="2"/>
  <c r="D1055" i="2"/>
  <c r="D1056" i="2" l="1"/>
  <c r="C1056" i="2"/>
  <c r="E1056" i="2"/>
  <c r="A1058" i="2"/>
  <c r="B1057" i="2"/>
  <c r="A1059" i="2" l="1"/>
  <c r="B1058" i="2"/>
  <c r="E1057" i="2"/>
  <c r="C1057" i="2"/>
  <c r="D1057" i="2"/>
  <c r="D1058" i="2" l="1"/>
  <c r="E1058" i="2"/>
  <c r="C1058" i="2"/>
  <c r="A1060" i="2"/>
  <c r="B1059" i="2"/>
  <c r="A1061" i="2" l="1"/>
  <c r="B1060" i="2"/>
  <c r="E1059" i="2"/>
  <c r="C1059" i="2"/>
  <c r="D1059" i="2"/>
  <c r="D1060" i="2" l="1"/>
  <c r="C1060" i="2"/>
  <c r="E1060" i="2"/>
  <c r="A1062" i="2"/>
  <c r="B1061" i="2"/>
  <c r="A1063" i="2" l="1"/>
  <c r="B1062" i="2"/>
  <c r="E1061" i="2"/>
  <c r="C1061" i="2"/>
  <c r="D1061" i="2"/>
  <c r="D1062" i="2" l="1"/>
  <c r="E1062" i="2"/>
  <c r="C1062" i="2"/>
  <c r="A1064" i="2"/>
  <c r="B1063" i="2"/>
  <c r="A1065" i="2" l="1"/>
  <c r="B1064" i="2"/>
  <c r="E1063" i="2"/>
  <c r="C1063" i="2"/>
  <c r="D1063" i="2"/>
  <c r="D1064" i="2" l="1"/>
  <c r="C1064" i="2"/>
  <c r="E1064" i="2"/>
  <c r="A1066" i="2"/>
  <c r="B1065" i="2"/>
  <c r="A1067" i="2" l="1"/>
  <c r="B1066" i="2"/>
  <c r="E1065" i="2"/>
  <c r="C1065" i="2"/>
  <c r="D1065" i="2"/>
  <c r="D1066" i="2" l="1"/>
  <c r="E1066" i="2"/>
  <c r="C1066" i="2"/>
  <c r="A1068" i="2"/>
  <c r="B1067" i="2"/>
  <c r="A1069" i="2" l="1"/>
  <c r="B1068" i="2"/>
  <c r="E1067" i="2"/>
  <c r="C1067" i="2"/>
  <c r="D1067" i="2"/>
  <c r="D1068" i="2" l="1"/>
  <c r="C1068" i="2"/>
  <c r="E1068" i="2"/>
  <c r="A1070" i="2"/>
  <c r="B1069" i="2"/>
  <c r="E1069" i="2" l="1"/>
  <c r="C1069" i="2"/>
  <c r="D1069" i="2"/>
  <c r="A1071" i="2"/>
  <c r="B1070" i="2"/>
  <c r="A1072" i="2" l="1"/>
  <c r="B1071" i="2"/>
  <c r="D1070" i="2"/>
  <c r="E1070" i="2"/>
  <c r="C1070" i="2"/>
  <c r="E1071" i="2" l="1"/>
  <c r="C1071" i="2"/>
  <c r="D1071" i="2"/>
  <c r="A1073" i="2"/>
  <c r="B1072" i="2"/>
  <c r="A1074" i="2" l="1"/>
  <c r="B1073" i="2"/>
  <c r="D1072" i="2"/>
  <c r="C1072" i="2"/>
  <c r="E1072" i="2"/>
  <c r="E1073" i="2" l="1"/>
  <c r="C1073" i="2"/>
  <c r="D1073" i="2"/>
  <c r="A1075" i="2"/>
  <c r="B1074" i="2"/>
  <c r="A1076" i="2" l="1"/>
  <c r="B1075" i="2"/>
  <c r="D1074" i="2"/>
  <c r="E1074" i="2"/>
  <c r="C1074" i="2"/>
  <c r="E1075" i="2" l="1"/>
  <c r="C1075" i="2"/>
  <c r="D1075" i="2"/>
  <c r="A1077" i="2"/>
  <c r="B1076" i="2"/>
  <c r="D1076" i="2" l="1"/>
  <c r="C1076" i="2"/>
  <c r="E1076" i="2"/>
  <c r="A1078" i="2"/>
  <c r="B1077" i="2"/>
  <c r="E1077" i="2" l="1"/>
  <c r="C1077" i="2"/>
  <c r="D1077" i="2"/>
  <c r="A1079" i="2"/>
  <c r="B1078" i="2"/>
  <c r="D1078" i="2" l="1"/>
  <c r="E1078" i="2"/>
  <c r="C1078" i="2"/>
  <c r="A1080" i="2"/>
  <c r="B1079" i="2"/>
  <c r="E1079" i="2" l="1"/>
  <c r="C1079" i="2"/>
  <c r="D1079" i="2"/>
  <c r="A1081" i="2"/>
  <c r="B1080" i="2"/>
  <c r="D1080" i="2" l="1"/>
  <c r="C1080" i="2"/>
  <c r="E1080" i="2"/>
  <c r="A1082" i="2"/>
  <c r="B1081" i="2"/>
  <c r="A1083" i="2" l="1"/>
  <c r="B1082" i="2"/>
  <c r="E1081" i="2"/>
  <c r="C1081" i="2"/>
  <c r="D1081" i="2"/>
  <c r="D1082" i="2" l="1"/>
  <c r="E1082" i="2"/>
  <c r="C1082" i="2"/>
  <c r="A1084" i="2"/>
  <c r="B1083" i="2"/>
  <c r="E1083" i="2" l="1"/>
  <c r="C1083" i="2"/>
  <c r="D1083" i="2"/>
  <c r="A1085" i="2"/>
  <c r="B1084" i="2"/>
  <c r="D1084" i="2" l="1"/>
  <c r="C1084" i="2"/>
  <c r="E1084" i="2"/>
  <c r="A1086" i="2"/>
  <c r="B1085" i="2"/>
  <c r="E1085" i="2" l="1"/>
  <c r="C1085" i="2"/>
  <c r="D1085" i="2"/>
  <c r="A1087" i="2"/>
  <c r="B1086" i="2"/>
  <c r="D1086" i="2" l="1"/>
  <c r="E1086" i="2"/>
  <c r="C1086" i="2"/>
  <c r="A1088" i="2"/>
  <c r="B1087" i="2"/>
  <c r="E1087" i="2" l="1"/>
  <c r="C1087" i="2"/>
  <c r="D1087" i="2"/>
  <c r="A1089" i="2"/>
  <c r="B1088" i="2"/>
  <c r="D1088" i="2" l="1"/>
  <c r="C1088" i="2"/>
  <c r="E1088" i="2"/>
  <c r="A1090" i="2"/>
  <c r="B1089" i="2"/>
  <c r="E1089" i="2" l="1"/>
  <c r="C1089" i="2"/>
  <c r="D1089" i="2"/>
  <c r="A1091" i="2"/>
  <c r="B1090" i="2"/>
  <c r="A1092" i="2" l="1"/>
  <c r="B1091" i="2"/>
  <c r="D1090" i="2"/>
  <c r="E1090" i="2"/>
  <c r="C1090" i="2"/>
  <c r="E1091" i="2" l="1"/>
  <c r="C1091" i="2"/>
  <c r="D1091" i="2"/>
  <c r="A1093" i="2"/>
  <c r="B1092" i="2"/>
  <c r="A1094" i="2" l="1"/>
  <c r="B1093" i="2"/>
  <c r="D1092" i="2"/>
  <c r="C1092" i="2"/>
  <c r="E1092" i="2"/>
  <c r="E1093" i="2" l="1"/>
  <c r="C1093" i="2"/>
  <c r="D1093" i="2"/>
  <c r="A1095" i="2"/>
  <c r="B1094" i="2"/>
  <c r="D1094" i="2" l="1"/>
  <c r="E1094" i="2"/>
  <c r="C1094" i="2"/>
  <c r="A1096" i="2"/>
  <c r="B1095" i="2"/>
  <c r="E1095" i="2" l="1"/>
  <c r="C1095" i="2"/>
  <c r="D1095" i="2"/>
  <c r="A1097" i="2"/>
  <c r="B1096" i="2"/>
  <c r="D1096" i="2" l="1"/>
  <c r="C1096" i="2"/>
  <c r="E1096" i="2"/>
  <c r="A1098" i="2"/>
  <c r="B1097" i="2"/>
  <c r="E1097" i="2" l="1"/>
  <c r="C1097" i="2"/>
  <c r="D1097" i="2"/>
  <c r="A1099" i="2"/>
  <c r="B1098" i="2"/>
  <c r="D1098" i="2" l="1"/>
  <c r="E1098" i="2"/>
  <c r="C1098" i="2"/>
  <c r="A1100" i="2"/>
  <c r="B1099" i="2"/>
  <c r="E1099" i="2" l="1"/>
  <c r="C1099" i="2"/>
  <c r="D1099" i="2"/>
  <c r="A1101" i="2"/>
  <c r="B1100" i="2"/>
  <c r="D1100" i="2" l="1"/>
  <c r="C1100" i="2"/>
  <c r="E1100" i="2"/>
  <c r="A1102" i="2"/>
  <c r="B1101" i="2"/>
  <c r="E1101" i="2" l="1"/>
  <c r="C1101" i="2"/>
  <c r="D1101" i="2"/>
  <c r="A1103" i="2"/>
  <c r="B1102" i="2"/>
  <c r="D1102" i="2" l="1"/>
  <c r="E1102" i="2"/>
  <c r="C1102" i="2"/>
  <c r="A1104" i="2"/>
  <c r="B1103" i="2"/>
  <c r="E1103" i="2" l="1"/>
  <c r="C1103" i="2"/>
  <c r="D1103" i="2"/>
  <c r="A1105" i="2"/>
  <c r="B1104" i="2"/>
  <c r="D1104" i="2" l="1"/>
  <c r="C1104" i="2"/>
  <c r="E1104" i="2"/>
  <c r="A1106" i="2"/>
  <c r="B1105" i="2"/>
  <c r="E1105" i="2" l="1"/>
  <c r="C1105" i="2"/>
  <c r="D1105" i="2"/>
  <c r="A1107" i="2"/>
  <c r="B1106" i="2"/>
  <c r="D1106" i="2" l="1"/>
  <c r="E1106" i="2"/>
  <c r="C1106" i="2"/>
  <c r="A1108" i="2"/>
  <c r="B1107" i="2"/>
  <c r="E1107" i="2" l="1"/>
  <c r="C1107" i="2"/>
  <c r="D1107" i="2"/>
  <c r="A1109" i="2"/>
  <c r="B1108" i="2"/>
  <c r="D1108" i="2" l="1"/>
  <c r="C1108" i="2"/>
  <c r="E1108" i="2"/>
  <c r="A1110" i="2"/>
  <c r="B1109" i="2"/>
  <c r="E1109" i="2" l="1"/>
  <c r="C1109" i="2"/>
  <c r="D1109" i="2"/>
  <c r="A1111" i="2"/>
  <c r="B1110" i="2"/>
  <c r="D1110" i="2" l="1"/>
  <c r="E1110" i="2"/>
  <c r="C1110" i="2"/>
  <c r="A1112" i="2"/>
  <c r="B1111" i="2"/>
  <c r="E1111" i="2" l="1"/>
  <c r="C1111" i="2"/>
  <c r="D1111" i="2"/>
  <c r="A1113" i="2"/>
  <c r="B1112" i="2"/>
  <c r="D1112" i="2" l="1"/>
  <c r="C1112" i="2"/>
  <c r="E1112" i="2"/>
  <c r="A1114" i="2"/>
  <c r="B1113" i="2"/>
  <c r="E1113" i="2" l="1"/>
  <c r="C1113" i="2"/>
  <c r="D1113" i="2"/>
  <c r="A1115" i="2"/>
  <c r="B1114" i="2"/>
  <c r="D1114" i="2" l="1"/>
  <c r="E1114" i="2"/>
  <c r="C1114" i="2"/>
  <c r="A1116" i="2"/>
  <c r="B1115" i="2"/>
  <c r="E1115" i="2" l="1"/>
  <c r="C1115" i="2"/>
  <c r="D1115" i="2"/>
  <c r="A1117" i="2"/>
  <c r="B1116" i="2"/>
  <c r="D1116" i="2" l="1"/>
  <c r="C1116" i="2"/>
  <c r="E1116" i="2"/>
  <c r="A1118" i="2"/>
  <c r="B1117" i="2"/>
  <c r="E1117" i="2" l="1"/>
  <c r="C1117" i="2"/>
  <c r="D1117" i="2"/>
  <c r="A1119" i="2"/>
  <c r="B1118" i="2"/>
  <c r="A1120" i="2" l="1"/>
  <c r="B1119" i="2"/>
  <c r="D1118" i="2"/>
  <c r="E1118" i="2"/>
  <c r="C1118" i="2"/>
  <c r="E1119" i="2" l="1"/>
  <c r="C1119" i="2"/>
  <c r="D1119" i="2"/>
  <c r="A1121" i="2"/>
  <c r="B1120" i="2"/>
  <c r="A1122" i="2" l="1"/>
  <c r="B1121" i="2"/>
  <c r="D1120" i="2"/>
  <c r="C1120" i="2"/>
  <c r="E1120" i="2"/>
  <c r="E1121" i="2" l="1"/>
  <c r="C1121" i="2"/>
  <c r="D1121" i="2"/>
  <c r="A1123" i="2"/>
  <c r="B1122" i="2"/>
  <c r="D1122" i="2" l="1"/>
  <c r="E1122" i="2"/>
  <c r="C1122" i="2"/>
  <c r="A1124" i="2"/>
  <c r="B1123" i="2"/>
  <c r="E1123" i="2" l="1"/>
  <c r="C1123" i="2"/>
  <c r="D1123" i="2"/>
  <c r="A1125" i="2"/>
  <c r="B1124" i="2"/>
  <c r="A1126" i="2" l="1"/>
  <c r="B1125" i="2"/>
  <c r="D1124" i="2"/>
  <c r="C1124" i="2"/>
  <c r="E1124" i="2"/>
  <c r="E1125" i="2" l="1"/>
  <c r="C1125" i="2"/>
  <c r="D1125" i="2"/>
  <c r="A1127" i="2"/>
  <c r="B1126" i="2"/>
  <c r="D1126" i="2" l="1"/>
  <c r="E1126" i="2"/>
  <c r="C1126" i="2"/>
  <c r="A1128" i="2"/>
  <c r="B1127" i="2"/>
  <c r="E1127" i="2" l="1"/>
  <c r="C1127" i="2"/>
  <c r="D1127" i="2"/>
  <c r="A1129" i="2"/>
  <c r="B1128" i="2"/>
  <c r="D1128" i="2" l="1"/>
  <c r="C1128" i="2"/>
  <c r="E1128" i="2"/>
  <c r="A1130" i="2"/>
  <c r="B1129" i="2"/>
  <c r="E1129" i="2" l="1"/>
  <c r="C1129" i="2"/>
  <c r="D1129" i="2"/>
  <c r="A1131" i="2"/>
  <c r="B1130" i="2"/>
  <c r="D1130" i="2" l="1"/>
  <c r="E1130" i="2"/>
  <c r="C1130" i="2"/>
  <c r="A1132" i="2"/>
  <c r="B1131" i="2"/>
  <c r="A1133" i="2" l="1"/>
  <c r="B1132" i="2"/>
  <c r="E1131" i="2"/>
  <c r="C1131" i="2"/>
  <c r="D1131" i="2"/>
  <c r="D1132" i="2" l="1"/>
  <c r="C1132" i="2"/>
  <c r="E1132" i="2"/>
  <c r="A1134" i="2"/>
  <c r="B1133" i="2"/>
  <c r="A1135" i="2" l="1"/>
  <c r="B1134" i="2"/>
  <c r="E1133" i="2"/>
  <c r="C1133" i="2"/>
  <c r="D1133" i="2"/>
  <c r="D1134" i="2" l="1"/>
  <c r="E1134" i="2"/>
  <c r="C1134" i="2"/>
  <c r="A1136" i="2"/>
  <c r="B1135" i="2"/>
  <c r="A1137" i="2" l="1"/>
  <c r="B1136" i="2"/>
  <c r="E1135" i="2"/>
  <c r="C1135" i="2"/>
  <c r="D1135" i="2"/>
  <c r="D1136" i="2" l="1"/>
  <c r="C1136" i="2"/>
  <c r="E1136" i="2"/>
  <c r="A1138" i="2"/>
  <c r="B1137" i="2"/>
  <c r="A1139" i="2" l="1"/>
  <c r="B1138" i="2"/>
  <c r="E1137" i="2"/>
  <c r="C1137" i="2"/>
  <c r="D1137" i="2"/>
  <c r="D1138" i="2" l="1"/>
  <c r="E1138" i="2"/>
  <c r="C1138" i="2"/>
  <c r="A1140" i="2"/>
  <c r="B1139" i="2"/>
  <c r="A1141" i="2" l="1"/>
  <c r="B1140" i="2"/>
  <c r="E1139" i="2"/>
  <c r="C1139" i="2"/>
  <c r="D1139" i="2"/>
  <c r="D1140" i="2" l="1"/>
  <c r="C1140" i="2"/>
  <c r="E1140" i="2"/>
  <c r="A1142" i="2"/>
  <c r="B1141" i="2"/>
  <c r="A1143" i="2" l="1"/>
  <c r="B1142" i="2"/>
  <c r="E1141" i="2"/>
  <c r="C1141" i="2"/>
  <c r="D1141" i="2"/>
  <c r="D1142" i="2" l="1"/>
  <c r="E1142" i="2"/>
  <c r="C1142" i="2"/>
  <c r="A1144" i="2"/>
  <c r="B1143" i="2"/>
  <c r="E1143" i="2" l="1"/>
  <c r="C1143" i="2"/>
  <c r="D1143" i="2"/>
  <c r="A1145" i="2"/>
  <c r="B1144" i="2"/>
  <c r="A1146" i="2" l="1"/>
  <c r="B1145" i="2"/>
  <c r="D1144" i="2"/>
  <c r="C1144" i="2"/>
  <c r="E1144" i="2"/>
  <c r="E1145" i="2" l="1"/>
  <c r="C1145" i="2"/>
  <c r="D1145" i="2"/>
  <c r="A1147" i="2"/>
  <c r="B1146" i="2"/>
  <c r="A1148" i="2" l="1"/>
  <c r="B1147" i="2"/>
  <c r="D1146" i="2"/>
  <c r="E1146" i="2"/>
  <c r="C1146" i="2"/>
  <c r="E1147" i="2" l="1"/>
  <c r="C1147" i="2"/>
  <c r="D1147" i="2"/>
  <c r="A1149" i="2"/>
  <c r="B1148" i="2"/>
  <c r="D1148" i="2" l="1"/>
  <c r="C1148" i="2"/>
  <c r="E1148" i="2"/>
  <c r="A1150" i="2"/>
  <c r="B1149" i="2"/>
  <c r="E1149" i="2" l="1"/>
  <c r="C1149" i="2"/>
  <c r="D1149" i="2"/>
  <c r="A1151" i="2"/>
  <c r="B1150" i="2"/>
  <c r="D1150" i="2" l="1"/>
  <c r="E1150" i="2"/>
  <c r="C1150" i="2"/>
  <c r="A1152" i="2"/>
  <c r="B1151" i="2"/>
  <c r="E1151" i="2" l="1"/>
  <c r="C1151" i="2"/>
  <c r="D1151" i="2"/>
  <c r="A1153" i="2"/>
  <c r="B1152" i="2"/>
  <c r="D1152" i="2" l="1"/>
  <c r="C1152" i="2"/>
  <c r="E1152" i="2"/>
  <c r="A1154" i="2"/>
  <c r="B1153" i="2"/>
  <c r="E1153" i="2" l="1"/>
  <c r="C1153" i="2"/>
  <c r="D1153" i="2"/>
  <c r="A1155" i="2"/>
  <c r="B1154" i="2"/>
  <c r="A1156" i="2" l="1"/>
  <c r="B1155" i="2"/>
  <c r="D1154" i="2"/>
  <c r="E1154" i="2"/>
  <c r="C1154" i="2"/>
  <c r="E1155" i="2" l="1"/>
  <c r="C1155" i="2"/>
  <c r="D1155" i="2"/>
  <c r="A1157" i="2"/>
  <c r="B1156" i="2"/>
  <c r="D1156" i="2" l="1"/>
  <c r="C1156" i="2"/>
  <c r="E1156" i="2"/>
  <c r="A1158" i="2"/>
  <c r="B1157" i="2"/>
  <c r="E1157" i="2" l="1"/>
  <c r="C1157" i="2"/>
  <c r="D1157" i="2"/>
  <c r="A1159" i="2"/>
  <c r="B1158" i="2"/>
  <c r="D1158" i="2" l="1"/>
  <c r="E1158" i="2"/>
  <c r="C1158" i="2"/>
  <c r="A1160" i="2"/>
  <c r="B1159" i="2"/>
  <c r="E1159" i="2" l="1"/>
  <c r="C1159" i="2"/>
  <c r="D1159" i="2"/>
  <c r="A1161" i="2"/>
  <c r="B1160" i="2"/>
  <c r="D1160" i="2" l="1"/>
  <c r="C1160" i="2"/>
  <c r="E1160" i="2"/>
  <c r="A1162" i="2"/>
  <c r="B1161" i="2"/>
  <c r="E1161" i="2" l="1"/>
  <c r="C1161" i="2"/>
  <c r="D1161" i="2"/>
  <c r="A1163" i="2"/>
  <c r="B1162" i="2"/>
  <c r="D1162" i="2" l="1"/>
  <c r="E1162" i="2"/>
  <c r="C1162" i="2"/>
  <c r="A1164" i="2"/>
  <c r="B1163" i="2"/>
  <c r="E1163" i="2" l="1"/>
  <c r="C1163" i="2"/>
  <c r="D1163" i="2"/>
  <c r="A1165" i="2"/>
  <c r="B1164" i="2"/>
  <c r="D1164" i="2" l="1"/>
  <c r="C1164" i="2"/>
  <c r="E1164" i="2"/>
  <c r="A1166" i="2"/>
  <c r="B1165" i="2"/>
  <c r="E1165" i="2" l="1"/>
  <c r="C1165" i="2"/>
  <c r="D1165" i="2"/>
  <c r="A1167" i="2"/>
  <c r="B1166" i="2"/>
  <c r="D1166" i="2" l="1"/>
  <c r="E1166" i="2"/>
  <c r="C1166" i="2"/>
  <c r="A1168" i="2"/>
  <c r="B1167" i="2"/>
  <c r="E1167" i="2" l="1"/>
  <c r="C1167" i="2"/>
  <c r="D1167" i="2"/>
  <c r="A1169" i="2"/>
  <c r="B1168" i="2"/>
  <c r="A1170" i="2" l="1"/>
  <c r="B1169" i="2"/>
  <c r="D1168" i="2"/>
  <c r="C1168" i="2"/>
  <c r="E1168" i="2"/>
  <c r="E1169" i="2" l="1"/>
  <c r="C1169" i="2"/>
  <c r="D1169" i="2"/>
  <c r="A1171" i="2"/>
  <c r="B1170" i="2"/>
  <c r="D1170" i="2" l="1"/>
  <c r="E1170" i="2"/>
  <c r="C1170" i="2"/>
  <c r="A1172" i="2"/>
  <c r="B1171" i="2"/>
  <c r="E1171" i="2" l="1"/>
  <c r="C1171" i="2"/>
  <c r="D1171" i="2"/>
  <c r="A1173" i="2"/>
  <c r="B1172" i="2"/>
  <c r="D1172" i="2" l="1"/>
  <c r="C1172" i="2"/>
  <c r="E1172" i="2"/>
  <c r="A1174" i="2"/>
  <c r="B1173" i="2"/>
  <c r="E1173" i="2" l="1"/>
  <c r="C1173" i="2"/>
  <c r="D1173" i="2"/>
  <c r="A1175" i="2"/>
  <c r="B1174" i="2"/>
  <c r="D1174" i="2" l="1"/>
  <c r="E1174" i="2"/>
  <c r="C1174" i="2"/>
  <c r="A1176" i="2"/>
  <c r="B1175" i="2"/>
  <c r="E1175" i="2" l="1"/>
  <c r="C1175" i="2"/>
  <c r="D1175" i="2"/>
  <c r="A1177" i="2"/>
  <c r="B1176" i="2"/>
  <c r="D1176" i="2" l="1"/>
  <c r="C1176" i="2"/>
  <c r="E1176" i="2"/>
  <c r="A1178" i="2"/>
  <c r="B1177" i="2"/>
  <c r="E1177" i="2" l="1"/>
  <c r="C1177" i="2"/>
  <c r="D1177" i="2"/>
  <c r="A1179" i="2"/>
  <c r="B1178" i="2"/>
  <c r="D1178" i="2" l="1"/>
  <c r="E1178" i="2"/>
  <c r="C1178" i="2"/>
  <c r="A1180" i="2"/>
  <c r="B1179" i="2"/>
  <c r="E1179" i="2" l="1"/>
  <c r="C1179" i="2"/>
  <c r="D1179" i="2"/>
  <c r="A1181" i="2"/>
  <c r="B1180" i="2"/>
  <c r="D1180" i="2" l="1"/>
  <c r="C1180" i="2"/>
  <c r="E1180" i="2"/>
  <c r="A1182" i="2"/>
  <c r="B1181" i="2"/>
  <c r="E1181" i="2" l="1"/>
  <c r="C1181" i="2"/>
  <c r="D1181" i="2"/>
  <c r="A1183" i="2"/>
  <c r="B1182" i="2"/>
  <c r="D1182" i="2" l="1"/>
  <c r="E1182" i="2"/>
  <c r="C1182" i="2"/>
  <c r="A1184" i="2"/>
  <c r="B1183" i="2"/>
  <c r="E1183" i="2" l="1"/>
  <c r="C1183" i="2"/>
  <c r="D1183" i="2"/>
  <c r="A1185" i="2"/>
  <c r="B1184" i="2"/>
  <c r="D1184" i="2" l="1"/>
  <c r="C1184" i="2"/>
  <c r="E1184" i="2"/>
  <c r="A1186" i="2"/>
  <c r="B1185" i="2"/>
  <c r="E1185" i="2" l="1"/>
  <c r="C1185" i="2"/>
  <c r="D1185" i="2"/>
  <c r="A1187" i="2"/>
  <c r="B1186" i="2"/>
  <c r="D1186" i="2" l="1"/>
  <c r="E1186" i="2"/>
  <c r="C1186" i="2"/>
  <c r="A1188" i="2"/>
  <c r="B1187" i="2"/>
  <c r="A1189" i="2" l="1"/>
  <c r="B1188" i="2"/>
  <c r="E1187" i="2"/>
  <c r="C1187" i="2"/>
  <c r="D1187" i="2"/>
  <c r="D1188" i="2" l="1"/>
  <c r="C1188" i="2"/>
  <c r="E1188" i="2"/>
  <c r="A1190" i="2"/>
  <c r="B1189" i="2"/>
  <c r="E1189" i="2" l="1"/>
  <c r="C1189" i="2"/>
  <c r="D1189" i="2"/>
  <c r="A1191" i="2"/>
  <c r="B1190" i="2"/>
  <c r="A1192" i="2" l="1"/>
  <c r="B1191" i="2"/>
  <c r="D1190" i="2"/>
  <c r="E1190" i="2"/>
  <c r="C1190" i="2"/>
  <c r="E1191" i="2" l="1"/>
  <c r="C1191" i="2"/>
  <c r="D1191" i="2"/>
  <c r="A1193" i="2"/>
  <c r="B1192" i="2"/>
  <c r="A1194" i="2" l="1"/>
  <c r="B1193" i="2"/>
  <c r="D1192" i="2"/>
  <c r="C1192" i="2"/>
  <c r="E1192" i="2"/>
  <c r="E1193" i="2" l="1"/>
  <c r="C1193" i="2"/>
  <c r="D1193" i="2"/>
  <c r="A1195" i="2"/>
  <c r="B1194" i="2"/>
  <c r="D1194" i="2" l="1"/>
  <c r="E1194" i="2"/>
  <c r="C1194" i="2"/>
  <c r="A1196" i="2"/>
  <c r="B1195" i="2"/>
  <c r="E1195" i="2" l="1"/>
  <c r="C1195" i="2"/>
  <c r="D1195" i="2"/>
  <c r="A1197" i="2"/>
  <c r="B1196" i="2"/>
  <c r="D1196" i="2" l="1"/>
  <c r="C1196" i="2"/>
  <c r="E1196" i="2"/>
  <c r="A1198" i="2"/>
  <c r="B1197" i="2"/>
  <c r="E1197" i="2" l="1"/>
  <c r="C1197" i="2"/>
  <c r="D1197" i="2"/>
  <c r="A1199" i="2"/>
  <c r="B1198" i="2"/>
  <c r="D1198" i="2" l="1"/>
  <c r="E1198" i="2"/>
  <c r="C1198" i="2"/>
  <c r="A1200" i="2"/>
  <c r="B1199" i="2"/>
  <c r="E1199" i="2" l="1"/>
  <c r="C1199" i="2"/>
  <c r="D1199" i="2"/>
  <c r="A1201" i="2"/>
  <c r="B1200" i="2"/>
  <c r="D1200" i="2" l="1"/>
  <c r="C1200" i="2"/>
  <c r="E1200" i="2"/>
  <c r="A1202" i="2"/>
  <c r="B1201" i="2"/>
  <c r="A1203" i="2" l="1"/>
  <c r="B1202" i="2"/>
  <c r="E1201" i="2"/>
  <c r="C1201" i="2"/>
  <c r="D1201" i="2"/>
  <c r="D1202" i="2" l="1"/>
  <c r="E1202" i="2"/>
  <c r="C1202" i="2"/>
  <c r="A1204" i="2"/>
  <c r="B1203" i="2"/>
  <c r="E1203" i="2" l="1"/>
  <c r="C1203" i="2"/>
  <c r="D1203" i="2"/>
  <c r="A1205" i="2"/>
  <c r="B1204" i="2"/>
  <c r="D1204" i="2" l="1"/>
  <c r="C1204" i="2"/>
  <c r="E1204" i="2"/>
  <c r="A1206" i="2"/>
  <c r="B1205" i="2"/>
  <c r="E1205" i="2" l="1"/>
  <c r="C1205" i="2"/>
  <c r="D1205" i="2"/>
  <c r="A1207" i="2"/>
  <c r="B1206" i="2"/>
  <c r="D1206" i="2" l="1"/>
  <c r="E1206" i="2"/>
  <c r="C1206" i="2"/>
  <c r="A1208" i="2"/>
  <c r="B1207" i="2"/>
  <c r="E1207" i="2" l="1"/>
  <c r="C1207" i="2"/>
  <c r="D1207" i="2"/>
  <c r="A1209" i="2"/>
  <c r="B1208" i="2"/>
  <c r="D1208" i="2" l="1"/>
  <c r="C1208" i="2"/>
  <c r="E1208" i="2"/>
  <c r="A1210" i="2"/>
  <c r="B1209" i="2"/>
  <c r="E1209" i="2" l="1"/>
  <c r="C1209" i="2"/>
  <c r="D1209" i="2"/>
  <c r="A1211" i="2"/>
  <c r="B1210" i="2"/>
  <c r="D1210" i="2" l="1"/>
  <c r="E1210" i="2"/>
  <c r="C1210" i="2"/>
  <c r="A1212" i="2"/>
  <c r="B1211" i="2"/>
  <c r="E1211" i="2" l="1"/>
  <c r="C1211" i="2"/>
  <c r="D1211" i="2"/>
  <c r="A1213" i="2"/>
  <c r="B1212" i="2"/>
  <c r="D1212" i="2" l="1"/>
  <c r="C1212" i="2"/>
  <c r="E1212" i="2"/>
  <c r="A1214" i="2"/>
  <c r="B1213" i="2"/>
  <c r="E1213" i="2" l="1"/>
  <c r="C1213" i="2"/>
  <c r="D1213" i="2"/>
  <c r="A1215" i="2"/>
  <c r="B1214" i="2"/>
  <c r="D1214" i="2" l="1"/>
  <c r="E1214" i="2"/>
  <c r="C1214" i="2"/>
  <c r="A1216" i="2"/>
  <c r="B1215" i="2"/>
  <c r="A1217" i="2" l="1"/>
  <c r="B1216" i="2"/>
  <c r="E1215" i="2"/>
  <c r="C1215" i="2"/>
  <c r="D1215" i="2"/>
  <c r="D1216" i="2" l="1"/>
  <c r="C1216" i="2"/>
  <c r="E1216" i="2"/>
  <c r="A1218" i="2"/>
  <c r="B1217" i="2"/>
  <c r="A1219" i="2" l="1"/>
  <c r="B1218" i="2"/>
  <c r="E1217" i="2"/>
  <c r="C1217" i="2"/>
  <c r="D1217" i="2"/>
  <c r="D1218" i="2" l="1"/>
  <c r="E1218" i="2"/>
  <c r="C1218" i="2"/>
  <c r="A1220" i="2"/>
  <c r="B1219" i="2"/>
  <c r="E1219" i="2" l="1"/>
  <c r="C1219" i="2"/>
  <c r="D1219" i="2"/>
  <c r="A1221" i="2"/>
  <c r="B1220" i="2"/>
  <c r="D1220" i="2" l="1"/>
  <c r="C1220" i="2"/>
  <c r="E1220" i="2"/>
  <c r="A1222" i="2"/>
  <c r="B1221" i="2"/>
  <c r="E1221" i="2" l="1"/>
  <c r="C1221" i="2"/>
  <c r="D1221" i="2"/>
  <c r="A1223" i="2"/>
  <c r="B1222" i="2"/>
  <c r="D1222" i="2" l="1"/>
  <c r="E1222" i="2"/>
  <c r="C1222" i="2"/>
  <c r="A1224" i="2"/>
  <c r="B1223" i="2"/>
  <c r="E1223" i="2" l="1"/>
  <c r="C1223" i="2"/>
  <c r="D1223" i="2"/>
  <c r="A1225" i="2"/>
  <c r="B1224" i="2"/>
  <c r="D1224" i="2" l="1"/>
  <c r="C1224" i="2"/>
  <c r="E1224" i="2"/>
  <c r="A1226" i="2"/>
  <c r="B1225" i="2"/>
  <c r="E1225" i="2" l="1"/>
  <c r="C1225" i="2"/>
  <c r="D1225" i="2"/>
  <c r="A1227" i="2"/>
  <c r="B1226" i="2"/>
  <c r="D1226" i="2" l="1"/>
  <c r="E1226" i="2"/>
  <c r="C1226" i="2"/>
  <c r="A1228" i="2"/>
  <c r="B1227" i="2"/>
  <c r="E1227" i="2" l="1"/>
  <c r="C1227" i="2"/>
  <c r="D1227" i="2"/>
  <c r="A1229" i="2"/>
  <c r="B1228" i="2"/>
  <c r="D1228" i="2" l="1"/>
  <c r="C1228" i="2"/>
  <c r="E1228" i="2"/>
  <c r="A1230" i="2"/>
  <c r="B1229" i="2"/>
  <c r="E1229" i="2" l="1"/>
  <c r="C1229" i="2"/>
  <c r="D1229" i="2"/>
  <c r="A1231" i="2"/>
  <c r="B1230" i="2"/>
  <c r="D1230" i="2" l="1"/>
  <c r="E1230" i="2"/>
  <c r="C1230" i="2"/>
  <c r="A1232" i="2"/>
  <c r="B1231" i="2"/>
  <c r="E1231" i="2" l="1"/>
  <c r="C1231" i="2"/>
  <c r="D1231" i="2"/>
  <c r="A1233" i="2"/>
  <c r="B1232" i="2"/>
  <c r="D1232" i="2" l="1"/>
  <c r="C1232" i="2"/>
  <c r="E1232" i="2"/>
  <c r="A1234" i="2"/>
  <c r="B1233" i="2"/>
  <c r="E1233" i="2" l="1"/>
  <c r="C1233" i="2"/>
  <c r="D1233" i="2"/>
  <c r="A1235" i="2"/>
  <c r="B1234" i="2"/>
  <c r="D1234" i="2" l="1"/>
  <c r="E1234" i="2"/>
  <c r="C1234" i="2"/>
  <c r="A1236" i="2"/>
  <c r="B1235" i="2"/>
  <c r="E1235" i="2" l="1"/>
  <c r="C1235" i="2"/>
  <c r="D1235" i="2"/>
  <c r="A1237" i="2"/>
  <c r="B1236" i="2"/>
  <c r="D1236" i="2" l="1"/>
  <c r="C1236" i="2"/>
  <c r="E1236" i="2"/>
  <c r="A1238" i="2"/>
  <c r="B1237" i="2"/>
  <c r="E1237" i="2" l="1"/>
  <c r="C1237" i="2"/>
  <c r="D1237" i="2"/>
  <c r="A1239" i="2"/>
  <c r="B1238" i="2"/>
  <c r="D1238" i="2" l="1"/>
  <c r="E1238" i="2"/>
  <c r="C1238" i="2"/>
  <c r="A1240" i="2"/>
  <c r="B1239" i="2"/>
  <c r="A1241" i="2" l="1"/>
  <c r="B1240" i="2"/>
  <c r="E1239" i="2"/>
  <c r="C1239" i="2"/>
  <c r="D1239" i="2"/>
  <c r="D1240" i="2" l="1"/>
  <c r="C1240" i="2"/>
  <c r="E1240" i="2"/>
  <c r="A1242" i="2"/>
  <c r="B1241" i="2"/>
  <c r="A1243" i="2" l="1"/>
  <c r="B1242" i="2"/>
  <c r="E1241" i="2"/>
  <c r="C1241" i="2"/>
  <c r="D1241" i="2"/>
  <c r="D1242" i="2" l="1"/>
  <c r="E1242" i="2"/>
  <c r="C1242" i="2"/>
  <c r="A1244" i="2"/>
  <c r="B1243" i="2"/>
  <c r="A1245" i="2" l="1"/>
  <c r="B1244" i="2"/>
  <c r="E1243" i="2"/>
  <c r="C1243" i="2"/>
  <c r="D1243" i="2"/>
  <c r="D1244" i="2" l="1"/>
  <c r="C1244" i="2"/>
  <c r="E1244" i="2"/>
  <c r="A1246" i="2"/>
  <c r="B1245" i="2"/>
  <c r="A1247" i="2" l="1"/>
  <c r="B1246" i="2"/>
  <c r="E1245" i="2"/>
  <c r="C1245" i="2"/>
  <c r="D1245" i="2"/>
  <c r="D1246" i="2" l="1"/>
  <c r="E1246" i="2"/>
  <c r="C1246" i="2"/>
  <c r="A1248" i="2"/>
  <c r="B1247" i="2"/>
  <c r="A1249" i="2" l="1"/>
  <c r="B1248" i="2"/>
  <c r="E1247" i="2"/>
  <c r="C1247" i="2"/>
  <c r="D1247" i="2"/>
  <c r="D1248" i="2" l="1"/>
  <c r="C1248" i="2"/>
  <c r="E1248" i="2"/>
  <c r="A1250" i="2"/>
  <c r="B1249" i="2"/>
  <c r="A1251" i="2" l="1"/>
  <c r="B1250" i="2"/>
  <c r="E1249" i="2"/>
  <c r="C1249" i="2"/>
  <c r="D1249" i="2"/>
  <c r="D1250" i="2" l="1"/>
  <c r="E1250" i="2"/>
  <c r="C1250" i="2"/>
  <c r="A1252" i="2"/>
  <c r="B1251" i="2"/>
  <c r="A1253" i="2" l="1"/>
  <c r="B1252" i="2"/>
  <c r="E1251" i="2"/>
  <c r="C1251" i="2"/>
  <c r="D1251" i="2"/>
  <c r="D1252" i="2" l="1"/>
  <c r="C1252" i="2"/>
  <c r="E1252" i="2"/>
  <c r="A1254" i="2"/>
  <c r="B1253" i="2"/>
  <c r="A1255" i="2" l="1"/>
  <c r="B1254" i="2"/>
  <c r="E1253" i="2"/>
  <c r="C1253" i="2"/>
  <c r="D1253" i="2"/>
  <c r="D1254" i="2" l="1"/>
  <c r="E1254" i="2"/>
  <c r="C1254" i="2"/>
  <c r="A1256" i="2"/>
  <c r="B1255" i="2"/>
  <c r="A1257" i="2" l="1"/>
  <c r="B1256" i="2"/>
  <c r="E1255" i="2"/>
  <c r="C1255" i="2"/>
  <c r="D1255" i="2"/>
  <c r="D1256" i="2" l="1"/>
  <c r="C1256" i="2"/>
  <c r="E1256" i="2"/>
  <c r="A1258" i="2"/>
  <c r="B1257" i="2"/>
  <c r="A1259" i="2" l="1"/>
  <c r="B1258" i="2"/>
  <c r="E1257" i="2"/>
  <c r="C1257" i="2"/>
  <c r="D1257" i="2"/>
  <c r="D1258" i="2" l="1"/>
  <c r="E1258" i="2"/>
  <c r="C1258" i="2"/>
  <c r="A1260" i="2"/>
  <c r="B1259" i="2"/>
  <c r="A1261" i="2" l="1"/>
  <c r="B1260" i="2"/>
  <c r="E1259" i="2"/>
  <c r="C1259" i="2"/>
  <c r="D1259" i="2"/>
  <c r="D1260" i="2" l="1"/>
  <c r="C1260" i="2"/>
  <c r="E1260" i="2"/>
  <c r="A1262" i="2"/>
  <c r="B1261" i="2"/>
  <c r="E1261" i="2" l="1"/>
  <c r="C1261" i="2"/>
  <c r="D1261" i="2"/>
  <c r="A1263" i="2"/>
  <c r="B1262" i="2"/>
  <c r="A1264" i="2" l="1"/>
  <c r="B1263" i="2"/>
  <c r="D1262" i="2"/>
  <c r="E1262" i="2"/>
  <c r="C1262" i="2"/>
  <c r="E1263" i="2" l="1"/>
  <c r="C1263" i="2"/>
  <c r="D1263" i="2"/>
  <c r="A1265" i="2"/>
  <c r="B1264" i="2"/>
  <c r="A1266" i="2" l="1"/>
  <c r="B1265" i="2"/>
  <c r="D1264" i="2"/>
  <c r="C1264" i="2"/>
  <c r="E1264" i="2"/>
  <c r="E1265" i="2" l="1"/>
  <c r="C1265" i="2"/>
  <c r="D1265" i="2"/>
  <c r="A1267" i="2"/>
  <c r="B1266" i="2"/>
  <c r="D1266" i="2" l="1"/>
  <c r="E1266" i="2"/>
  <c r="C1266" i="2"/>
  <c r="A1268" i="2"/>
  <c r="B1267" i="2"/>
  <c r="E1267" i="2" l="1"/>
  <c r="C1267" i="2"/>
  <c r="D1267" i="2"/>
  <c r="A1269" i="2"/>
  <c r="B1268" i="2"/>
  <c r="D1268" i="2" l="1"/>
  <c r="C1268" i="2"/>
  <c r="E1268" i="2"/>
  <c r="A1270" i="2"/>
  <c r="B1269" i="2"/>
  <c r="E1269" i="2" l="1"/>
  <c r="C1269" i="2"/>
  <c r="D1269" i="2"/>
  <c r="A1271" i="2"/>
  <c r="B1270" i="2"/>
  <c r="D1270" i="2" l="1"/>
  <c r="E1270" i="2"/>
  <c r="C1270" i="2"/>
  <c r="A1272" i="2"/>
  <c r="B1271" i="2"/>
  <c r="A1273" i="2" l="1"/>
  <c r="B1272" i="2"/>
  <c r="E1271" i="2"/>
  <c r="C1271" i="2"/>
  <c r="D1271" i="2"/>
  <c r="D1272" i="2" l="1"/>
  <c r="C1272" i="2"/>
  <c r="E1272" i="2"/>
  <c r="A1274" i="2"/>
  <c r="B1273" i="2"/>
  <c r="E1273" i="2" l="1"/>
  <c r="C1273" i="2"/>
  <c r="D1273" i="2"/>
  <c r="A1275" i="2"/>
  <c r="B1274" i="2"/>
  <c r="A1276" i="2" l="1"/>
  <c r="B1275" i="2"/>
  <c r="D1274" i="2"/>
  <c r="E1274" i="2"/>
  <c r="C1274" i="2"/>
  <c r="E1275" i="2" l="1"/>
  <c r="C1275" i="2"/>
  <c r="D1275" i="2"/>
  <c r="A1277" i="2"/>
  <c r="B1276" i="2"/>
  <c r="A1278" i="2" l="1"/>
  <c r="B1277" i="2"/>
  <c r="D1276" i="2"/>
  <c r="C1276" i="2"/>
  <c r="E1276" i="2"/>
  <c r="E1277" i="2" l="1"/>
  <c r="C1277" i="2"/>
  <c r="D1277" i="2"/>
  <c r="A1279" i="2"/>
  <c r="B1278" i="2"/>
  <c r="D1278" i="2" l="1"/>
  <c r="E1278" i="2"/>
  <c r="C1278" i="2"/>
  <c r="A1280" i="2"/>
  <c r="B1279" i="2"/>
  <c r="E1279" i="2" l="1"/>
  <c r="C1279" i="2"/>
  <c r="D1279" i="2"/>
  <c r="A1281" i="2"/>
  <c r="B1280" i="2"/>
  <c r="D1280" i="2" l="1"/>
  <c r="C1280" i="2"/>
  <c r="E1280" i="2"/>
  <c r="A1282" i="2"/>
  <c r="B1281" i="2"/>
  <c r="E1281" i="2" l="1"/>
  <c r="C1281" i="2"/>
  <c r="D1281" i="2"/>
  <c r="A1283" i="2"/>
  <c r="B1282" i="2"/>
  <c r="A1284" i="2" l="1"/>
  <c r="B1283" i="2"/>
  <c r="D1282" i="2"/>
  <c r="E1282" i="2"/>
  <c r="C1282" i="2"/>
  <c r="E1283" i="2" l="1"/>
  <c r="C1283" i="2"/>
  <c r="D1283" i="2"/>
  <c r="A1285" i="2"/>
  <c r="B1284" i="2"/>
  <c r="D1284" i="2" l="1"/>
  <c r="C1284" i="2"/>
  <c r="E1284" i="2"/>
  <c r="A1286" i="2"/>
  <c r="B1285" i="2"/>
  <c r="A1287" i="2" l="1"/>
  <c r="B1286" i="2"/>
  <c r="E1285" i="2"/>
  <c r="C1285" i="2"/>
  <c r="D1285" i="2"/>
  <c r="D1286" i="2" l="1"/>
  <c r="E1286" i="2"/>
  <c r="C1286" i="2"/>
  <c r="A1288" i="2"/>
  <c r="B1287" i="2"/>
  <c r="A1289" i="2" l="1"/>
  <c r="B1288" i="2"/>
  <c r="E1287" i="2"/>
  <c r="C1287" i="2"/>
  <c r="D1287" i="2"/>
  <c r="D1288" i="2" l="1"/>
  <c r="C1288" i="2"/>
  <c r="E1288" i="2"/>
  <c r="A1290" i="2"/>
  <c r="B1289" i="2"/>
  <c r="A1291" i="2" l="1"/>
  <c r="B1290" i="2"/>
  <c r="E1289" i="2"/>
  <c r="C1289" i="2"/>
  <c r="D1289" i="2"/>
  <c r="D1290" i="2" l="1"/>
  <c r="E1290" i="2"/>
  <c r="C1290" i="2"/>
  <c r="A1292" i="2"/>
  <c r="B1291" i="2"/>
  <c r="A1293" i="2" l="1"/>
  <c r="B1292" i="2"/>
  <c r="E1291" i="2"/>
  <c r="C1291" i="2"/>
  <c r="D1291" i="2"/>
  <c r="D1292" i="2" l="1"/>
  <c r="C1292" i="2"/>
  <c r="E1292" i="2"/>
  <c r="A1294" i="2"/>
  <c r="B1293" i="2"/>
  <c r="A1295" i="2" l="1"/>
  <c r="B1294" i="2"/>
  <c r="E1293" i="2"/>
  <c r="C1293" i="2"/>
  <c r="D1293" i="2"/>
  <c r="D1294" i="2" l="1"/>
  <c r="E1294" i="2"/>
  <c r="C1294" i="2"/>
  <c r="A1296" i="2"/>
  <c r="B1295" i="2"/>
  <c r="A1297" i="2" l="1"/>
  <c r="B1296" i="2"/>
  <c r="E1295" i="2"/>
  <c r="C1295" i="2"/>
  <c r="D1295" i="2"/>
  <c r="D1296" i="2" l="1"/>
  <c r="C1296" i="2"/>
  <c r="E1296" i="2"/>
  <c r="A1298" i="2"/>
  <c r="B1297" i="2"/>
  <c r="A1299" i="2" l="1"/>
  <c r="B1298" i="2"/>
  <c r="E1297" i="2"/>
  <c r="C1297" i="2"/>
  <c r="D1297" i="2"/>
  <c r="D1298" i="2" l="1"/>
  <c r="E1298" i="2"/>
  <c r="C1298" i="2"/>
  <c r="A1300" i="2"/>
  <c r="B1299" i="2"/>
  <c r="A1301" i="2" l="1"/>
  <c r="B1300" i="2"/>
  <c r="E1299" i="2"/>
  <c r="C1299" i="2"/>
  <c r="D1299" i="2"/>
  <c r="D1300" i="2" l="1"/>
  <c r="C1300" i="2"/>
  <c r="E1300" i="2"/>
  <c r="A1302" i="2"/>
  <c r="B1301" i="2"/>
  <c r="A1303" i="2" l="1"/>
  <c r="B1302" i="2"/>
  <c r="E1301" i="2"/>
  <c r="C1301" i="2"/>
  <c r="D1301" i="2"/>
  <c r="D1302" i="2" l="1"/>
  <c r="E1302" i="2"/>
  <c r="C1302" i="2"/>
  <c r="A1304" i="2"/>
  <c r="B1303" i="2"/>
  <c r="A1305" i="2" l="1"/>
  <c r="B1304" i="2"/>
  <c r="E1303" i="2"/>
  <c r="C1303" i="2"/>
  <c r="D1303" i="2"/>
  <c r="D1304" i="2" l="1"/>
  <c r="C1304" i="2"/>
  <c r="E1304" i="2"/>
  <c r="A1306" i="2"/>
  <c r="B1305" i="2"/>
  <c r="A1307" i="2" l="1"/>
  <c r="B1306" i="2"/>
  <c r="E1305" i="2"/>
  <c r="C1305" i="2"/>
  <c r="D1305" i="2"/>
  <c r="D1306" i="2" l="1"/>
  <c r="E1306" i="2"/>
  <c r="C1306" i="2"/>
  <c r="A1308" i="2"/>
  <c r="B1307" i="2"/>
  <c r="A1309" i="2" l="1"/>
  <c r="B1308" i="2"/>
  <c r="E1307" i="2"/>
  <c r="C1307" i="2"/>
  <c r="D1307" i="2"/>
  <c r="D1308" i="2" l="1"/>
  <c r="C1308" i="2"/>
  <c r="E1308" i="2"/>
  <c r="A1310" i="2"/>
  <c r="B1309" i="2"/>
  <c r="A1311" i="2" l="1"/>
  <c r="B1310" i="2"/>
  <c r="E1309" i="2"/>
  <c r="C1309" i="2"/>
  <c r="D1309" i="2"/>
  <c r="D1310" i="2" l="1"/>
  <c r="E1310" i="2"/>
  <c r="C1310" i="2"/>
  <c r="A1312" i="2"/>
  <c r="B1311" i="2"/>
  <c r="A1313" i="2" l="1"/>
  <c r="B1312" i="2"/>
  <c r="E1311" i="2"/>
  <c r="C1311" i="2"/>
  <c r="D1311" i="2"/>
  <c r="D1312" i="2" l="1"/>
  <c r="C1312" i="2"/>
  <c r="E1312" i="2"/>
  <c r="A1314" i="2"/>
  <c r="B1313" i="2"/>
  <c r="A1315" i="2" l="1"/>
  <c r="B1314" i="2"/>
  <c r="E1313" i="2"/>
  <c r="C1313" i="2"/>
  <c r="D1313" i="2"/>
  <c r="D1314" i="2" l="1"/>
  <c r="E1314" i="2"/>
  <c r="C1314" i="2"/>
  <c r="A1316" i="2"/>
  <c r="B1315" i="2"/>
  <c r="A1317" i="2" l="1"/>
  <c r="B1316" i="2"/>
  <c r="E1315" i="2"/>
  <c r="C1315" i="2"/>
  <c r="D1315" i="2"/>
  <c r="D1316" i="2" l="1"/>
  <c r="C1316" i="2"/>
  <c r="E1316" i="2"/>
  <c r="A1318" i="2"/>
  <c r="B1317" i="2"/>
  <c r="A1319" i="2" l="1"/>
  <c r="B1318" i="2"/>
  <c r="E1317" i="2"/>
  <c r="C1317" i="2"/>
  <c r="D1317" i="2"/>
  <c r="D1318" i="2" l="1"/>
  <c r="E1318" i="2"/>
  <c r="C1318" i="2"/>
  <c r="A1320" i="2"/>
  <c r="B1319" i="2"/>
  <c r="A1321" i="2" l="1"/>
  <c r="B1320" i="2"/>
  <c r="E1319" i="2"/>
  <c r="C1319" i="2"/>
  <c r="D1319" i="2"/>
  <c r="D1320" i="2" l="1"/>
  <c r="C1320" i="2"/>
  <c r="E1320" i="2"/>
  <c r="A1322" i="2"/>
  <c r="B1321" i="2"/>
  <c r="A1323" i="2" l="1"/>
  <c r="B1322" i="2"/>
  <c r="E1321" i="2"/>
  <c r="C1321" i="2"/>
  <c r="D1321" i="2"/>
  <c r="D1322" i="2" l="1"/>
  <c r="E1322" i="2"/>
  <c r="C1322" i="2"/>
  <c r="A1324" i="2"/>
  <c r="B1323" i="2"/>
  <c r="A1325" i="2" l="1"/>
  <c r="B1324" i="2"/>
  <c r="E1323" i="2"/>
  <c r="C1323" i="2"/>
  <c r="D1323" i="2"/>
  <c r="D1324" i="2" l="1"/>
  <c r="C1324" i="2"/>
  <c r="E1324" i="2"/>
  <c r="A1326" i="2"/>
  <c r="B1325" i="2"/>
  <c r="A1327" i="2" l="1"/>
  <c r="B1326" i="2"/>
  <c r="E1325" i="2"/>
  <c r="C1325" i="2"/>
  <c r="D1325" i="2"/>
  <c r="D1326" i="2" l="1"/>
  <c r="E1326" i="2"/>
  <c r="C1326" i="2"/>
  <c r="A1328" i="2"/>
  <c r="B1327" i="2"/>
  <c r="A1329" i="2" l="1"/>
  <c r="B1328" i="2"/>
  <c r="E1327" i="2"/>
  <c r="C1327" i="2"/>
  <c r="D1327" i="2"/>
  <c r="D1328" i="2" l="1"/>
  <c r="C1328" i="2"/>
  <c r="E1328" i="2"/>
  <c r="A1330" i="2"/>
  <c r="B1329" i="2"/>
  <c r="A1331" i="2" l="1"/>
  <c r="B1330" i="2"/>
  <c r="D1329" i="2"/>
  <c r="E1329" i="2"/>
  <c r="C1329" i="2"/>
  <c r="E1330" i="2" l="1"/>
  <c r="C1330" i="2"/>
  <c r="D1330" i="2"/>
  <c r="A1332" i="2"/>
  <c r="B1331" i="2"/>
  <c r="D1331" i="2" l="1"/>
  <c r="C1331" i="2"/>
  <c r="E1331" i="2"/>
  <c r="A1333" i="2"/>
  <c r="B1332" i="2"/>
  <c r="E1332" i="2" l="1"/>
  <c r="C1332" i="2"/>
  <c r="D1332" i="2"/>
  <c r="A1334" i="2"/>
  <c r="B1333" i="2"/>
  <c r="D1333" i="2" l="1"/>
  <c r="E1333" i="2"/>
  <c r="C1333" i="2"/>
  <c r="B1334" i="2"/>
  <c r="A1335" i="2"/>
  <c r="A1336" i="2" l="1"/>
  <c r="B1335" i="2"/>
  <c r="E1334" i="2"/>
  <c r="C1334" i="2"/>
  <c r="D1334" i="2"/>
  <c r="D1335" i="2" l="1"/>
  <c r="C1335" i="2"/>
  <c r="E1335" i="2"/>
  <c r="A1337" i="2"/>
  <c r="B1336" i="2"/>
  <c r="A1338" i="2" l="1"/>
  <c r="B1337" i="2"/>
  <c r="E1336" i="2"/>
  <c r="C1336" i="2"/>
  <c r="D1336" i="2"/>
  <c r="D1337" i="2" l="1"/>
  <c r="E1337" i="2"/>
  <c r="C1337" i="2"/>
  <c r="A1339" i="2"/>
  <c r="B1338" i="2"/>
  <c r="A1340" i="2" l="1"/>
  <c r="B1339" i="2"/>
  <c r="E1338" i="2"/>
  <c r="C1338" i="2"/>
  <c r="D1338" i="2"/>
  <c r="D1339" i="2" l="1"/>
  <c r="C1339" i="2"/>
  <c r="E1339" i="2"/>
  <c r="A1341" i="2"/>
  <c r="B1340" i="2"/>
  <c r="A1342" i="2" l="1"/>
  <c r="B1341" i="2"/>
  <c r="E1340" i="2"/>
  <c r="C1340" i="2"/>
  <c r="D1340" i="2"/>
  <c r="D1341" i="2" l="1"/>
  <c r="E1341" i="2"/>
  <c r="C1341" i="2"/>
  <c r="B1342" i="2"/>
  <c r="A1343" i="2"/>
  <c r="E1342" i="2" l="1"/>
  <c r="C1342" i="2"/>
  <c r="D1342" i="2"/>
  <c r="A1344" i="2"/>
  <c r="B1343" i="2"/>
  <c r="D1343" i="2" l="1"/>
  <c r="C1343" i="2"/>
  <c r="E1343" i="2"/>
  <c r="A1345" i="2"/>
  <c r="B1344" i="2"/>
  <c r="E1344" i="2" l="1"/>
  <c r="C1344" i="2"/>
  <c r="D1344" i="2"/>
  <c r="A1346" i="2"/>
  <c r="B1345" i="2"/>
  <c r="D1345" i="2" l="1"/>
  <c r="E1345" i="2"/>
  <c r="C1345" i="2"/>
  <c r="A1347" i="2"/>
  <c r="B1346" i="2"/>
  <c r="E1346" i="2" l="1"/>
  <c r="C1346" i="2"/>
  <c r="D1346" i="2"/>
  <c r="A1348" i="2"/>
  <c r="B1347" i="2"/>
  <c r="D1347" i="2" l="1"/>
  <c r="C1347" i="2"/>
  <c r="E1347" i="2"/>
  <c r="A1349" i="2"/>
  <c r="B1348" i="2"/>
  <c r="E1348" i="2" l="1"/>
  <c r="C1348" i="2"/>
  <c r="D1348" i="2"/>
  <c r="A1350" i="2"/>
  <c r="B1349" i="2"/>
  <c r="D1349" i="2" l="1"/>
  <c r="E1349" i="2"/>
  <c r="C1349" i="2"/>
  <c r="B1350" i="2"/>
  <c r="A1351" i="2"/>
  <c r="A1352" i="2" l="1"/>
  <c r="B1351" i="2"/>
  <c r="E1350" i="2"/>
  <c r="C1350" i="2"/>
  <c r="D1350" i="2"/>
  <c r="D1351" i="2" l="1"/>
  <c r="C1351" i="2"/>
  <c r="E1351" i="2"/>
  <c r="A1353" i="2"/>
  <c r="B1352" i="2"/>
  <c r="A1354" i="2" l="1"/>
  <c r="B1353" i="2"/>
  <c r="E1352" i="2"/>
  <c r="C1352" i="2"/>
  <c r="D1352" i="2"/>
  <c r="D1353" i="2" l="1"/>
  <c r="E1353" i="2"/>
  <c r="C1353" i="2"/>
  <c r="A1355" i="2"/>
  <c r="B1354" i="2"/>
  <c r="A1356" i="2" l="1"/>
  <c r="B1355" i="2"/>
  <c r="E1354" i="2"/>
  <c r="C1354" i="2"/>
  <c r="D1354" i="2"/>
  <c r="D1355" i="2" l="1"/>
  <c r="C1355" i="2"/>
  <c r="E1355" i="2"/>
  <c r="A1357" i="2"/>
  <c r="B1356" i="2"/>
  <c r="A1358" i="2" l="1"/>
  <c r="B1357" i="2"/>
  <c r="E1356" i="2"/>
  <c r="C1356" i="2"/>
  <c r="D1356" i="2"/>
  <c r="D1357" i="2" l="1"/>
  <c r="E1357" i="2"/>
  <c r="C1357" i="2"/>
  <c r="B1358" i="2"/>
  <c r="A1359" i="2"/>
  <c r="E1358" i="2" l="1"/>
  <c r="C1358" i="2"/>
  <c r="D1358" i="2"/>
  <c r="A1360" i="2"/>
  <c r="B1359" i="2"/>
  <c r="A1361" i="2" l="1"/>
  <c r="B1360" i="2"/>
  <c r="D1359" i="2"/>
  <c r="C1359" i="2"/>
  <c r="E1359" i="2"/>
  <c r="E1360" i="2" l="1"/>
  <c r="C1360" i="2"/>
  <c r="D1360" i="2"/>
  <c r="A1362" i="2"/>
  <c r="B1361" i="2"/>
  <c r="D1361" i="2" l="1"/>
  <c r="E1361" i="2"/>
  <c r="C1361" i="2"/>
  <c r="A1363" i="2"/>
  <c r="B1362" i="2"/>
  <c r="A1364" i="2" l="1"/>
  <c r="B1363" i="2"/>
  <c r="E1362" i="2"/>
  <c r="C1362" i="2"/>
  <c r="D1362" i="2"/>
  <c r="D1363" i="2" l="1"/>
  <c r="C1363" i="2"/>
  <c r="E1363" i="2"/>
  <c r="A1365" i="2"/>
  <c r="B1364" i="2"/>
  <c r="A1366" i="2" l="1"/>
  <c r="B1365" i="2"/>
  <c r="E1364" i="2"/>
  <c r="C1364" i="2"/>
  <c r="D1364" i="2"/>
  <c r="D1365" i="2" l="1"/>
  <c r="E1365" i="2"/>
  <c r="C1365" i="2"/>
  <c r="B1366" i="2"/>
  <c r="A1367" i="2"/>
  <c r="E1366" i="2" l="1"/>
  <c r="C1366" i="2"/>
  <c r="D1366" i="2"/>
  <c r="A1368" i="2"/>
  <c r="B1367" i="2"/>
  <c r="D1367" i="2" l="1"/>
  <c r="C1367" i="2"/>
  <c r="E1367" i="2"/>
  <c r="A1369" i="2"/>
  <c r="B1368" i="2"/>
  <c r="E1368" i="2" l="1"/>
  <c r="C1368" i="2"/>
  <c r="D1368" i="2"/>
  <c r="A1370" i="2"/>
  <c r="B1369" i="2"/>
  <c r="D1369" i="2" l="1"/>
  <c r="E1369" i="2"/>
  <c r="C1369" i="2"/>
  <c r="A1371" i="2"/>
  <c r="B1370" i="2"/>
  <c r="E1370" i="2" l="1"/>
  <c r="C1370" i="2"/>
  <c r="D1370" i="2"/>
  <c r="A1372" i="2"/>
  <c r="B1371" i="2"/>
  <c r="D1371" i="2" l="1"/>
  <c r="C1371" i="2"/>
  <c r="E1371" i="2"/>
  <c r="A1373" i="2"/>
  <c r="B1372" i="2"/>
  <c r="E1372" i="2" l="1"/>
  <c r="C1372" i="2"/>
  <c r="D1372" i="2"/>
  <c r="A1374" i="2"/>
  <c r="B1373" i="2"/>
  <c r="B1374" i="2" l="1"/>
  <c r="A1375" i="2"/>
  <c r="D1373" i="2"/>
  <c r="E1373" i="2"/>
  <c r="C1373" i="2"/>
  <c r="A1376" i="2" l="1"/>
  <c r="B1375" i="2"/>
  <c r="E1374" i="2"/>
  <c r="C1374" i="2"/>
  <c r="D1374" i="2"/>
  <c r="D1375" i="2" l="1"/>
  <c r="C1375" i="2"/>
  <c r="E1375" i="2"/>
  <c r="A1377" i="2"/>
  <c r="B1376" i="2"/>
  <c r="A1378" i="2" l="1"/>
  <c r="B1377" i="2"/>
  <c r="E1376" i="2"/>
  <c r="C1376" i="2"/>
  <c r="D1376" i="2"/>
  <c r="D1377" i="2" l="1"/>
  <c r="E1377" i="2"/>
  <c r="C1377" i="2"/>
  <c r="A1379" i="2"/>
  <c r="B1378" i="2"/>
  <c r="A1380" i="2" l="1"/>
  <c r="B1379" i="2"/>
  <c r="E1378" i="2"/>
  <c r="C1378" i="2"/>
  <c r="D1378" i="2"/>
  <c r="D1379" i="2" l="1"/>
  <c r="C1379" i="2"/>
  <c r="E1379" i="2"/>
  <c r="A1381" i="2"/>
  <c r="B1380" i="2"/>
  <c r="A1382" i="2" l="1"/>
  <c r="B1381" i="2"/>
  <c r="E1380" i="2"/>
  <c r="C1380" i="2"/>
  <c r="D1380" i="2"/>
  <c r="D1381" i="2" l="1"/>
  <c r="E1381" i="2"/>
  <c r="C1381" i="2"/>
  <c r="B1382" i="2"/>
  <c r="A1383" i="2"/>
  <c r="E1382" i="2" l="1"/>
  <c r="C1382" i="2"/>
  <c r="D1382" i="2"/>
  <c r="A1384" i="2"/>
  <c r="B1383" i="2"/>
  <c r="D1383" i="2" l="1"/>
  <c r="C1383" i="2"/>
  <c r="E1383" i="2"/>
  <c r="A1385" i="2"/>
  <c r="B1384" i="2"/>
  <c r="E1384" i="2" l="1"/>
  <c r="C1384" i="2"/>
  <c r="D1384" i="2"/>
  <c r="A1386" i="2"/>
  <c r="B1385" i="2"/>
  <c r="A1387" i="2" l="1"/>
  <c r="B1386" i="2"/>
  <c r="D1385" i="2"/>
  <c r="E1385" i="2"/>
  <c r="C1385" i="2"/>
  <c r="E1386" i="2" l="1"/>
  <c r="C1386" i="2"/>
  <c r="D1386" i="2"/>
  <c r="A1388" i="2"/>
  <c r="B1387" i="2"/>
  <c r="A1389" i="2" l="1"/>
  <c r="B1388" i="2"/>
  <c r="D1387" i="2"/>
  <c r="C1387" i="2"/>
  <c r="E1387" i="2"/>
  <c r="E1388" i="2" l="1"/>
  <c r="C1388" i="2"/>
  <c r="D1388" i="2"/>
  <c r="A1390" i="2"/>
  <c r="B1389" i="2"/>
  <c r="B1390" i="2" l="1"/>
  <c r="A1391" i="2"/>
  <c r="D1389" i="2"/>
  <c r="E1389" i="2"/>
  <c r="C1389" i="2"/>
  <c r="A1392" i="2" l="1"/>
  <c r="B1391" i="2"/>
  <c r="E1390" i="2"/>
  <c r="C1390" i="2"/>
  <c r="D1390" i="2"/>
  <c r="D1391" i="2" l="1"/>
  <c r="C1391" i="2"/>
  <c r="E1391" i="2"/>
  <c r="A1393" i="2"/>
  <c r="B1392" i="2"/>
  <c r="E1392" i="2" l="1"/>
  <c r="C1392" i="2"/>
  <c r="D1392" i="2"/>
  <c r="A1394" i="2"/>
  <c r="B1393" i="2"/>
  <c r="D1393" i="2" l="1"/>
  <c r="E1393" i="2"/>
  <c r="C1393" i="2"/>
  <c r="A1395" i="2"/>
  <c r="B1394" i="2"/>
  <c r="E1394" i="2" l="1"/>
  <c r="C1394" i="2"/>
  <c r="D1394" i="2"/>
  <c r="A1396" i="2"/>
  <c r="B1395" i="2"/>
  <c r="D1395" i="2" l="1"/>
  <c r="C1395" i="2"/>
  <c r="E1395" i="2"/>
  <c r="A1397" i="2"/>
  <c r="B1396" i="2"/>
  <c r="E1396" i="2" l="1"/>
  <c r="C1396" i="2"/>
  <c r="D1396" i="2"/>
  <c r="A1398" i="2"/>
  <c r="B1397" i="2"/>
  <c r="D1397" i="2" l="1"/>
  <c r="E1397" i="2"/>
  <c r="C1397" i="2"/>
  <c r="B1398" i="2"/>
  <c r="A1399" i="2"/>
  <c r="A1400" i="2" l="1"/>
  <c r="B1399" i="2"/>
  <c r="E1398" i="2"/>
  <c r="C1398" i="2"/>
  <c r="D1398" i="2"/>
  <c r="D1399" i="2" l="1"/>
  <c r="C1399" i="2"/>
  <c r="E1399" i="2"/>
  <c r="A1401" i="2"/>
  <c r="B1400" i="2"/>
  <c r="A1402" i="2" l="1"/>
  <c r="B1401" i="2"/>
  <c r="E1400" i="2"/>
  <c r="C1400" i="2"/>
  <c r="D1400" i="2"/>
  <c r="D1401" i="2" l="1"/>
  <c r="E1401" i="2"/>
  <c r="C1401" i="2"/>
  <c r="A1403" i="2"/>
  <c r="B1402" i="2"/>
  <c r="A1404" i="2" l="1"/>
  <c r="B1403" i="2"/>
  <c r="E1402" i="2"/>
  <c r="C1402" i="2"/>
  <c r="D1402" i="2"/>
  <c r="D1403" i="2" l="1"/>
  <c r="C1403" i="2"/>
  <c r="E1403" i="2"/>
  <c r="A1405" i="2"/>
  <c r="B1404" i="2"/>
  <c r="A1406" i="2" l="1"/>
  <c r="B1405" i="2"/>
  <c r="E1404" i="2"/>
  <c r="C1404" i="2"/>
  <c r="D1404" i="2"/>
  <c r="D1405" i="2" l="1"/>
  <c r="E1405" i="2"/>
  <c r="C1405" i="2"/>
  <c r="B1406" i="2"/>
  <c r="A1407" i="2"/>
  <c r="E1406" i="2" l="1"/>
  <c r="C1406" i="2"/>
  <c r="D1406" i="2"/>
  <c r="A1408" i="2"/>
  <c r="B1407" i="2"/>
  <c r="D1407" i="2" l="1"/>
  <c r="C1407" i="2"/>
  <c r="E1407" i="2"/>
  <c r="A1409" i="2"/>
  <c r="B1408" i="2"/>
  <c r="A1410" i="2" l="1"/>
  <c r="B1409" i="2"/>
  <c r="E1408" i="2"/>
  <c r="C1408" i="2"/>
  <c r="D1408" i="2"/>
  <c r="D1409" i="2" l="1"/>
  <c r="E1409" i="2"/>
  <c r="C1409" i="2"/>
  <c r="A1411" i="2"/>
  <c r="B1410" i="2"/>
  <c r="A1412" i="2" l="1"/>
  <c r="B1411" i="2"/>
  <c r="E1410" i="2"/>
  <c r="C1410" i="2"/>
  <c r="D1410" i="2"/>
  <c r="D1411" i="2" l="1"/>
  <c r="C1411" i="2"/>
  <c r="E1411" i="2"/>
  <c r="A1413" i="2"/>
  <c r="B1412" i="2"/>
  <c r="A1414" i="2" l="1"/>
  <c r="B1413" i="2"/>
  <c r="E1412" i="2"/>
  <c r="C1412" i="2"/>
  <c r="D1412" i="2"/>
  <c r="D1413" i="2" l="1"/>
  <c r="E1413" i="2"/>
  <c r="C1413" i="2"/>
  <c r="B1414" i="2"/>
  <c r="A1415" i="2"/>
  <c r="E1414" i="2" l="1"/>
  <c r="C1414" i="2"/>
  <c r="D1414" i="2"/>
  <c r="A1416" i="2"/>
  <c r="B1415" i="2"/>
  <c r="D1415" i="2" l="1"/>
  <c r="C1415" i="2"/>
  <c r="E1415" i="2"/>
  <c r="A1417" i="2"/>
  <c r="B1416" i="2"/>
  <c r="E1416" i="2" l="1"/>
  <c r="C1416" i="2"/>
  <c r="D1416" i="2"/>
  <c r="A1418" i="2"/>
  <c r="B1417" i="2"/>
  <c r="D1417" i="2" l="1"/>
  <c r="E1417" i="2"/>
  <c r="C1417" i="2"/>
  <c r="A1419" i="2"/>
  <c r="B1418" i="2"/>
  <c r="E1418" i="2" l="1"/>
  <c r="C1418" i="2"/>
  <c r="D1418" i="2"/>
  <c r="A1420" i="2"/>
  <c r="B1419" i="2"/>
  <c r="A1421" i="2" l="1"/>
  <c r="B1420" i="2"/>
  <c r="D1419" i="2"/>
  <c r="C1419" i="2"/>
  <c r="E1419" i="2"/>
  <c r="E1420" i="2" l="1"/>
  <c r="C1420" i="2"/>
  <c r="D1420" i="2"/>
  <c r="A1422" i="2"/>
  <c r="B1421" i="2"/>
  <c r="B1422" i="2" l="1"/>
  <c r="A1423" i="2"/>
  <c r="D1421" i="2"/>
  <c r="E1421" i="2"/>
  <c r="C1421" i="2"/>
  <c r="A1424" i="2" l="1"/>
  <c r="B1423" i="2"/>
  <c r="E1422" i="2"/>
  <c r="C1422" i="2"/>
  <c r="D1422" i="2"/>
  <c r="D1423" i="2" l="1"/>
  <c r="C1423" i="2"/>
  <c r="E1423" i="2"/>
  <c r="A1425" i="2"/>
  <c r="B1424" i="2"/>
  <c r="A1426" i="2" l="1"/>
  <c r="B1425" i="2"/>
  <c r="E1424" i="2"/>
  <c r="C1424" i="2"/>
  <c r="D1424" i="2"/>
  <c r="D1425" i="2" l="1"/>
  <c r="E1425" i="2"/>
  <c r="C1425" i="2"/>
  <c r="A1427" i="2"/>
  <c r="B1426" i="2"/>
  <c r="A1428" i="2" l="1"/>
  <c r="B1427" i="2"/>
  <c r="E1426" i="2"/>
  <c r="C1426" i="2"/>
  <c r="D1426" i="2"/>
  <c r="D1427" i="2" l="1"/>
  <c r="C1427" i="2"/>
  <c r="E1427" i="2"/>
  <c r="A1429" i="2"/>
  <c r="B1428" i="2"/>
  <c r="A1430" i="2" l="1"/>
  <c r="B1429" i="2"/>
  <c r="E1428" i="2"/>
  <c r="C1428" i="2"/>
  <c r="D1428" i="2"/>
  <c r="D1429" i="2" l="1"/>
  <c r="E1429" i="2"/>
  <c r="C1429" i="2"/>
  <c r="B1430" i="2"/>
  <c r="A1431" i="2"/>
  <c r="A1432" i="2" l="1"/>
  <c r="B1431" i="2"/>
  <c r="E1430" i="2"/>
  <c r="C1430" i="2"/>
  <c r="D1430" i="2"/>
  <c r="D1431" i="2" l="1"/>
  <c r="C1431" i="2"/>
  <c r="E1431" i="2"/>
  <c r="A1433" i="2"/>
  <c r="B1432" i="2"/>
  <c r="E1432" i="2" l="1"/>
  <c r="C1432" i="2"/>
  <c r="D1432" i="2"/>
  <c r="A1434" i="2"/>
  <c r="B1433" i="2"/>
  <c r="D1433" i="2" l="1"/>
  <c r="E1433" i="2"/>
  <c r="C1433" i="2"/>
  <c r="A1435" i="2"/>
  <c r="B1434" i="2"/>
  <c r="A1436" i="2" l="1"/>
  <c r="B1435" i="2"/>
  <c r="E1434" i="2"/>
  <c r="C1434" i="2"/>
  <c r="D1434" i="2"/>
  <c r="D1435" i="2" l="1"/>
  <c r="C1435" i="2"/>
  <c r="E1435" i="2"/>
  <c r="A1437" i="2"/>
  <c r="B1436" i="2"/>
  <c r="A1438" i="2" l="1"/>
  <c r="B1437" i="2"/>
  <c r="E1436" i="2"/>
  <c r="C1436" i="2"/>
  <c r="D1436" i="2"/>
  <c r="D1437" i="2" l="1"/>
  <c r="E1437" i="2"/>
  <c r="C1437" i="2"/>
  <c r="B1438" i="2"/>
  <c r="A1439" i="2"/>
  <c r="E1438" i="2" l="1"/>
  <c r="C1438" i="2"/>
  <c r="D1438" i="2"/>
  <c r="A1440" i="2"/>
  <c r="B1439" i="2"/>
  <c r="D1439" i="2" l="1"/>
  <c r="C1439" i="2"/>
  <c r="E1439" i="2"/>
  <c r="A1441" i="2"/>
  <c r="B1440" i="2"/>
  <c r="E1440" i="2" l="1"/>
  <c r="C1440" i="2"/>
  <c r="D1440" i="2"/>
  <c r="A1442" i="2"/>
  <c r="B1441" i="2"/>
  <c r="A1443" i="2" l="1"/>
  <c r="B1442" i="2"/>
  <c r="D1441" i="2"/>
  <c r="E1441" i="2"/>
  <c r="C1441" i="2"/>
  <c r="E1442" i="2" l="1"/>
  <c r="C1442" i="2"/>
  <c r="D1442" i="2"/>
  <c r="A1444" i="2"/>
  <c r="B1443" i="2"/>
  <c r="A1445" i="2" l="1"/>
  <c r="B1444" i="2"/>
  <c r="D1443" i="2"/>
  <c r="C1443" i="2"/>
  <c r="E1443" i="2"/>
  <c r="E1444" i="2" l="1"/>
  <c r="C1444" i="2"/>
  <c r="D1444" i="2"/>
  <c r="A1446" i="2"/>
  <c r="B1445" i="2"/>
  <c r="B1446" i="2" l="1"/>
  <c r="A1447" i="2"/>
  <c r="D1445" i="2"/>
  <c r="E1445" i="2"/>
  <c r="C1445" i="2"/>
  <c r="A1448" i="2" l="1"/>
  <c r="B1447" i="2"/>
  <c r="E1446" i="2"/>
  <c r="C1446" i="2"/>
  <c r="D1446" i="2"/>
  <c r="D1447" i="2" l="1"/>
  <c r="C1447" i="2"/>
  <c r="E1447" i="2"/>
  <c r="A1449" i="2"/>
  <c r="B1448" i="2"/>
  <c r="A1450" i="2" l="1"/>
  <c r="B1449" i="2"/>
  <c r="E1448" i="2"/>
  <c r="C1448" i="2"/>
  <c r="D1448" i="2"/>
  <c r="D1449" i="2" l="1"/>
  <c r="E1449" i="2"/>
  <c r="C1449" i="2"/>
  <c r="A1451" i="2"/>
  <c r="B1450" i="2"/>
  <c r="A1452" i="2" l="1"/>
  <c r="B1451" i="2"/>
  <c r="E1450" i="2"/>
  <c r="C1450" i="2"/>
  <c r="D1450" i="2"/>
  <c r="D1451" i="2" l="1"/>
  <c r="C1451" i="2"/>
  <c r="E1451" i="2"/>
  <c r="A1453" i="2"/>
  <c r="B1452" i="2"/>
  <c r="A1454" i="2" l="1"/>
  <c r="B1453" i="2"/>
  <c r="E1452" i="2"/>
  <c r="C1452" i="2"/>
  <c r="D1452" i="2"/>
  <c r="D1453" i="2" l="1"/>
  <c r="E1453" i="2"/>
  <c r="C1453" i="2"/>
  <c r="B1454" i="2"/>
  <c r="A1455" i="2"/>
  <c r="A1456" i="2" l="1"/>
  <c r="B1455" i="2"/>
  <c r="E1454" i="2"/>
  <c r="C1454" i="2"/>
  <c r="D1454" i="2"/>
  <c r="D1455" i="2" l="1"/>
  <c r="C1455" i="2"/>
  <c r="E1455" i="2"/>
  <c r="A1457" i="2"/>
  <c r="B1456" i="2"/>
  <c r="E1456" i="2" l="1"/>
  <c r="C1456" i="2"/>
  <c r="D1456" i="2"/>
  <c r="A1458" i="2"/>
  <c r="B1457" i="2"/>
  <c r="D1457" i="2" l="1"/>
  <c r="E1457" i="2"/>
  <c r="C1457" i="2"/>
  <c r="A1459" i="2"/>
  <c r="B1458" i="2"/>
  <c r="E1458" i="2" l="1"/>
  <c r="C1458" i="2"/>
  <c r="D1458" i="2"/>
  <c r="A1460" i="2"/>
  <c r="B1459" i="2"/>
  <c r="D1459" i="2" l="1"/>
  <c r="C1459" i="2"/>
  <c r="E1459" i="2"/>
  <c r="A1461" i="2"/>
  <c r="B1460" i="2"/>
  <c r="E1460" i="2" l="1"/>
  <c r="C1460" i="2"/>
  <c r="D1460" i="2"/>
  <c r="A1462" i="2"/>
  <c r="B1461" i="2"/>
  <c r="D1461" i="2" l="1"/>
  <c r="E1461" i="2"/>
  <c r="C1461" i="2"/>
  <c r="B1462" i="2"/>
  <c r="A1463" i="2"/>
  <c r="A1464" i="2" l="1"/>
  <c r="B1463" i="2"/>
  <c r="E1462" i="2"/>
  <c r="C1462" i="2"/>
  <c r="D1462" i="2"/>
  <c r="D1463" i="2" l="1"/>
  <c r="C1463" i="2"/>
  <c r="E1463" i="2"/>
  <c r="A1465" i="2"/>
  <c r="B1464" i="2"/>
  <c r="A1466" i="2" l="1"/>
  <c r="B1465" i="2"/>
  <c r="E1464" i="2"/>
  <c r="C1464" i="2"/>
  <c r="D1464" i="2"/>
  <c r="D1465" i="2" l="1"/>
  <c r="E1465" i="2"/>
  <c r="C1465" i="2"/>
  <c r="A1467" i="2"/>
  <c r="B1466" i="2"/>
  <c r="E1466" i="2" l="1"/>
  <c r="C1466" i="2"/>
  <c r="D1466" i="2"/>
  <c r="A1468" i="2"/>
  <c r="B1467" i="2"/>
  <c r="A1469" i="2" l="1"/>
  <c r="B1468" i="2"/>
  <c r="D1467" i="2"/>
  <c r="C1467" i="2"/>
  <c r="E1467" i="2"/>
  <c r="E1468" i="2" l="1"/>
  <c r="C1468" i="2"/>
  <c r="D1468" i="2"/>
  <c r="A1470" i="2"/>
  <c r="B1469" i="2"/>
  <c r="B1470" i="2" l="1"/>
  <c r="A1471" i="2"/>
  <c r="D1469" i="2"/>
  <c r="E1469" i="2"/>
  <c r="C1469" i="2"/>
  <c r="A1472" i="2" l="1"/>
  <c r="B1471" i="2"/>
  <c r="E1470" i="2"/>
  <c r="C1470" i="2"/>
  <c r="D1470" i="2"/>
  <c r="D1471" i="2" l="1"/>
  <c r="C1471" i="2"/>
  <c r="E1471" i="2"/>
  <c r="A1473" i="2"/>
  <c r="B1472" i="2"/>
  <c r="E1472" i="2" l="1"/>
  <c r="C1472" i="2"/>
  <c r="D1472" i="2"/>
  <c r="A1474" i="2"/>
  <c r="B1473" i="2"/>
  <c r="D1473" i="2" l="1"/>
  <c r="E1473" i="2"/>
  <c r="C1473" i="2"/>
  <c r="A1475" i="2"/>
  <c r="B1474" i="2"/>
  <c r="E1474" i="2" l="1"/>
  <c r="C1474" i="2"/>
  <c r="D1474" i="2"/>
  <c r="A1476" i="2"/>
  <c r="B1475" i="2"/>
  <c r="D1475" i="2" l="1"/>
  <c r="C1475" i="2"/>
  <c r="E1475" i="2"/>
  <c r="A1477" i="2"/>
  <c r="B1476" i="2"/>
  <c r="E1476" i="2" l="1"/>
  <c r="C1476" i="2"/>
  <c r="D1476" i="2"/>
  <c r="A1478" i="2"/>
  <c r="B1477" i="2"/>
  <c r="D1477" i="2" l="1"/>
  <c r="E1477" i="2"/>
  <c r="C1477" i="2"/>
  <c r="B1478" i="2"/>
  <c r="A1479" i="2"/>
  <c r="E1478" i="2" l="1"/>
  <c r="C1478" i="2"/>
  <c r="D1478" i="2"/>
  <c r="A1480" i="2"/>
  <c r="B1479" i="2"/>
  <c r="D1479" i="2" l="1"/>
  <c r="C1479" i="2"/>
  <c r="E1479" i="2"/>
  <c r="A1481" i="2"/>
  <c r="B1480" i="2"/>
  <c r="E1480" i="2" l="1"/>
  <c r="C1480" i="2"/>
  <c r="D1480" i="2"/>
  <c r="A1482" i="2"/>
  <c r="B1481" i="2"/>
  <c r="D1481" i="2" l="1"/>
  <c r="E1481" i="2"/>
  <c r="C1481" i="2"/>
  <c r="A1483" i="2"/>
  <c r="B1482" i="2"/>
  <c r="E1482" i="2" l="1"/>
  <c r="C1482" i="2"/>
  <c r="D1482" i="2"/>
  <c r="A1484" i="2"/>
  <c r="B1483" i="2"/>
  <c r="D1483" i="2" l="1"/>
  <c r="C1483" i="2"/>
  <c r="E1483" i="2"/>
  <c r="A1485" i="2"/>
  <c r="B1484" i="2"/>
  <c r="E1484" i="2" l="1"/>
  <c r="C1484" i="2"/>
  <c r="D1484" i="2"/>
  <c r="A1486" i="2"/>
  <c r="B1485" i="2"/>
  <c r="D1485" i="2" l="1"/>
  <c r="E1485" i="2"/>
  <c r="C1485" i="2"/>
  <c r="B1486" i="2"/>
  <c r="A1487" i="2"/>
  <c r="A1488" i="2" l="1"/>
  <c r="B1487" i="2"/>
  <c r="E1486" i="2"/>
  <c r="C1486" i="2"/>
  <c r="D1486" i="2"/>
  <c r="D1487" i="2" l="1"/>
  <c r="C1487" i="2"/>
  <c r="E1487" i="2"/>
  <c r="A1489" i="2"/>
  <c r="B1488" i="2"/>
  <c r="A1490" i="2" l="1"/>
  <c r="B1489" i="2"/>
  <c r="E1488" i="2"/>
  <c r="C1488" i="2"/>
  <c r="D1488" i="2"/>
  <c r="D1489" i="2" l="1"/>
  <c r="E1489" i="2"/>
  <c r="C1489" i="2"/>
  <c r="A1491" i="2"/>
  <c r="B1490" i="2"/>
  <c r="E1490" i="2" l="1"/>
  <c r="C1490" i="2"/>
  <c r="D1490" i="2"/>
  <c r="A1492" i="2"/>
  <c r="B1491" i="2"/>
  <c r="D1491" i="2" l="1"/>
  <c r="C1491" i="2"/>
  <c r="E1491" i="2"/>
  <c r="A1493" i="2"/>
  <c r="B1492" i="2"/>
  <c r="E1492" i="2" l="1"/>
  <c r="C1492" i="2"/>
  <c r="D1492" i="2"/>
  <c r="A1494" i="2"/>
  <c r="B1493" i="2"/>
  <c r="D1493" i="2" l="1"/>
  <c r="E1493" i="2"/>
  <c r="C1493" i="2"/>
  <c r="B1494" i="2"/>
  <c r="A1495" i="2"/>
  <c r="A1496" i="2" l="1"/>
  <c r="B1495" i="2"/>
  <c r="E1494" i="2"/>
  <c r="C1494" i="2"/>
  <c r="D1494" i="2"/>
  <c r="D1495" i="2" l="1"/>
  <c r="C1495" i="2"/>
  <c r="E1495" i="2"/>
  <c r="A1497" i="2"/>
  <c r="B1496" i="2"/>
  <c r="A1498" i="2" l="1"/>
  <c r="B1497" i="2"/>
  <c r="E1496" i="2"/>
  <c r="C1496" i="2"/>
  <c r="D1496" i="2"/>
  <c r="D1497" i="2" l="1"/>
  <c r="E1497" i="2"/>
  <c r="C1497" i="2"/>
  <c r="A1499" i="2"/>
  <c r="B1498" i="2"/>
  <c r="A1500" i="2" l="1"/>
  <c r="B1499" i="2"/>
  <c r="E1498" i="2"/>
  <c r="C1498" i="2"/>
  <c r="D1498" i="2"/>
  <c r="D1499" i="2" l="1"/>
  <c r="E1499" i="2"/>
  <c r="C1499" i="2"/>
  <c r="A1501" i="2"/>
  <c r="B1500" i="2"/>
  <c r="A1502" i="2" l="1"/>
  <c r="B1501" i="2"/>
  <c r="E1500" i="2"/>
  <c r="C1500" i="2"/>
  <c r="D1500" i="2"/>
  <c r="D1501" i="2" l="1"/>
  <c r="C1501" i="2"/>
  <c r="E1501" i="2"/>
  <c r="A1503" i="2"/>
  <c r="B1502" i="2"/>
  <c r="E1502" i="2" l="1"/>
  <c r="C1502" i="2"/>
  <c r="D1502" i="2"/>
  <c r="A1504" i="2"/>
  <c r="B1503" i="2"/>
  <c r="B1504" i="2" l="1"/>
  <c r="A1505" i="2"/>
  <c r="D1503" i="2"/>
  <c r="E1503" i="2"/>
  <c r="C1503" i="2"/>
  <c r="A1506" i="2" l="1"/>
  <c r="B1505" i="2"/>
  <c r="E1504" i="2"/>
  <c r="C1504" i="2"/>
  <c r="D1504" i="2"/>
  <c r="D1505" i="2" l="1"/>
  <c r="C1505" i="2"/>
  <c r="E1505" i="2"/>
  <c r="A1507" i="2"/>
  <c r="B1506" i="2"/>
  <c r="A1508" i="2" l="1"/>
  <c r="B1507" i="2"/>
  <c r="E1506" i="2"/>
  <c r="C1506" i="2"/>
  <c r="D1506" i="2"/>
  <c r="D1507" i="2" l="1"/>
  <c r="E1507" i="2"/>
  <c r="C1507" i="2"/>
  <c r="A1509" i="2"/>
  <c r="B1508" i="2"/>
  <c r="A1510" i="2" l="1"/>
  <c r="B1509" i="2"/>
  <c r="E1508" i="2"/>
  <c r="C1508" i="2"/>
  <c r="D1508" i="2"/>
  <c r="D1509" i="2" l="1"/>
  <c r="C1509" i="2"/>
  <c r="E1509" i="2"/>
  <c r="A1511" i="2"/>
  <c r="B1510" i="2"/>
  <c r="A1512" i="2" l="1"/>
  <c r="B1511" i="2"/>
  <c r="E1510" i="2"/>
  <c r="C1510" i="2"/>
  <c r="D1510" i="2"/>
  <c r="D1511" i="2" l="1"/>
  <c r="E1511" i="2"/>
  <c r="C1511" i="2"/>
  <c r="B1512" i="2"/>
  <c r="A1513" i="2"/>
  <c r="E1512" i="2" l="1"/>
  <c r="C1512" i="2"/>
  <c r="D1512" i="2"/>
  <c r="A1514" i="2"/>
  <c r="B1513" i="2"/>
  <c r="D1513" i="2" l="1"/>
  <c r="C1513" i="2"/>
  <c r="E1513" i="2"/>
  <c r="A1515" i="2"/>
  <c r="B1514" i="2"/>
  <c r="A1516" i="2" l="1"/>
  <c r="B1515" i="2"/>
  <c r="E1514" i="2"/>
  <c r="C1514" i="2"/>
  <c r="D1514" i="2"/>
  <c r="D1515" i="2" l="1"/>
  <c r="E1515" i="2"/>
  <c r="C1515" i="2"/>
  <c r="A1517" i="2"/>
  <c r="B1516" i="2"/>
  <c r="A1518" i="2" l="1"/>
  <c r="B1517" i="2"/>
  <c r="E1516" i="2"/>
  <c r="C1516" i="2"/>
  <c r="D1516" i="2"/>
  <c r="D1517" i="2" l="1"/>
  <c r="C1517" i="2"/>
  <c r="E1517" i="2"/>
  <c r="A1519" i="2"/>
  <c r="B1518" i="2"/>
  <c r="A1520" i="2" l="1"/>
  <c r="B1519" i="2"/>
  <c r="E1518" i="2"/>
  <c r="C1518" i="2"/>
  <c r="D1518" i="2"/>
  <c r="D1519" i="2" l="1"/>
  <c r="E1519" i="2"/>
  <c r="C1519" i="2"/>
  <c r="B1520" i="2"/>
  <c r="A1521" i="2"/>
  <c r="E1520" i="2" l="1"/>
  <c r="C1520" i="2"/>
  <c r="D1520" i="2"/>
  <c r="A1522" i="2"/>
  <c r="B1521" i="2"/>
  <c r="D1521" i="2" l="1"/>
  <c r="C1521" i="2"/>
  <c r="E1521" i="2"/>
  <c r="A1523" i="2"/>
  <c r="B1522" i="2"/>
  <c r="E1522" i="2" l="1"/>
  <c r="C1522" i="2"/>
  <c r="D1522" i="2"/>
  <c r="A1524" i="2"/>
  <c r="B1523" i="2"/>
  <c r="D1523" i="2" l="1"/>
  <c r="E1523" i="2"/>
  <c r="C1523" i="2"/>
  <c r="A1525" i="2"/>
  <c r="B1524" i="2"/>
  <c r="E1524" i="2" l="1"/>
  <c r="C1524" i="2"/>
  <c r="D1524" i="2"/>
  <c r="A1526" i="2"/>
  <c r="B1525" i="2"/>
  <c r="D1525" i="2" l="1"/>
  <c r="C1525" i="2"/>
  <c r="E1525" i="2"/>
  <c r="A1527" i="2"/>
  <c r="B1526" i="2"/>
  <c r="A1528" i="2" l="1"/>
  <c r="B1527" i="2"/>
  <c r="E1526" i="2"/>
  <c r="C1526" i="2"/>
  <c r="D1526" i="2"/>
  <c r="D1527" i="2" l="1"/>
  <c r="E1527" i="2"/>
  <c r="C1527" i="2"/>
  <c r="B1528" i="2"/>
  <c r="A1529" i="2"/>
  <c r="A1530" i="2" l="1"/>
  <c r="B1529" i="2"/>
  <c r="E1528" i="2"/>
  <c r="C1528" i="2"/>
  <c r="D1528" i="2"/>
  <c r="D1529" i="2" l="1"/>
  <c r="C1529" i="2"/>
  <c r="E1529" i="2"/>
  <c r="A1531" i="2"/>
  <c r="B1530" i="2"/>
  <c r="A1532" i="2" l="1"/>
  <c r="B1531" i="2"/>
  <c r="E1530" i="2"/>
  <c r="C1530" i="2"/>
  <c r="D1530" i="2"/>
  <c r="D1531" i="2" l="1"/>
  <c r="E1531" i="2"/>
  <c r="C1531" i="2"/>
  <c r="A1533" i="2"/>
  <c r="B1532" i="2"/>
  <c r="A1534" i="2" l="1"/>
  <c r="B1533" i="2"/>
  <c r="E1532" i="2"/>
  <c r="C1532" i="2"/>
  <c r="D1532" i="2"/>
  <c r="D1533" i="2" l="1"/>
  <c r="C1533" i="2"/>
  <c r="E1533" i="2"/>
  <c r="A1535" i="2"/>
  <c r="B1534" i="2"/>
  <c r="A1536" i="2" l="1"/>
  <c r="B1535" i="2"/>
  <c r="E1534" i="2"/>
  <c r="C1534" i="2"/>
  <c r="D1534" i="2"/>
  <c r="D1535" i="2" l="1"/>
  <c r="E1535" i="2"/>
  <c r="C1535" i="2"/>
  <c r="B1536" i="2"/>
  <c r="A1537" i="2"/>
  <c r="E1536" i="2" l="1"/>
  <c r="C1536" i="2"/>
  <c r="D1536" i="2"/>
  <c r="A1538" i="2"/>
  <c r="B1537" i="2"/>
  <c r="D1537" i="2" l="1"/>
  <c r="C1537" i="2"/>
  <c r="E1537" i="2"/>
  <c r="A1539" i="2"/>
  <c r="B1538" i="2"/>
  <c r="E1538" i="2" l="1"/>
  <c r="C1538" i="2"/>
  <c r="D1538" i="2"/>
  <c r="A1540" i="2"/>
  <c r="B1539" i="2"/>
  <c r="D1539" i="2" l="1"/>
  <c r="E1539" i="2"/>
  <c r="C1539" i="2"/>
  <c r="A1541" i="2"/>
  <c r="B1540" i="2"/>
  <c r="E1540" i="2" l="1"/>
  <c r="C1540" i="2"/>
  <c r="D1540" i="2"/>
  <c r="A1542" i="2"/>
  <c r="B1541" i="2"/>
  <c r="D1541" i="2" l="1"/>
  <c r="C1541" i="2"/>
  <c r="E1541" i="2"/>
  <c r="A1543" i="2"/>
  <c r="B1542" i="2"/>
  <c r="E1542" i="2" l="1"/>
  <c r="C1542" i="2"/>
  <c r="D1542" i="2"/>
  <c r="A1544" i="2"/>
  <c r="B1543" i="2"/>
  <c r="D1543" i="2" l="1"/>
  <c r="E1543" i="2"/>
  <c r="C1543" i="2"/>
  <c r="B1544" i="2"/>
  <c r="A1545" i="2"/>
  <c r="A1546" i="2" l="1"/>
  <c r="B1545" i="2"/>
  <c r="E1544" i="2"/>
  <c r="C1544" i="2"/>
  <c r="D1544" i="2"/>
  <c r="D1545" i="2" l="1"/>
  <c r="C1545" i="2"/>
  <c r="E1545" i="2"/>
  <c r="A1547" i="2"/>
  <c r="B1546" i="2"/>
  <c r="A1548" i="2" l="1"/>
  <c r="B1547" i="2"/>
  <c r="E1546" i="2"/>
  <c r="C1546" i="2"/>
  <c r="D1546" i="2"/>
  <c r="D1547" i="2" l="1"/>
  <c r="E1547" i="2"/>
  <c r="C1547" i="2"/>
  <c r="A1549" i="2"/>
  <c r="B1548" i="2"/>
  <c r="A1550" i="2" l="1"/>
  <c r="B1549" i="2"/>
  <c r="E1548" i="2"/>
  <c r="C1548" i="2"/>
  <c r="D1548" i="2"/>
  <c r="D1549" i="2" l="1"/>
  <c r="C1549" i="2"/>
  <c r="E1549" i="2"/>
  <c r="A1551" i="2"/>
  <c r="B1550" i="2"/>
  <c r="E1550" i="2" l="1"/>
  <c r="C1550" i="2"/>
  <c r="D1550" i="2"/>
  <c r="A1552" i="2"/>
  <c r="B1551" i="2"/>
  <c r="B1552" i="2" l="1"/>
  <c r="A1553" i="2"/>
  <c r="D1551" i="2"/>
  <c r="E1551" i="2"/>
  <c r="C1551" i="2"/>
  <c r="A1554" i="2" l="1"/>
  <c r="B1553" i="2"/>
  <c r="E1552" i="2"/>
  <c r="C1552" i="2"/>
  <c r="D1552" i="2"/>
  <c r="D1553" i="2" l="1"/>
  <c r="C1553" i="2"/>
  <c r="E1553" i="2"/>
  <c r="A1555" i="2"/>
  <c r="B1554" i="2"/>
  <c r="E1554" i="2" l="1"/>
  <c r="C1554" i="2"/>
  <c r="D1554" i="2"/>
  <c r="A1556" i="2"/>
  <c r="B1555" i="2"/>
  <c r="D1555" i="2" l="1"/>
  <c r="E1555" i="2"/>
  <c r="C1555" i="2"/>
  <c r="A1557" i="2"/>
  <c r="B1556" i="2"/>
  <c r="E1556" i="2" l="1"/>
  <c r="C1556" i="2"/>
  <c r="D1556" i="2"/>
  <c r="A1558" i="2"/>
  <c r="B1557" i="2"/>
  <c r="D1557" i="2" l="1"/>
  <c r="C1557" i="2"/>
  <c r="E1557" i="2"/>
  <c r="A1559" i="2"/>
  <c r="B1558" i="2"/>
  <c r="E1558" i="2" l="1"/>
  <c r="C1558" i="2"/>
  <c r="D1558" i="2"/>
  <c r="A1560" i="2"/>
  <c r="B1559" i="2"/>
  <c r="D1559" i="2" l="1"/>
  <c r="E1559" i="2"/>
  <c r="C1559" i="2"/>
  <c r="B1560" i="2"/>
  <c r="A1561" i="2"/>
  <c r="A1562" i="2" l="1"/>
  <c r="B1561" i="2"/>
  <c r="E1560" i="2"/>
  <c r="C1560" i="2"/>
  <c r="D1560" i="2"/>
  <c r="D1561" i="2" l="1"/>
  <c r="C1561" i="2"/>
  <c r="E1561" i="2"/>
  <c r="A1563" i="2"/>
  <c r="B1562" i="2"/>
  <c r="E1562" i="2" l="1"/>
  <c r="C1562" i="2"/>
  <c r="D1562" i="2"/>
  <c r="A1564" i="2"/>
  <c r="B1563" i="2"/>
  <c r="D1563" i="2" l="1"/>
  <c r="E1563" i="2"/>
  <c r="C1563" i="2"/>
  <c r="A1565" i="2"/>
  <c r="B1564" i="2"/>
  <c r="E1564" i="2" l="1"/>
  <c r="C1564" i="2"/>
  <c r="D1564" i="2"/>
  <c r="A1566" i="2"/>
  <c r="B1565" i="2"/>
  <c r="A1567" i="2" l="1"/>
  <c r="B1566" i="2"/>
  <c r="D1565" i="2"/>
  <c r="C1565" i="2"/>
  <c r="E1565" i="2"/>
  <c r="E1566" i="2" l="1"/>
  <c r="C1566" i="2"/>
  <c r="D1566" i="2"/>
  <c r="A1568" i="2"/>
  <c r="B1567" i="2"/>
  <c r="B1568" i="2" l="1"/>
  <c r="A1569" i="2"/>
  <c r="D1567" i="2"/>
  <c r="E1567" i="2"/>
  <c r="C1567" i="2"/>
  <c r="A1570" i="2" l="1"/>
  <c r="B1569" i="2"/>
  <c r="E1568" i="2"/>
  <c r="C1568" i="2"/>
  <c r="D1568" i="2"/>
  <c r="D1569" i="2" l="1"/>
  <c r="C1569" i="2"/>
  <c r="E1569" i="2"/>
  <c r="A1571" i="2"/>
  <c r="B1570" i="2"/>
  <c r="E1570" i="2" l="1"/>
  <c r="C1570" i="2"/>
  <c r="D1570" i="2"/>
  <c r="A1572" i="2"/>
  <c r="B1571" i="2"/>
  <c r="D1571" i="2" l="1"/>
  <c r="E1571" i="2"/>
  <c r="C1571" i="2"/>
  <c r="A1573" i="2"/>
  <c r="B1572" i="2"/>
  <c r="E1572" i="2" l="1"/>
  <c r="C1572" i="2"/>
  <c r="D1572" i="2"/>
  <c r="A1574" i="2"/>
  <c r="B1573" i="2"/>
  <c r="D1573" i="2" l="1"/>
  <c r="C1573" i="2"/>
  <c r="E1573" i="2"/>
  <c r="A1575" i="2"/>
  <c r="B1574" i="2"/>
  <c r="E1574" i="2" l="1"/>
  <c r="C1574" i="2"/>
  <c r="D1574" i="2"/>
  <c r="A1576" i="2"/>
  <c r="B1575" i="2"/>
  <c r="D1575" i="2" l="1"/>
  <c r="E1575" i="2"/>
  <c r="C1575" i="2"/>
  <c r="B1576" i="2"/>
  <c r="A1577" i="2"/>
  <c r="A1578" i="2" l="1"/>
  <c r="B1577" i="2"/>
  <c r="E1576" i="2"/>
  <c r="C1576" i="2"/>
  <c r="D1576" i="2"/>
  <c r="D1577" i="2" l="1"/>
  <c r="C1577" i="2"/>
  <c r="E1577" i="2"/>
  <c r="A1579" i="2"/>
  <c r="B1578" i="2"/>
  <c r="E1578" i="2" l="1"/>
  <c r="C1578" i="2"/>
  <c r="D1578" i="2"/>
  <c r="A1580" i="2"/>
  <c r="B1579" i="2"/>
  <c r="A1581" i="2" l="1"/>
  <c r="B1580" i="2"/>
  <c r="D1579" i="2"/>
  <c r="E1579" i="2"/>
  <c r="C1579" i="2"/>
  <c r="E1580" i="2" l="1"/>
  <c r="C1580" i="2"/>
  <c r="D1580" i="2"/>
  <c r="A1582" i="2"/>
  <c r="B1581" i="2"/>
  <c r="A1583" i="2" l="1"/>
  <c r="B1582" i="2"/>
  <c r="D1581" i="2"/>
  <c r="C1581" i="2"/>
  <c r="E1581" i="2"/>
  <c r="E1582" i="2" l="1"/>
  <c r="C1582" i="2"/>
  <c r="D1582" i="2"/>
  <c r="A1584" i="2"/>
  <c r="B1583" i="2"/>
  <c r="D1583" i="2" l="1"/>
  <c r="E1583" i="2"/>
  <c r="C1583" i="2"/>
  <c r="B1584" i="2"/>
  <c r="A1585" i="2"/>
  <c r="A1586" i="2" l="1"/>
  <c r="B1585" i="2"/>
  <c r="E1584" i="2"/>
  <c r="C1584" i="2"/>
  <c r="D1584" i="2"/>
  <c r="D1585" i="2" l="1"/>
  <c r="C1585" i="2"/>
  <c r="E1585" i="2"/>
  <c r="A1587" i="2"/>
  <c r="B1586" i="2"/>
  <c r="A1588" i="2" l="1"/>
  <c r="B1587" i="2"/>
  <c r="E1586" i="2"/>
  <c r="C1586" i="2"/>
  <c r="D1586" i="2"/>
  <c r="D1587" i="2" l="1"/>
  <c r="E1587" i="2"/>
  <c r="C1587" i="2"/>
  <c r="A1589" i="2"/>
  <c r="B1588" i="2"/>
  <c r="A1590" i="2" l="1"/>
  <c r="B1589" i="2"/>
  <c r="E1588" i="2"/>
  <c r="C1588" i="2"/>
  <c r="D1588" i="2"/>
  <c r="D1589" i="2" l="1"/>
  <c r="C1589" i="2"/>
  <c r="E1589" i="2"/>
  <c r="A1591" i="2"/>
  <c r="B1590" i="2"/>
  <c r="A1592" i="2" l="1"/>
  <c r="B1591" i="2"/>
  <c r="E1590" i="2"/>
  <c r="C1590" i="2"/>
  <c r="D1590" i="2"/>
  <c r="D1591" i="2" l="1"/>
  <c r="E1591" i="2"/>
  <c r="C1591" i="2"/>
  <c r="B1592" i="2"/>
  <c r="A1593" i="2"/>
  <c r="E1592" i="2" l="1"/>
  <c r="C1592" i="2"/>
  <c r="D1592" i="2"/>
  <c r="A1594" i="2"/>
  <c r="B1593" i="2"/>
  <c r="D1593" i="2" l="1"/>
  <c r="C1593" i="2"/>
  <c r="E1593" i="2"/>
  <c r="A1595" i="2"/>
  <c r="B1594" i="2"/>
  <c r="E1594" i="2" l="1"/>
  <c r="C1594" i="2"/>
  <c r="D1594" i="2"/>
  <c r="A1596" i="2"/>
  <c r="B1595" i="2"/>
  <c r="D1595" i="2" l="1"/>
  <c r="E1595" i="2"/>
  <c r="C1595" i="2"/>
  <c r="A1597" i="2"/>
  <c r="B1596" i="2"/>
  <c r="E1596" i="2" l="1"/>
  <c r="C1596" i="2"/>
  <c r="D1596" i="2"/>
  <c r="A1598" i="2"/>
  <c r="B1597" i="2"/>
  <c r="D1597" i="2" l="1"/>
  <c r="C1597" i="2"/>
  <c r="E1597" i="2"/>
  <c r="A1599" i="2"/>
  <c r="B1598" i="2"/>
  <c r="E1598" i="2" l="1"/>
  <c r="C1598" i="2"/>
  <c r="D1598" i="2"/>
  <c r="A1600" i="2"/>
  <c r="B1599" i="2"/>
  <c r="B1600" i="2" l="1"/>
  <c r="A1601" i="2"/>
  <c r="D1599" i="2"/>
  <c r="E1599" i="2"/>
  <c r="C1599" i="2"/>
  <c r="A1602" i="2" l="1"/>
  <c r="B1601" i="2"/>
  <c r="E1600" i="2"/>
  <c r="C1600" i="2"/>
  <c r="D1600" i="2"/>
  <c r="D1601" i="2" l="1"/>
  <c r="C1601" i="2"/>
  <c r="E1601" i="2"/>
  <c r="A1603" i="2"/>
  <c r="B1602" i="2"/>
  <c r="E1602" i="2" l="1"/>
  <c r="C1602" i="2"/>
  <c r="D1602" i="2"/>
  <c r="A1604" i="2"/>
  <c r="B1603" i="2"/>
  <c r="A1605" i="2" l="1"/>
  <c r="B1604" i="2"/>
  <c r="D1603" i="2"/>
  <c r="E1603" i="2"/>
  <c r="C1603" i="2"/>
  <c r="E1604" i="2" l="1"/>
  <c r="C1604" i="2"/>
  <c r="D1604" i="2"/>
  <c r="A1606" i="2"/>
  <c r="B1605" i="2"/>
  <c r="A1607" i="2" l="1"/>
  <c r="B1606" i="2"/>
  <c r="D1605" i="2"/>
  <c r="C1605" i="2"/>
  <c r="E1605" i="2"/>
  <c r="E1606" i="2" l="1"/>
  <c r="C1606" i="2"/>
  <c r="D1606" i="2"/>
  <c r="A1608" i="2"/>
  <c r="B1607" i="2"/>
  <c r="B1608" i="2" l="1"/>
  <c r="A1609" i="2"/>
  <c r="D1607" i="2"/>
  <c r="E1607" i="2"/>
  <c r="C1607" i="2"/>
  <c r="A1610" i="2" l="1"/>
  <c r="B1609" i="2"/>
  <c r="E1608" i="2"/>
  <c r="C1608" i="2"/>
  <c r="D1608" i="2"/>
  <c r="D1609" i="2" l="1"/>
  <c r="C1609" i="2"/>
  <c r="E1609" i="2"/>
  <c r="A1611" i="2"/>
  <c r="B1610" i="2"/>
  <c r="E1610" i="2" l="1"/>
  <c r="C1610" i="2"/>
  <c r="D1610" i="2"/>
  <c r="A1612" i="2"/>
  <c r="B1611" i="2"/>
  <c r="D1611" i="2" l="1"/>
  <c r="E1611" i="2"/>
  <c r="C1611" i="2"/>
  <c r="A1613" i="2"/>
  <c r="B1612" i="2"/>
  <c r="E1612" i="2" l="1"/>
  <c r="C1612" i="2"/>
  <c r="D1612" i="2"/>
  <c r="A1614" i="2"/>
  <c r="B1613" i="2"/>
  <c r="D1613" i="2" l="1"/>
  <c r="C1613" i="2"/>
  <c r="E1613" i="2"/>
  <c r="A1615" i="2"/>
  <c r="B1614" i="2"/>
  <c r="E1614" i="2" l="1"/>
  <c r="C1614" i="2"/>
  <c r="D1614" i="2"/>
  <c r="A1616" i="2"/>
  <c r="B1615" i="2"/>
  <c r="D1615" i="2" l="1"/>
  <c r="E1615" i="2"/>
  <c r="C1615" i="2"/>
  <c r="B1616" i="2"/>
  <c r="A1617" i="2"/>
  <c r="A1618" i="2" l="1"/>
  <c r="B1617" i="2"/>
  <c r="E1616" i="2"/>
  <c r="C1616" i="2"/>
  <c r="D1616" i="2"/>
  <c r="D1617" i="2" l="1"/>
  <c r="C1617" i="2"/>
  <c r="E1617" i="2"/>
  <c r="A1619" i="2"/>
  <c r="B1618" i="2"/>
  <c r="E1618" i="2" l="1"/>
  <c r="C1618" i="2"/>
  <c r="D1618" i="2"/>
  <c r="A1620" i="2"/>
  <c r="B1619" i="2"/>
  <c r="D1619" i="2" l="1"/>
  <c r="E1619" i="2"/>
  <c r="C1619" i="2"/>
  <c r="A1621" i="2"/>
  <c r="B1620" i="2"/>
  <c r="E1620" i="2" l="1"/>
  <c r="C1620" i="2"/>
  <c r="D1620" i="2"/>
  <c r="A1622" i="2"/>
  <c r="B1621" i="2"/>
  <c r="D1621" i="2" l="1"/>
  <c r="C1621" i="2"/>
  <c r="E1621" i="2"/>
  <c r="A1623" i="2"/>
  <c r="B1622" i="2"/>
  <c r="E1622" i="2" l="1"/>
  <c r="C1622" i="2"/>
  <c r="D1622" i="2"/>
  <c r="A1624" i="2"/>
  <c r="B1623" i="2"/>
  <c r="D1623" i="2" l="1"/>
  <c r="E1623" i="2"/>
  <c r="C1623" i="2"/>
  <c r="B1624" i="2"/>
  <c r="A1625" i="2"/>
  <c r="A1626" i="2" l="1"/>
  <c r="B1625" i="2"/>
  <c r="E1624" i="2"/>
  <c r="C1624" i="2"/>
  <c r="D1624" i="2"/>
  <c r="D1625" i="2" l="1"/>
  <c r="C1625" i="2"/>
  <c r="E1625" i="2"/>
  <c r="A1627" i="2"/>
  <c r="B1626" i="2"/>
  <c r="A1628" i="2" l="1"/>
  <c r="B1627" i="2"/>
  <c r="E1626" i="2"/>
  <c r="C1626" i="2"/>
  <c r="D1626" i="2"/>
  <c r="D1627" i="2" l="1"/>
  <c r="E1627" i="2"/>
  <c r="C1627" i="2"/>
  <c r="A1629" i="2"/>
  <c r="B1628" i="2"/>
  <c r="A1630" i="2" l="1"/>
  <c r="B1629" i="2"/>
  <c r="E1628" i="2"/>
  <c r="C1628" i="2"/>
  <c r="D1628" i="2"/>
  <c r="D1629" i="2" l="1"/>
  <c r="C1629" i="2"/>
  <c r="E1629" i="2"/>
  <c r="A1631" i="2"/>
  <c r="B1630" i="2"/>
  <c r="A1632" i="2" l="1"/>
  <c r="B1631" i="2"/>
  <c r="E1630" i="2"/>
  <c r="C1630" i="2"/>
  <c r="D1630" i="2"/>
  <c r="D1631" i="2" l="1"/>
  <c r="E1631" i="2"/>
  <c r="C1631" i="2"/>
  <c r="B1632" i="2"/>
  <c r="A1633" i="2"/>
  <c r="E1632" i="2" l="1"/>
  <c r="C1632" i="2"/>
  <c r="D1632" i="2"/>
  <c r="A1634" i="2"/>
  <c r="B1633" i="2"/>
  <c r="D1633" i="2" l="1"/>
  <c r="C1633" i="2"/>
  <c r="E1633" i="2"/>
  <c r="A1635" i="2"/>
  <c r="B1634" i="2"/>
  <c r="E1634" i="2" l="1"/>
  <c r="C1634" i="2"/>
  <c r="D1634" i="2"/>
  <c r="A1636" i="2"/>
  <c r="B1635" i="2"/>
  <c r="D1635" i="2" l="1"/>
  <c r="E1635" i="2"/>
  <c r="C1635" i="2"/>
  <c r="A1637" i="2"/>
  <c r="B1636" i="2"/>
  <c r="E1636" i="2" l="1"/>
  <c r="C1636" i="2"/>
  <c r="D1636" i="2"/>
  <c r="A1638" i="2"/>
  <c r="B1637" i="2"/>
  <c r="D1637" i="2" l="1"/>
  <c r="C1637" i="2"/>
  <c r="E1637" i="2"/>
  <c r="A1639" i="2"/>
  <c r="B1638" i="2"/>
  <c r="E1638" i="2" l="1"/>
  <c r="C1638" i="2"/>
  <c r="D1638" i="2"/>
  <c r="A1640" i="2"/>
  <c r="B1639" i="2"/>
  <c r="D1639" i="2" l="1"/>
  <c r="E1639" i="2"/>
  <c r="C1639" i="2"/>
  <c r="B1640" i="2"/>
  <c r="A1641" i="2"/>
  <c r="A1642" i="2" l="1"/>
  <c r="B1641" i="2"/>
  <c r="E1640" i="2"/>
  <c r="C1640" i="2"/>
  <c r="D1640" i="2"/>
  <c r="D1641" i="2" l="1"/>
  <c r="C1641" i="2"/>
  <c r="E1641" i="2"/>
  <c r="A1643" i="2"/>
  <c r="B1642" i="2"/>
  <c r="A1644" i="2" l="1"/>
  <c r="B1643" i="2"/>
  <c r="E1642" i="2"/>
  <c r="C1642" i="2"/>
  <c r="D1642" i="2"/>
  <c r="D1643" i="2" l="1"/>
  <c r="E1643" i="2"/>
  <c r="C1643" i="2"/>
  <c r="A1645" i="2"/>
  <c r="B1644" i="2"/>
  <c r="E1644" i="2" l="1"/>
  <c r="C1644" i="2"/>
  <c r="D1644" i="2"/>
  <c r="A1646" i="2"/>
  <c r="B1645" i="2"/>
  <c r="D1645" i="2" l="1"/>
  <c r="C1645" i="2"/>
  <c r="E1645" i="2"/>
  <c r="A1647" i="2"/>
  <c r="B1646" i="2"/>
  <c r="A1648" i="2" l="1"/>
  <c r="B1647" i="2"/>
  <c r="E1646" i="2"/>
  <c r="C1646" i="2"/>
  <c r="D1646" i="2"/>
  <c r="D1647" i="2" l="1"/>
  <c r="E1647" i="2"/>
  <c r="C1647" i="2"/>
  <c r="B1648" i="2"/>
  <c r="A1649" i="2"/>
  <c r="E1648" i="2" l="1"/>
  <c r="C1648" i="2"/>
  <c r="D1648" i="2"/>
  <c r="A1650" i="2"/>
  <c r="B1649" i="2"/>
  <c r="D1649" i="2" l="1"/>
  <c r="C1649" i="2"/>
  <c r="E1649" i="2"/>
  <c r="A1651" i="2"/>
  <c r="B1650" i="2"/>
  <c r="A1652" i="2" l="1"/>
  <c r="B1651" i="2"/>
  <c r="E1650" i="2"/>
  <c r="C1650" i="2"/>
  <c r="D1650" i="2"/>
  <c r="D1651" i="2" l="1"/>
  <c r="E1651" i="2"/>
  <c r="C1651" i="2"/>
  <c r="A1653" i="2"/>
  <c r="B1652" i="2"/>
  <c r="A1654" i="2" l="1"/>
  <c r="B1653" i="2"/>
  <c r="E1652" i="2"/>
  <c r="C1652" i="2"/>
  <c r="D1652" i="2"/>
  <c r="D1653" i="2" l="1"/>
  <c r="C1653" i="2"/>
  <c r="E1653" i="2"/>
  <c r="A1655" i="2"/>
  <c r="B1654" i="2"/>
  <c r="A1656" i="2" l="1"/>
  <c r="B1655" i="2"/>
  <c r="E1654" i="2"/>
  <c r="C1654" i="2"/>
  <c r="D1654" i="2"/>
  <c r="D1655" i="2" l="1"/>
  <c r="E1655" i="2"/>
  <c r="C1655" i="2"/>
  <c r="B1656" i="2"/>
  <c r="A1657" i="2"/>
  <c r="E1656" i="2" l="1"/>
  <c r="C1656" i="2"/>
  <c r="D1656" i="2"/>
  <c r="A1658" i="2"/>
  <c r="B1657" i="2"/>
  <c r="D1657" i="2" l="1"/>
  <c r="C1657" i="2"/>
  <c r="E1657" i="2"/>
  <c r="A1659" i="2"/>
  <c r="B1658" i="2"/>
  <c r="E1658" i="2" l="1"/>
  <c r="C1658" i="2"/>
  <c r="D1658" i="2"/>
  <c r="A1660" i="2"/>
  <c r="B1659" i="2"/>
  <c r="D1659" i="2" l="1"/>
  <c r="E1659" i="2"/>
  <c r="C1659" i="2"/>
  <c r="A1661" i="2"/>
  <c r="B1660" i="2"/>
  <c r="E1660" i="2" l="1"/>
  <c r="C1660" i="2"/>
  <c r="D1660" i="2"/>
  <c r="A1662" i="2"/>
  <c r="B1661" i="2"/>
  <c r="D1661" i="2" l="1"/>
  <c r="C1661" i="2"/>
  <c r="E1661" i="2"/>
  <c r="A1663" i="2"/>
  <c r="B1662" i="2"/>
  <c r="E1662" i="2" l="1"/>
  <c r="C1662" i="2"/>
  <c r="D1662" i="2"/>
  <c r="A1664" i="2"/>
  <c r="B1663" i="2"/>
  <c r="D1663" i="2" l="1"/>
  <c r="E1663" i="2"/>
  <c r="C1663" i="2"/>
  <c r="B1664" i="2"/>
  <c r="A1665" i="2"/>
  <c r="A1666" i="2" l="1"/>
  <c r="B1665" i="2"/>
  <c r="E1664" i="2"/>
  <c r="C1664" i="2"/>
  <c r="D1664" i="2"/>
  <c r="D1665" i="2" l="1"/>
  <c r="C1665" i="2"/>
  <c r="E1665" i="2"/>
  <c r="A1667" i="2"/>
  <c r="B1666" i="2"/>
  <c r="A1668" i="2" l="1"/>
  <c r="B1667" i="2"/>
  <c r="E1666" i="2"/>
  <c r="C1666" i="2"/>
  <c r="D1666" i="2"/>
  <c r="D1667" i="2" l="1"/>
  <c r="E1667" i="2"/>
  <c r="C1667" i="2"/>
  <c r="A1669" i="2"/>
  <c r="B1668" i="2"/>
  <c r="A1670" i="2" l="1"/>
  <c r="B1669" i="2"/>
  <c r="E1668" i="2"/>
  <c r="C1668" i="2"/>
  <c r="D1668" i="2"/>
  <c r="D1669" i="2" l="1"/>
  <c r="C1669" i="2"/>
  <c r="E1669" i="2"/>
  <c r="A1671" i="2"/>
  <c r="B1670" i="2"/>
  <c r="A1672" i="2" l="1"/>
  <c r="B1671" i="2"/>
  <c r="E1670" i="2"/>
  <c r="C1670" i="2"/>
  <c r="D1670" i="2"/>
  <c r="D1671" i="2" l="1"/>
  <c r="E1671" i="2"/>
  <c r="C1671" i="2"/>
  <c r="B1672" i="2"/>
  <c r="A1673" i="2"/>
  <c r="E1672" i="2" l="1"/>
  <c r="C1672" i="2"/>
  <c r="D1672" i="2"/>
  <c r="A1674" i="2"/>
  <c r="B1673" i="2"/>
  <c r="D1673" i="2" l="1"/>
  <c r="C1673" i="2"/>
  <c r="E1673" i="2"/>
  <c r="A1675" i="2"/>
  <c r="B1674" i="2"/>
  <c r="E1674" i="2" l="1"/>
  <c r="C1674" i="2"/>
  <c r="D1674" i="2"/>
  <c r="A1676" i="2"/>
  <c r="B1675" i="2"/>
  <c r="D1675" i="2" l="1"/>
  <c r="E1675" i="2"/>
  <c r="C1675" i="2"/>
  <c r="A1677" i="2"/>
  <c r="B1676" i="2"/>
  <c r="E1676" i="2" l="1"/>
  <c r="C1676" i="2"/>
  <c r="D1676" i="2"/>
  <c r="A1678" i="2"/>
  <c r="B1677" i="2"/>
  <c r="D1677" i="2" l="1"/>
  <c r="C1677" i="2"/>
  <c r="E1677" i="2"/>
  <c r="A1679" i="2"/>
  <c r="B1678" i="2"/>
  <c r="E1678" i="2" l="1"/>
  <c r="C1678" i="2"/>
  <c r="D1678" i="2"/>
  <c r="A1680" i="2"/>
  <c r="B1679" i="2"/>
  <c r="D1679" i="2" l="1"/>
  <c r="E1679" i="2"/>
  <c r="C1679" i="2"/>
  <c r="B1680" i="2"/>
  <c r="A1681" i="2"/>
  <c r="A1682" i="2" l="1"/>
  <c r="B1681" i="2"/>
  <c r="E1680" i="2"/>
  <c r="C1680" i="2"/>
  <c r="D1680" i="2"/>
  <c r="D1681" i="2" l="1"/>
  <c r="C1681" i="2"/>
  <c r="E1681" i="2"/>
  <c r="A1683" i="2"/>
  <c r="B1682" i="2"/>
  <c r="A1684" i="2" l="1"/>
  <c r="B1683" i="2"/>
  <c r="E1682" i="2"/>
  <c r="C1682" i="2"/>
  <c r="D1682" i="2"/>
  <c r="D1683" i="2" l="1"/>
  <c r="E1683" i="2"/>
  <c r="C1683" i="2"/>
  <c r="A1685" i="2"/>
  <c r="B1684" i="2"/>
  <c r="E1684" i="2" l="1"/>
  <c r="C1684" i="2"/>
  <c r="D1684" i="2"/>
  <c r="A1686" i="2"/>
  <c r="B1685" i="2"/>
  <c r="D1685" i="2" l="1"/>
  <c r="C1685" i="2"/>
  <c r="E1685" i="2"/>
  <c r="A1687" i="2"/>
  <c r="B1686" i="2"/>
  <c r="E1686" i="2" l="1"/>
  <c r="C1686" i="2"/>
  <c r="D1686" i="2"/>
  <c r="A1688" i="2"/>
  <c r="B1687" i="2"/>
  <c r="D1687" i="2" l="1"/>
  <c r="E1687" i="2"/>
  <c r="C1687" i="2"/>
  <c r="B1688" i="2"/>
  <c r="A1689" i="2"/>
  <c r="A1690" i="2" l="1"/>
  <c r="B1689" i="2"/>
  <c r="E1688" i="2"/>
  <c r="C1688" i="2"/>
  <c r="D1688" i="2"/>
  <c r="D1689" i="2" l="1"/>
  <c r="C1689" i="2"/>
  <c r="E1689" i="2"/>
  <c r="A1691" i="2"/>
  <c r="B1690" i="2"/>
  <c r="A1692" i="2" l="1"/>
  <c r="B1691" i="2"/>
  <c r="E1690" i="2"/>
  <c r="C1690" i="2"/>
  <c r="D1690" i="2"/>
  <c r="D1691" i="2" l="1"/>
  <c r="E1691" i="2"/>
  <c r="C1691" i="2"/>
  <c r="A1693" i="2"/>
  <c r="B1692" i="2"/>
  <c r="A1694" i="2" l="1"/>
  <c r="B1693" i="2"/>
  <c r="E1692" i="2"/>
  <c r="C1692" i="2"/>
  <c r="D1692" i="2"/>
  <c r="D1693" i="2" l="1"/>
  <c r="C1693" i="2"/>
  <c r="E1693" i="2"/>
  <c r="A1695" i="2"/>
  <c r="B1694" i="2"/>
  <c r="E1694" i="2" l="1"/>
  <c r="C1694" i="2"/>
  <c r="D1694" i="2"/>
  <c r="A1696" i="2"/>
  <c r="B1695" i="2"/>
  <c r="B1696" i="2" l="1"/>
  <c r="A1697" i="2"/>
  <c r="D1695" i="2"/>
  <c r="E1695" i="2"/>
  <c r="C1695" i="2"/>
  <c r="A1698" i="2" l="1"/>
  <c r="B1697" i="2"/>
  <c r="E1696" i="2"/>
  <c r="C1696" i="2"/>
  <c r="D1696" i="2"/>
  <c r="D1697" i="2" l="1"/>
  <c r="C1697" i="2"/>
  <c r="E1697" i="2"/>
  <c r="A1699" i="2"/>
  <c r="B1698" i="2"/>
  <c r="A1700" i="2" l="1"/>
  <c r="B1699" i="2"/>
  <c r="E1698" i="2"/>
  <c r="C1698" i="2"/>
  <c r="D1698" i="2"/>
  <c r="D1699" i="2" l="1"/>
  <c r="E1699" i="2"/>
  <c r="C1699" i="2"/>
  <c r="A1701" i="2"/>
  <c r="B1700" i="2"/>
  <c r="A1702" i="2" l="1"/>
  <c r="B1701" i="2"/>
  <c r="E1700" i="2"/>
  <c r="C1700" i="2"/>
  <c r="D1700" i="2"/>
  <c r="D1701" i="2" l="1"/>
  <c r="C1701" i="2"/>
  <c r="E1701" i="2"/>
  <c r="A1703" i="2"/>
  <c r="B1702" i="2"/>
  <c r="A1704" i="2" l="1"/>
  <c r="B1703" i="2"/>
  <c r="E1702" i="2"/>
  <c r="C1702" i="2"/>
  <c r="D1702" i="2"/>
  <c r="D1703" i="2" l="1"/>
  <c r="E1703" i="2"/>
  <c r="C1703" i="2"/>
  <c r="A1705" i="2"/>
  <c r="B1704" i="2"/>
  <c r="A1706" i="2" l="1"/>
  <c r="B1705" i="2"/>
  <c r="E1704" i="2"/>
  <c r="C1704" i="2"/>
  <c r="D1704" i="2"/>
  <c r="D1705" i="2" l="1"/>
  <c r="E1705" i="2"/>
  <c r="C1705" i="2"/>
  <c r="A1707" i="2"/>
  <c r="B1706" i="2"/>
  <c r="A1708" i="2" l="1"/>
  <c r="B1707" i="2"/>
  <c r="E1706" i="2"/>
  <c r="C1706" i="2"/>
  <c r="D1706" i="2"/>
  <c r="D1707" i="2" l="1"/>
  <c r="C1707" i="2"/>
  <c r="E1707" i="2"/>
  <c r="A1709" i="2"/>
  <c r="B1708" i="2"/>
  <c r="A1710" i="2" l="1"/>
  <c r="B1709" i="2"/>
  <c r="E1708" i="2"/>
  <c r="C1708" i="2"/>
  <c r="D1708" i="2"/>
  <c r="D1709" i="2" l="1"/>
  <c r="E1709" i="2"/>
  <c r="C1709" i="2"/>
  <c r="A1711" i="2"/>
  <c r="B1710" i="2"/>
  <c r="A1712" i="2" l="1"/>
  <c r="B1711" i="2"/>
  <c r="E1710" i="2"/>
  <c r="C1710" i="2"/>
  <c r="D1710" i="2"/>
  <c r="D1711" i="2" l="1"/>
  <c r="C1711" i="2"/>
  <c r="E1711" i="2"/>
  <c r="A1713" i="2"/>
  <c r="B1712" i="2"/>
  <c r="A1714" i="2" l="1"/>
  <c r="B1713" i="2"/>
  <c r="E1712" i="2"/>
  <c r="C1712" i="2"/>
  <c r="D1712" i="2"/>
  <c r="D1713" i="2" l="1"/>
  <c r="E1713" i="2"/>
  <c r="C1713" i="2"/>
  <c r="A1715" i="2"/>
  <c r="B1714" i="2"/>
  <c r="A1716" i="2" l="1"/>
  <c r="B1715" i="2"/>
  <c r="E1714" i="2"/>
  <c r="C1714" i="2"/>
  <c r="D1714" i="2"/>
  <c r="D1715" i="2" l="1"/>
  <c r="C1715" i="2"/>
  <c r="E1715" i="2"/>
  <c r="A1717" i="2"/>
  <c r="B1716" i="2"/>
  <c r="A1718" i="2" l="1"/>
  <c r="B1717" i="2"/>
  <c r="E1716" i="2"/>
  <c r="C1716" i="2"/>
  <c r="D1716" i="2"/>
  <c r="D1717" i="2" l="1"/>
  <c r="E1717" i="2"/>
  <c r="C1717" i="2"/>
  <c r="A1719" i="2"/>
  <c r="B1718" i="2"/>
  <c r="A1720" i="2" l="1"/>
  <c r="B1719" i="2"/>
  <c r="E1718" i="2"/>
  <c r="C1718" i="2"/>
  <c r="D1718" i="2"/>
  <c r="D1719" i="2" l="1"/>
  <c r="C1719" i="2"/>
  <c r="E1719" i="2"/>
  <c r="A1721" i="2"/>
  <c r="B1720" i="2"/>
  <c r="E1720" i="2" l="1"/>
  <c r="C1720" i="2"/>
  <c r="D1720" i="2"/>
  <c r="A1722" i="2"/>
  <c r="B1721" i="2"/>
  <c r="D1721" i="2" l="1"/>
  <c r="E1721" i="2"/>
  <c r="C1721" i="2"/>
  <c r="A1723" i="2"/>
  <c r="B1722" i="2"/>
  <c r="E1722" i="2" l="1"/>
  <c r="C1722" i="2"/>
  <c r="D1722" i="2"/>
  <c r="A1724" i="2"/>
  <c r="B1723" i="2"/>
  <c r="D1723" i="2" l="1"/>
  <c r="C1723" i="2"/>
  <c r="E1723" i="2"/>
  <c r="A1725" i="2"/>
  <c r="B1724" i="2"/>
  <c r="E1724" i="2" l="1"/>
  <c r="C1724" i="2"/>
  <c r="D1724" i="2"/>
  <c r="A1726" i="2"/>
  <c r="B1725" i="2"/>
  <c r="D1725" i="2" l="1"/>
  <c r="E1725" i="2"/>
  <c r="C1725" i="2"/>
  <c r="A1727" i="2"/>
  <c r="B1726" i="2"/>
  <c r="E1726" i="2" l="1"/>
  <c r="C1726" i="2"/>
  <c r="D1726" i="2"/>
  <c r="A1728" i="2"/>
  <c r="B1727" i="2"/>
  <c r="D1727" i="2" l="1"/>
  <c r="C1727" i="2"/>
  <c r="E1727" i="2"/>
  <c r="A1729" i="2"/>
  <c r="B1728" i="2"/>
  <c r="E1728" i="2" l="1"/>
  <c r="C1728" i="2"/>
  <c r="D1728" i="2"/>
  <c r="A1730" i="2"/>
  <c r="B1729" i="2"/>
  <c r="A1731" i="2" l="1"/>
  <c r="B1730" i="2"/>
  <c r="D1729" i="2"/>
  <c r="E1729" i="2"/>
  <c r="C1729" i="2"/>
  <c r="E1730" i="2" l="1"/>
  <c r="C1730" i="2"/>
  <c r="D1730" i="2"/>
  <c r="A1732" i="2"/>
  <c r="B1731" i="2"/>
  <c r="D1731" i="2" l="1"/>
  <c r="C1731" i="2"/>
  <c r="E1731" i="2"/>
  <c r="A1733" i="2"/>
  <c r="B1732" i="2"/>
  <c r="E1732" i="2" l="1"/>
  <c r="C1732" i="2"/>
  <c r="D1732" i="2"/>
  <c r="A1734" i="2"/>
  <c r="B1733" i="2"/>
  <c r="D1733" i="2" l="1"/>
  <c r="E1733" i="2"/>
  <c r="C1733" i="2"/>
  <c r="A1735" i="2"/>
  <c r="B1734" i="2"/>
  <c r="E1734" i="2" l="1"/>
  <c r="C1734" i="2"/>
  <c r="D1734" i="2"/>
  <c r="A1736" i="2"/>
  <c r="B1735" i="2"/>
  <c r="D1735" i="2" l="1"/>
  <c r="C1735" i="2"/>
  <c r="E1735" i="2"/>
  <c r="A1737" i="2"/>
  <c r="B1736" i="2"/>
  <c r="E1736" i="2" l="1"/>
  <c r="C1736" i="2"/>
  <c r="D1736" i="2"/>
  <c r="A1738" i="2"/>
  <c r="B1737" i="2"/>
  <c r="D1737" i="2" l="1"/>
  <c r="E1737" i="2"/>
  <c r="C1737" i="2"/>
  <c r="A1739" i="2"/>
  <c r="B1738" i="2"/>
  <c r="E1738" i="2" l="1"/>
  <c r="C1738" i="2"/>
  <c r="D1738" i="2"/>
  <c r="A1740" i="2"/>
  <c r="B1739" i="2"/>
  <c r="D1739" i="2" l="1"/>
  <c r="C1739" i="2"/>
  <c r="E1739" i="2"/>
  <c r="A1741" i="2"/>
  <c r="B1740" i="2"/>
  <c r="E1740" i="2" l="1"/>
  <c r="C1740" i="2"/>
  <c r="D1740" i="2"/>
  <c r="A1742" i="2"/>
  <c r="B1741" i="2"/>
  <c r="A1743" i="2" l="1"/>
  <c r="B1742" i="2"/>
  <c r="D1741" i="2"/>
  <c r="E1741" i="2"/>
  <c r="C1741" i="2"/>
  <c r="E1742" i="2" l="1"/>
  <c r="C1742" i="2"/>
  <c r="D1742" i="2"/>
  <c r="A1744" i="2"/>
  <c r="B1743" i="2"/>
  <c r="D1743" i="2" l="1"/>
  <c r="C1743" i="2"/>
  <c r="E1743" i="2"/>
  <c r="A1745" i="2"/>
  <c r="B1744" i="2"/>
  <c r="E1744" i="2" l="1"/>
  <c r="C1744" i="2"/>
  <c r="D1744" i="2"/>
  <c r="A1746" i="2"/>
  <c r="B1745" i="2"/>
  <c r="D1745" i="2" l="1"/>
  <c r="E1745" i="2"/>
  <c r="C1745" i="2"/>
  <c r="A1747" i="2"/>
  <c r="B1746" i="2"/>
  <c r="E1746" i="2" l="1"/>
  <c r="C1746" i="2"/>
  <c r="D1746" i="2"/>
  <c r="A1748" i="2"/>
  <c r="B1747" i="2"/>
  <c r="D1747" i="2" l="1"/>
  <c r="C1747" i="2"/>
  <c r="E1747" i="2"/>
  <c r="A1749" i="2"/>
  <c r="B1748" i="2"/>
  <c r="E1748" i="2" l="1"/>
  <c r="C1748" i="2"/>
  <c r="D1748" i="2"/>
  <c r="A1750" i="2"/>
  <c r="B1749" i="2"/>
  <c r="D1749" i="2" l="1"/>
  <c r="E1749" i="2"/>
  <c r="C1749" i="2"/>
  <c r="A1751" i="2"/>
  <c r="B1750" i="2"/>
  <c r="E1750" i="2" l="1"/>
  <c r="C1750" i="2"/>
  <c r="D1750" i="2"/>
  <c r="A1752" i="2"/>
  <c r="B1751" i="2"/>
  <c r="D1751" i="2" l="1"/>
  <c r="C1751" i="2"/>
  <c r="E1751" i="2"/>
  <c r="A1753" i="2"/>
  <c r="B1752" i="2"/>
  <c r="E1752" i="2" l="1"/>
  <c r="C1752" i="2"/>
  <c r="D1752" i="2"/>
  <c r="A1754" i="2"/>
  <c r="B1753" i="2"/>
  <c r="D1753" i="2" l="1"/>
  <c r="E1753" i="2"/>
  <c r="C1753" i="2"/>
  <c r="A1755" i="2"/>
  <c r="B1754" i="2"/>
  <c r="E1754" i="2" l="1"/>
  <c r="C1754" i="2"/>
  <c r="D1754" i="2"/>
  <c r="A1756" i="2"/>
  <c r="B1755" i="2"/>
  <c r="A1757" i="2" l="1"/>
  <c r="B1756" i="2"/>
  <c r="D1755" i="2"/>
  <c r="C1755" i="2"/>
  <c r="E1755" i="2"/>
  <c r="E1756" i="2" l="1"/>
  <c r="C1756" i="2"/>
  <c r="D1756" i="2"/>
  <c r="A1758" i="2"/>
  <c r="B1757" i="2"/>
  <c r="A1759" i="2" l="1"/>
  <c r="B1758" i="2"/>
  <c r="D1757" i="2"/>
  <c r="E1757" i="2"/>
  <c r="C1757" i="2"/>
  <c r="E1758" i="2" l="1"/>
  <c r="C1758" i="2"/>
  <c r="D1758" i="2"/>
  <c r="A1760" i="2"/>
  <c r="B1759" i="2"/>
  <c r="D1759" i="2" l="1"/>
  <c r="C1759" i="2"/>
  <c r="E1759" i="2"/>
  <c r="A1761" i="2"/>
  <c r="B1760" i="2"/>
  <c r="E1760" i="2" l="1"/>
  <c r="C1760" i="2"/>
  <c r="D1760" i="2"/>
  <c r="A1762" i="2"/>
  <c r="B1761" i="2"/>
  <c r="D1761" i="2" l="1"/>
  <c r="E1761" i="2"/>
  <c r="C1761" i="2"/>
  <c r="A1763" i="2"/>
  <c r="B1762" i="2"/>
  <c r="E1762" i="2" l="1"/>
  <c r="C1762" i="2"/>
  <c r="D1762" i="2"/>
  <c r="A1764" i="2"/>
  <c r="B1763" i="2"/>
  <c r="D1763" i="2" l="1"/>
  <c r="C1763" i="2"/>
  <c r="E1763" i="2"/>
  <c r="A1765" i="2"/>
  <c r="B1764" i="2"/>
  <c r="E1764" i="2" l="1"/>
  <c r="C1764" i="2"/>
  <c r="D1764" i="2"/>
  <c r="A1766" i="2"/>
  <c r="B1765" i="2"/>
  <c r="D1765" i="2" l="1"/>
  <c r="E1765" i="2"/>
  <c r="C1765" i="2"/>
  <c r="A1767" i="2"/>
  <c r="B1766" i="2"/>
  <c r="E1766" i="2" l="1"/>
  <c r="C1766" i="2"/>
  <c r="D1766" i="2"/>
  <c r="A1768" i="2"/>
  <c r="B1767" i="2"/>
  <c r="D1767" i="2" l="1"/>
  <c r="C1767" i="2"/>
  <c r="E1767" i="2"/>
  <c r="A1769" i="2"/>
  <c r="B1768" i="2"/>
  <c r="E1768" i="2" l="1"/>
  <c r="C1768" i="2"/>
  <c r="D1768" i="2"/>
  <c r="A1770" i="2"/>
  <c r="B1769" i="2"/>
  <c r="D1769" i="2" l="1"/>
  <c r="E1769" i="2"/>
  <c r="C1769" i="2"/>
  <c r="A1771" i="2"/>
  <c r="B1770" i="2"/>
  <c r="E1770" i="2" l="1"/>
  <c r="C1770" i="2"/>
  <c r="D1770" i="2"/>
  <c r="A1772" i="2"/>
  <c r="B1771" i="2"/>
  <c r="D1771" i="2" l="1"/>
  <c r="C1771" i="2"/>
  <c r="E1771" i="2"/>
  <c r="A1773" i="2"/>
  <c r="B1772" i="2"/>
  <c r="E1772" i="2" l="1"/>
  <c r="C1772" i="2"/>
  <c r="D1772" i="2"/>
  <c r="A1774" i="2"/>
  <c r="B1773" i="2"/>
  <c r="D1773" i="2" l="1"/>
  <c r="E1773" i="2"/>
  <c r="C1773" i="2"/>
  <c r="A1775" i="2"/>
  <c r="B1774" i="2"/>
  <c r="E1774" i="2" l="1"/>
  <c r="C1774" i="2"/>
  <c r="D1774" i="2"/>
  <c r="A1776" i="2"/>
  <c r="B1775" i="2"/>
  <c r="D1775" i="2" l="1"/>
  <c r="C1775" i="2"/>
  <c r="E1775" i="2"/>
  <c r="A1777" i="2"/>
  <c r="B1776" i="2"/>
  <c r="E1776" i="2" l="1"/>
  <c r="C1776" i="2"/>
  <c r="D1776" i="2"/>
  <c r="A1778" i="2"/>
  <c r="B1777" i="2"/>
  <c r="D1777" i="2" l="1"/>
  <c r="E1777" i="2"/>
  <c r="C1777" i="2"/>
  <c r="A1779" i="2"/>
  <c r="B1778" i="2"/>
  <c r="E1778" i="2" l="1"/>
  <c r="C1778" i="2"/>
  <c r="D1778" i="2"/>
  <c r="A1780" i="2"/>
  <c r="B1779" i="2"/>
  <c r="D1779" i="2" l="1"/>
  <c r="C1779" i="2"/>
  <c r="E1779" i="2"/>
  <c r="A1781" i="2"/>
  <c r="B1780" i="2"/>
  <c r="E1780" i="2" l="1"/>
  <c r="C1780" i="2"/>
  <c r="D1780" i="2"/>
  <c r="A1782" i="2"/>
  <c r="B1781" i="2"/>
  <c r="D1781" i="2" l="1"/>
  <c r="E1781" i="2"/>
  <c r="C1781" i="2"/>
  <c r="A1783" i="2"/>
  <c r="B1782" i="2"/>
  <c r="A1784" i="2" l="1"/>
  <c r="B1783" i="2"/>
  <c r="E1782" i="2"/>
  <c r="C1782" i="2"/>
  <c r="D1782" i="2"/>
  <c r="D1783" i="2" l="1"/>
  <c r="C1783" i="2"/>
  <c r="E1783" i="2"/>
  <c r="A1785" i="2"/>
  <c r="B1784" i="2"/>
  <c r="A1786" i="2" l="1"/>
  <c r="B1785" i="2"/>
  <c r="E1784" i="2"/>
  <c r="C1784" i="2"/>
  <c r="D1784" i="2"/>
  <c r="D1785" i="2" l="1"/>
  <c r="E1785" i="2"/>
  <c r="C1785" i="2"/>
  <c r="A1787" i="2"/>
  <c r="B1786" i="2"/>
  <c r="A1788" i="2" l="1"/>
  <c r="B1787" i="2"/>
  <c r="E1786" i="2"/>
  <c r="C1786" i="2"/>
  <c r="D1786" i="2"/>
  <c r="D1787" i="2" l="1"/>
  <c r="C1787" i="2"/>
  <c r="E1787" i="2"/>
  <c r="A1789" i="2"/>
  <c r="B1788" i="2"/>
  <c r="A1790" i="2" l="1"/>
  <c r="B1789" i="2"/>
  <c r="E1788" i="2"/>
  <c r="C1788" i="2"/>
  <c r="D1788" i="2"/>
  <c r="D1789" i="2" l="1"/>
  <c r="E1789" i="2"/>
  <c r="C1789" i="2"/>
  <c r="A1791" i="2"/>
  <c r="B1790" i="2"/>
  <c r="E1790" i="2" l="1"/>
  <c r="C1790" i="2"/>
  <c r="D1790" i="2"/>
  <c r="A1792" i="2"/>
  <c r="B1791" i="2"/>
  <c r="A1793" i="2" l="1"/>
  <c r="B1792" i="2"/>
  <c r="D1791" i="2"/>
  <c r="C1791" i="2"/>
  <c r="E1791" i="2"/>
  <c r="E1792" i="2" l="1"/>
  <c r="C1792" i="2"/>
  <c r="D1792" i="2"/>
  <c r="A1794" i="2"/>
  <c r="B1793" i="2"/>
  <c r="A1795" i="2" l="1"/>
  <c r="B1794" i="2"/>
  <c r="D1793" i="2"/>
  <c r="E1793" i="2"/>
  <c r="C1793" i="2"/>
  <c r="E1794" i="2" l="1"/>
  <c r="C1794" i="2"/>
  <c r="D1794" i="2"/>
  <c r="A1796" i="2"/>
  <c r="B1795" i="2"/>
  <c r="A1797" i="2" l="1"/>
  <c r="B1796" i="2"/>
  <c r="D1795" i="2"/>
  <c r="C1795" i="2"/>
  <c r="E1795" i="2"/>
  <c r="E1796" i="2" l="1"/>
  <c r="C1796" i="2"/>
  <c r="D1796" i="2"/>
  <c r="A1798" i="2"/>
  <c r="B1797" i="2"/>
  <c r="A1799" i="2" l="1"/>
  <c r="B1798" i="2"/>
  <c r="D1797" i="2"/>
  <c r="E1797" i="2"/>
  <c r="C1797" i="2"/>
  <c r="E1798" i="2" l="1"/>
  <c r="C1798" i="2"/>
  <c r="D1798" i="2"/>
  <c r="A1800" i="2"/>
  <c r="B1799" i="2"/>
  <c r="A1801" i="2" l="1"/>
  <c r="B1800" i="2"/>
  <c r="D1799" i="2"/>
  <c r="C1799" i="2"/>
  <c r="E1799" i="2"/>
  <c r="E1800" i="2" l="1"/>
  <c r="C1800" i="2"/>
  <c r="D1800" i="2"/>
  <c r="A1802" i="2"/>
  <c r="B1801" i="2"/>
  <c r="D1801" i="2" l="1"/>
  <c r="E1801" i="2"/>
  <c r="C1801" i="2"/>
  <c r="A1803" i="2"/>
  <c r="B1802" i="2"/>
  <c r="E1802" i="2" l="1"/>
  <c r="C1802" i="2"/>
  <c r="D1802" i="2"/>
  <c r="A1804" i="2"/>
  <c r="B1803" i="2"/>
  <c r="A1805" i="2" l="1"/>
  <c r="B1804" i="2"/>
  <c r="D1803" i="2"/>
  <c r="C1803" i="2"/>
  <c r="E1803" i="2"/>
  <c r="E1804" i="2" l="1"/>
  <c r="C1804" i="2"/>
  <c r="D1804" i="2"/>
  <c r="A1806" i="2"/>
  <c r="B1805" i="2"/>
  <c r="A1807" i="2" l="1"/>
  <c r="B1806" i="2"/>
  <c r="D1805" i="2"/>
  <c r="E1805" i="2"/>
  <c r="C1805" i="2"/>
  <c r="E1806" i="2" l="1"/>
  <c r="C1806" i="2"/>
  <c r="D1806" i="2"/>
  <c r="A1808" i="2"/>
  <c r="B1807" i="2"/>
  <c r="D1807" i="2" l="1"/>
  <c r="C1807" i="2"/>
  <c r="E1807" i="2"/>
  <c r="A1809" i="2"/>
  <c r="B1808" i="2"/>
  <c r="E1808" i="2" l="1"/>
  <c r="C1808" i="2"/>
  <c r="D1808" i="2"/>
  <c r="A1810" i="2"/>
  <c r="B1809" i="2"/>
  <c r="D1809" i="2" l="1"/>
  <c r="E1809" i="2"/>
  <c r="C1809" i="2"/>
  <c r="A1811" i="2"/>
  <c r="B1810" i="2"/>
  <c r="E1810" i="2" l="1"/>
  <c r="C1810" i="2"/>
  <c r="D1810" i="2"/>
  <c r="A1812" i="2"/>
  <c r="B1811" i="2"/>
  <c r="D1811" i="2" l="1"/>
  <c r="C1811" i="2"/>
  <c r="E1811" i="2"/>
  <c r="A1813" i="2"/>
  <c r="B1812" i="2"/>
  <c r="E1812" i="2" l="1"/>
  <c r="C1812" i="2"/>
  <c r="D1812" i="2"/>
  <c r="A1814" i="2"/>
  <c r="B1813" i="2"/>
  <c r="D1813" i="2" l="1"/>
  <c r="E1813" i="2"/>
  <c r="C1813" i="2"/>
  <c r="A1815" i="2"/>
  <c r="B1814" i="2"/>
  <c r="E1814" i="2" l="1"/>
  <c r="C1814" i="2"/>
  <c r="D1814" i="2"/>
  <c r="A1816" i="2"/>
  <c r="B1815" i="2"/>
  <c r="D1815" i="2" l="1"/>
  <c r="C1815" i="2"/>
  <c r="E1815" i="2"/>
  <c r="A1817" i="2"/>
  <c r="B1816" i="2"/>
  <c r="E1816" i="2" l="1"/>
  <c r="C1816" i="2"/>
  <c r="D1816" i="2"/>
  <c r="A1818" i="2"/>
  <c r="B1817" i="2"/>
  <c r="D1817" i="2" l="1"/>
  <c r="E1817" i="2"/>
  <c r="C1817" i="2"/>
  <c r="A1819" i="2"/>
  <c r="B1818" i="2"/>
  <c r="E1818" i="2" l="1"/>
  <c r="C1818" i="2"/>
  <c r="D1818" i="2"/>
  <c r="A1820" i="2"/>
  <c r="B1819" i="2"/>
  <c r="D1819" i="2" l="1"/>
  <c r="C1819" i="2"/>
  <c r="E1819" i="2"/>
  <c r="A1821" i="2"/>
  <c r="B1820" i="2"/>
  <c r="E1820" i="2" l="1"/>
  <c r="C1820" i="2"/>
  <c r="D1820" i="2"/>
  <c r="A1822" i="2"/>
  <c r="B1821" i="2"/>
  <c r="D1821" i="2" l="1"/>
  <c r="E1821" i="2"/>
  <c r="C1821" i="2"/>
  <c r="A1823" i="2"/>
  <c r="B1822" i="2"/>
  <c r="E1822" i="2" l="1"/>
  <c r="C1822" i="2"/>
  <c r="D1822" i="2"/>
  <c r="A1824" i="2"/>
  <c r="B1823" i="2"/>
  <c r="D1823" i="2" l="1"/>
  <c r="C1823" i="2"/>
  <c r="E1823" i="2"/>
  <c r="A1825" i="2"/>
  <c r="B1824" i="2"/>
  <c r="E1824" i="2" l="1"/>
  <c r="C1824" i="2"/>
  <c r="D1824" i="2"/>
  <c r="A1826" i="2"/>
  <c r="B1825" i="2"/>
  <c r="D1825" i="2" l="1"/>
  <c r="E1825" i="2"/>
  <c r="C1825" i="2"/>
  <c r="A1827" i="2"/>
  <c r="B1826" i="2"/>
  <c r="E1826" i="2" l="1"/>
  <c r="C1826" i="2"/>
  <c r="D1826" i="2"/>
  <c r="A1828" i="2"/>
  <c r="B1827" i="2"/>
  <c r="D1827" i="2" l="1"/>
  <c r="C1827" i="2"/>
  <c r="E1827" i="2"/>
  <c r="A1829" i="2"/>
  <c r="B1828" i="2"/>
  <c r="E1828" i="2" l="1"/>
  <c r="C1828" i="2"/>
  <c r="D1828" i="2"/>
  <c r="A1830" i="2"/>
  <c r="B1829" i="2"/>
  <c r="D1829" i="2" l="1"/>
  <c r="E1829" i="2"/>
  <c r="C1829" i="2"/>
  <c r="A1831" i="2"/>
  <c r="B1830" i="2"/>
  <c r="E1830" i="2" l="1"/>
  <c r="C1830" i="2"/>
  <c r="D1830" i="2"/>
  <c r="A1832" i="2"/>
  <c r="B1831" i="2"/>
  <c r="D1831" i="2" l="1"/>
  <c r="C1831" i="2"/>
  <c r="E1831" i="2"/>
  <c r="A1833" i="2"/>
  <c r="B1832" i="2"/>
  <c r="E1832" i="2" l="1"/>
  <c r="C1832" i="2"/>
  <c r="D1832" i="2"/>
  <c r="A1834" i="2"/>
  <c r="B1833" i="2"/>
  <c r="D1833" i="2" l="1"/>
  <c r="E1833" i="2"/>
  <c r="C1833" i="2"/>
  <c r="A1835" i="2"/>
  <c r="B1834" i="2"/>
  <c r="E1834" i="2" l="1"/>
  <c r="C1834" i="2"/>
  <c r="D1834" i="2"/>
  <c r="A1836" i="2"/>
  <c r="B1835" i="2"/>
  <c r="D1835" i="2" l="1"/>
  <c r="C1835" i="2"/>
  <c r="E1835" i="2"/>
  <c r="A1837" i="2"/>
  <c r="B1836" i="2"/>
  <c r="E1836" i="2" l="1"/>
  <c r="C1836" i="2"/>
  <c r="D1836" i="2"/>
  <c r="A1838" i="2"/>
  <c r="B1837" i="2"/>
  <c r="D1837" i="2" l="1"/>
  <c r="E1837" i="2"/>
  <c r="C1837" i="2"/>
  <c r="A1839" i="2"/>
  <c r="B1838" i="2"/>
  <c r="E1838" i="2" l="1"/>
  <c r="C1838" i="2"/>
  <c r="D1838" i="2"/>
  <c r="A1840" i="2"/>
  <c r="B1839" i="2"/>
  <c r="D1839" i="2" l="1"/>
  <c r="C1839" i="2"/>
  <c r="E1839" i="2"/>
  <c r="A1841" i="2"/>
  <c r="B1840" i="2"/>
  <c r="E1840" i="2" l="1"/>
  <c r="C1840" i="2"/>
  <c r="D1840" i="2"/>
  <c r="A1842" i="2"/>
  <c r="B1841" i="2"/>
  <c r="D1841" i="2" l="1"/>
  <c r="E1841" i="2"/>
  <c r="C1841" i="2"/>
  <c r="A1843" i="2"/>
  <c r="B1842" i="2"/>
  <c r="E1842" i="2" l="1"/>
  <c r="C1842" i="2"/>
  <c r="D1842" i="2"/>
  <c r="A1844" i="2"/>
  <c r="B1843" i="2"/>
  <c r="D1843" i="2" l="1"/>
  <c r="C1843" i="2"/>
  <c r="E1843" i="2"/>
  <c r="A1845" i="2"/>
  <c r="B1844" i="2"/>
  <c r="E1844" i="2" l="1"/>
  <c r="C1844" i="2"/>
  <c r="D1844" i="2"/>
  <c r="A1846" i="2"/>
  <c r="B1845" i="2"/>
  <c r="D1845" i="2" l="1"/>
  <c r="E1845" i="2"/>
  <c r="C1845" i="2"/>
  <c r="A1847" i="2"/>
  <c r="B1846" i="2"/>
  <c r="E1846" i="2" l="1"/>
  <c r="C1846" i="2"/>
  <c r="D1846" i="2"/>
  <c r="A1848" i="2"/>
  <c r="B1847" i="2"/>
  <c r="D1847" i="2" l="1"/>
  <c r="C1847" i="2"/>
  <c r="E1847" i="2"/>
  <c r="A1849" i="2"/>
  <c r="B1848" i="2"/>
  <c r="E1848" i="2" l="1"/>
  <c r="C1848" i="2"/>
  <c r="D1848" i="2"/>
  <c r="A1850" i="2"/>
  <c r="B1849" i="2"/>
  <c r="D1849" i="2" l="1"/>
  <c r="E1849" i="2"/>
  <c r="C1849" i="2"/>
  <c r="A1851" i="2"/>
  <c r="B1850" i="2"/>
  <c r="E1850" i="2" l="1"/>
  <c r="C1850" i="2"/>
  <c r="D1850" i="2"/>
  <c r="A1852" i="2"/>
  <c r="B1851" i="2"/>
  <c r="D1851" i="2" l="1"/>
  <c r="C1851" i="2"/>
  <c r="E1851" i="2"/>
  <c r="A1853" i="2"/>
  <c r="B1852" i="2"/>
  <c r="E1852" i="2" l="1"/>
  <c r="C1852" i="2"/>
  <c r="D1852" i="2"/>
  <c r="A1854" i="2"/>
  <c r="B1853" i="2"/>
  <c r="D1853" i="2" l="1"/>
  <c r="E1853" i="2"/>
  <c r="C1853" i="2"/>
  <c r="A1855" i="2"/>
  <c r="B1854" i="2"/>
  <c r="E1854" i="2" l="1"/>
  <c r="C1854" i="2"/>
  <c r="D1854" i="2"/>
  <c r="A1856" i="2"/>
  <c r="B1855" i="2"/>
  <c r="D1855" i="2" l="1"/>
  <c r="C1855" i="2"/>
  <c r="E1855" i="2"/>
  <c r="A1857" i="2"/>
  <c r="B1856" i="2"/>
  <c r="E1856" i="2" l="1"/>
  <c r="C1856" i="2"/>
  <c r="D1856" i="2"/>
  <c r="A1858" i="2"/>
  <c r="B1857" i="2"/>
  <c r="D1857" i="2" l="1"/>
  <c r="E1857" i="2"/>
  <c r="C1857" i="2"/>
  <c r="A1859" i="2"/>
  <c r="B1858" i="2"/>
  <c r="E1858" i="2" l="1"/>
  <c r="C1858" i="2"/>
  <c r="D1858" i="2"/>
  <c r="A1860" i="2"/>
  <c r="B1859" i="2"/>
  <c r="D1859" i="2" l="1"/>
  <c r="C1859" i="2"/>
  <c r="E1859" i="2"/>
  <c r="A1861" i="2"/>
  <c r="B1860" i="2"/>
  <c r="E1860" i="2" l="1"/>
  <c r="C1860" i="2"/>
  <c r="D1860" i="2"/>
  <c r="A1862" i="2"/>
  <c r="B1861" i="2"/>
  <c r="D1861" i="2" l="1"/>
  <c r="E1861" i="2"/>
  <c r="C1861" i="2"/>
  <c r="A1863" i="2"/>
  <c r="B1862" i="2"/>
  <c r="E1862" i="2" l="1"/>
  <c r="C1862" i="2"/>
  <c r="D1862" i="2"/>
  <c r="A1864" i="2"/>
  <c r="B1863" i="2"/>
  <c r="D1863" i="2" l="1"/>
  <c r="C1863" i="2"/>
  <c r="E1863" i="2"/>
  <c r="A1865" i="2"/>
  <c r="B1864" i="2"/>
  <c r="E1864" i="2" l="1"/>
  <c r="C1864" i="2"/>
  <c r="D1864" i="2"/>
  <c r="A1866" i="2"/>
  <c r="B1865" i="2"/>
  <c r="D1865" i="2" l="1"/>
  <c r="E1865" i="2"/>
  <c r="C1865" i="2"/>
  <c r="A1867" i="2"/>
  <c r="B1866" i="2"/>
  <c r="A1868" i="2" l="1"/>
  <c r="B1867" i="2"/>
  <c r="E1866" i="2"/>
  <c r="C1866" i="2"/>
  <c r="D1866" i="2"/>
  <c r="D1867" i="2" l="1"/>
  <c r="C1867" i="2"/>
  <c r="E1867" i="2"/>
  <c r="A1869" i="2"/>
  <c r="B1868" i="2"/>
  <c r="A1870" i="2" l="1"/>
  <c r="B1869" i="2"/>
  <c r="E1868" i="2"/>
  <c r="C1868" i="2"/>
  <c r="D1868" i="2"/>
  <c r="D1869" i="2" l="1"/>
  <c r="E1869" i="2"/>
  <c r="C1869" i="2"/>
  <c r="A1871" i="2"/>
  <c r="B1870" i="2"/>
  <c r="A1872" i="2" l="1"/>
  <c r="B1871" i="2"/>
  <c r="E1870" i="2"/>
  <c r="C1870" i="2"/>
  <c r="D1870" i="2"/>
  <c r="D1871" i="2" l="1"/>
  <c r="C1871" i="2"/>
  <c r="E1871" i="2"/>
  <c r="A1873" i="2"/>
  <c r="B1872" i="2"/>
  <c r="A1874" i="2" l="1"/>
  <c r="B1873" i="2"/>
  <c r="E1872" i="2"/>
  <c r="C1872" i="2"/>
  <c r="D1872" i="2"/>
  <c r="D1873" i="2" l="1"/>
  <c r="E1873" i="2"/>
  <c r="C1873" i="2"/>
  <c r="A1875" i="2"/>
  <c r="B1874" i="2"/>
  <c r="E1874" i="2" l="1"/>
  <c r="C1874" i="2"/>
  <c r="D1874" i="2"/>
  <c r="A1876" i="2"/>
  <c r="B1875" i="2"/>
  <c r="A1877" i="2" l="1"/>
  <c r="B1876" i="2"/>
  <c r="D1875" i="2"/>
  <c r="C1875" i="2"/>
  <c r="E1875" i="2"/>
  <c r="E1876" i="2" l="1"/>
  <c r="C1876" i="2"/>
  <c r="D1876" i="2"/>
  <c r="A1878" i="2"/>
  <c r="B1877" i="2"/>
  <c r="A1879" i="2" l="1"/>
  <c r="B1878" i="2"/>
  <c r="D1877" i="2"/>
  <c r="E1877" i="2"/>
  <c r="C1877" i="2"/>
  <c r="E1878" i="2" l="1"/>
  <c r="C1878" i="2"/>
  <c r="D1878" i="2"/>
  <c r="A1880" i="2"/>
  <c r="B1879" i="2"/>
  <c r="D1879" i="2" l="1"/>
  <c r="C1879" i="2"/>
  <c r="E1879" i="2"/>
  <c r="A1881" i="2"/>
  <c r="B1880" i="2"/>
  <c r="A1882" i="2" l="1"/>
  <c r="B1881" i="2"/>
  <c r="E1880" i="2"/>
  <c r="C1880" i="2"/>
  <c r="D1880" i="2"/>
  <c r="D1881" i="2" l="1"/>
  <c r="E1881" i="2"/>
  <c r="C1881" i="2"/>
  <c r="A1883" i="2"/>
  <c r="B1882" i="2"/>
  <c r="A1884" i="2" l="1"/>
  <c r="B1883" i="2"/>
  <c r="E1882" i="2"/>
  <c r="C1882" i="2"/>
  <c r="D1882" i="2"/>
  <c r="D1883" i="2" l="1"/>
  <c r="C1883" i="2"/>
  <c r="E1883" i="2"/>
  <c r="A1885" i="2"/>
  <c r="B1884" i="2"/>
  <c r="A1886" i="2" l="1"/>
  <c r="B1885" i="2"/>
  <c r="E1884" i="2"/>
  <c r="C1884" i="2"/>
  <c r="D1884" i="2"/>
  <c r="D1885" i="2" l="1"/>
  <c r="E1885" i="2"/>
  <c r="C1885" i="2"/>
  <c r="A1887" i="2"/>
  <c r="B1886" i="2"/>
  <c r="A1888" i="2" l="1"/>
  <c r="B1887" i="2"/>
  <c r="E1886" i="2"/>
  <c r="C1886" i="2"/>
  <c r="D1886" i="2"/>
  <c r="D1887" i="2" l="1"/>
  <c r="C1887" i="2"/>
  <c r="E1887" i="2"/>
  <c r="A1889" i="2"/>
  <c r="B1888" i="2"/>
  <c r="A1890" i="2" l="1"/>
  <c r="B1889" i="2"/>
  <c r="E1888" i="2"/>
  <c r="C1888" i="2"/>
  <c r="D1888" i="2"/>
  <c r="D1889" i="2" l="1"/>
  <c r="E1889" i="2"/>
  <c r="C1889" i="2"/>
  <c r="A1891" i="2"/>
  <c r="B1890" i="2"/>
  <c r="A1892" i="2" l="1"/>
  <c r="B1891" i="2"/>
  <c r="E1890" i="2"/>
  <c r="C1890" i="2"/>
  <c r="D1890" i="2"/>
  <c r="D1891" i="2" l="1"/>
  <c r="C1891" i="2"/>
  <c r="E1891" i="2"/>
  <c r="A1893" i="2"/>
  <c r="B1892" i="2"/>
  <c r="A1894" i="2" l="1"/>
  <c r="B1893" i="2"/>
  <c r="E1892" i="2"/>
  <c r="C1892" i="2"/>
  <c r="D1892" i="2"/>
  <c r="D1893" i="2" l="1"/>
  <c r="E1893" i="2"/>
  <c r="C1893" i="2"/>
  <c r="A1895" i="2"/>
  <c r="B1894" i="2"/>
  <c r="A1896" i="2" l="1"/>
  <c r="B1895" i="2"/>
  <c r="E1894" i="2"/>
  <c r="C1894" i="2"/>
  <c r="D1894" i="2"/>
  <c r="D1895" i="2" l="1"/>
  <c r="C1895" i="2"/>
  <c r="E1895" i="2"/>
  <c r="A1897" i="2"/>
  <c r="B1896" i="2"/>
  <c r="E1896" i="2" l="1"/>
  <c r="C1896" i="2"/>
  <c r="D1896" i="2"/>
  <c r="A1898" i="2"/>
  <c r="B1897" i="2"/>
  <c r="D1897" i="2" l="1"/>
  <c r="E1897" i="2"/>
  <c r="C1897" i="2"/>
  <c r="A1899" i="2"/>
  <c r="B1898" i="2"/>
  <c r="E1898" i="2" l="1"/>
  <c r="C1898" i="2"/>
  <c r="D1898" i="2"/>
  <c r="A1900" i="2"/>
  <c r="B1899" i="2"/>
  <c r="D1899" i="2" l="1"/>
  <c r="C1899" i="2"/>
  <c r="E1899" i="2"/>
  <c r="A1901" i="2"/>
  <c r="B1900" i="2"/>
  <c r="E1900" i="2" l="1"/>
  <c r="C1900" i="2"/>
  <c r="D1900" i="2"/>
  <c r="A1902" i="2"/>
  <c r="B1901" i="2"/>
  <c r="A1903" i="2" l="1"/>
  <c r="B1902" i="2"/>
  <c r="D1901" i="2"/>
  <c r="E1901" i="2"/>
  <c r="C1901" i="2"/>
  <c r="E1902" i="2" l="1"/>
  <c r="C1902" i="2"/>
  <c r="D1902" i="2"/>
  <c r="A1904" i="2"/>
  <c r="B1903" i="2"/>
  <c r="D1903" i="2" l="1"/>
  <c r="C1903" i="2"/>
  <c r="E1903" i="2"/>
  <c r="A1905" i="2"/>
  <c r="B1904" i="2"/>
  <c r="E1904" i="2" l="1"/>
  <c r="C1904" i="2"/>
  <c r="D1904" i="2"/>
  <c r="A1906" i="2"/>
  <c r="B1905" i="2"/>
  <c r="D1905" i="2" l="1"/>
  <c r="E1905" i="2"/>
  <c r="C1905" i="2"/>
  <c r="A1907" i="2"/>
  <c r="B1906" i="2"/>
  <c r="E1906" i="2" l="1"/>
  <c r="C1906" i="2"/>
  <c r="D1906" i="2"/>
  <c r="A1908" i="2"/>
  <c r="B1907" i="2"/>
  <c r="D1907" i="2" l="1"/>
  <c r="C1907" i="2"/>
  <c r="E1907" i="2"/>
  <c r="A1909" i="2"/>
  <c r="B1908" i="2"/>
  <c r="E1908" i="2" l="1"/>
  <c r="C1908" i="2"/>
  <c r="D1908" i="2"/>
  <c r="A1910" i="2"/>
  <c r="B1909" i="2"/>
  <c r="D1909" i="2" l="1"/>
  <c r="C1909" i="2"/>
  <c r="E1909" i="2"/>
  <c r="A1911" i="2"/>
  <c r="B1910" i="2"/>
  <c r="E1910" i="2" l="1"/>
  <c r="C1910" i="2"/>
  <c r="D1910" i="2"/>
  <c r="A1912" i="2"/>
  <c r="B1911" i="2"/>
  <c r="D1911" i="2" l="1"/>
  <c r="E1911" i="2"/>
  <c r="C1911" i="2"/>
  <c r="A1913" i="2"/>
  <c r="B1912" i="2"/>
  <c r="E1912" i="2" l="1"/>
  <c r="C1912" i="2"/>
  <c r="D1912" i="2"/>
  <c r="A1914" i="2"/>
  <c r="B1913" i="2"/>
  <c r="D1913" i="2" l="1"/>
  <c r="C1913" i="2"/>
  <c r="E1913" i="2"/>
  <c r="A1915" i="2"/>
  <c r="B1914" i="2"/>
  <c r="E1914" i="2" l="1"/>
  <c r="C1914" i="2"/>
  <c r="D1914" i="2"/>
  <c r="A1916" i="2"/>
  <c r="B1915" i="2"/>
  <c r="D1915" i="2" l="1"/>
  <c r="E1915" i="2"/>
  <c r="C1915" i="2"/>
  <c r="B1916" i="2"/>
  <c r="A1917" i="2"/>
  <c r="A1918" i="2" l="1"/>
  <c r="B1917" i="2"/>
  <c r="E1916" i="2"/>
  <c r="C1916" i="2"/>
  <c r="D1916" i="2"/>
  <c r="D1917" i="2" l="1"/>
  <c r="C1917" i="2"/>
  <c r="E1917" i="2"/>
  <c r="A1919" i="2"/>
  <c r="B1918" i="2"/>
  <c r="A1920" i="2" l="1"/>
  <c r="B1919" i="2"/>
  <c r="E1918" i="2"/>
  <c r="C1918" i="2"/>
  <c r="D1918" i="2"/>
  <c r="D1919" i="2" l="1"/>
  <c r="E1919" i="2"/>
  <c r="C1919" i="2"/>
  <c r="A1921" i="2"/>
  <c r="B1920" i="2"/>
  <c r="A1922" i="2" l="1"/>
  <c r="B1921" i="2"/>
  <c r="E1920" i="2"/>
  <c r="C1920" i="2"/>
  <c r="D1920" i="2"/>
  <c r="D1921" i="2" l="1"/>
  <c r="C1921" i="2"/>
  <c r="E1921" i="2"/>
  <c r="A1923" i="2"/>
  <c r="B1922" i="2"/>
  <c r="A1924" i="2" l="1"/>
  <c r="B1923" i="2"/>
  <c r="E1922" i="2"/>
  <c r="C1922" i="2"/>
  <c r="D1922" i="2"/>
  <c r="D1923" i="2" l="1"/>
  <c r="E1923" i="2"/>
  <c r="C1923" i="2"/>
  <c r="B1924" i="2"/>
  <c r="A1925" i="2"/>
  <c r="A1926" i="2" l="1"/>
  <c r="B1925" i="2"/>
  <c r="E1924" i="2"/>
  <c r="C1924" i="2"/>
  <c r="D1924" i="2"/>
  <c r="D1925" i="2" l="1"/>
  <c r="C1925" i="2"/>
  <c r="E1925" i="2"/>
  <c r="A1927" i="2"/>
  <c r="B1926" i="2"/>
  <c r="A1928" i="2" l="1"/>
  <c r="B1927" i="2"/>
  <c r="E1926" i="2"/>
  <c r="C1926" i="2"/>
  <c r="D1926" i="2"/>
  <c r="D1927" i="2" l="1"/>
  <c r="E1927" i="2"/>
  <c r="C1927" i="2"/>
  <c r="A1929" i="2"/>
  <c r="B1928" i="2"/>
  <c r="E1928" i="2" l="1"/>
  <c r="C1928" i="2"/>
  <c r="D1928" i="2"/>
  <c r="A1930" i="2"/>
  <c r="B1929" i="2"/>
  <c r="D1929" i="2" l="1"/>
  <c r="C1929" i="2"/>
  <c r="E1929" i="2"/>
  <c r="A1931" i="2"/>
  <c r="B1930" i="2"/>
  <c r="A1932" i="2" l="1"/>
  <c r="B1931" i="2"/>
  <c r="E1930" i="2"/>
  <c r="C1930" i="2"/>
  <c r="D1930" i="2"/>
  <c r="D1931" i="2" l="1"/>
  <c r="E1931" i="2"/>
  <c r="C1931" i="2"/>
  <c r="B1932" i="2"/>
  <c r="A1933" i="2"/>
  <c r="E1932" i="2" l="1"/>
  <c r="C1932" i="2"/>
  <c r="D1932" i="2"/>
  <c r="A1934" i="2"/>
  <c r="B1933" i="2"/>
  <c r="D1933" i="2" l="1"/>
  <c r="C1933" i="2"/>
  <c r="E1933" i="2"/>
  <c r="A1935" i="2"/>
  <c r="B1934" i="2"/>
  <c r="E1934" i="2" l="1"/>
  <c r="C1934" i="2"/>
  <c r="D1934" i="2"/>
  <c r="A1936" i="2"/>
  <c r="B1935" i="2"/>
  <c r="D1935" i="2" l="1"/>
  <c r="E1935" i="2"/>
  <c r="C1935" i="2"/>
  <c r="A1937" i="2"/>
  <c r="B1936" i="2"/>
  <c r="E1936" i="2" l="1"/>
  <c r="C1936" i="2"/>
  <c r="D1936" i="2"/>
  <c r="A1938" i="2"/>
  <c r="B1937" i="2"/>
  <c r="D1937" i="2" l="1"/>
  <c r="C1937" i="2"/>
  <c r="E1937" i="2"/>
  <c r="A1939" i="2"/>
  <c r="B1938" i="2"/>
  <c r="E1938" i="2" l="1"/>
  <c r="C1938" i="2"/>
  <c r="D1938" i="2"/>
  <c r="A1940" i="2"/>
  <c r="B1939" i="2"/>
  <c r="D1939" i="2" l="1"/>
  <c r="E1939" i="2"/>
  <c r="C1939" i="2"/>
  <c r="B1940" i="2"/>
  <c r="A1941" i="2"/>
  <c r="A1942" i="2" l="1"/>
  <c r="B1941" i="2"/>
  <c r="E1940" i="2"/>
  <c r="C1940" i="2"/>
  <c r="D1940" i="2"/>
  <c r="D1941" i="2" l="1"/>
  <c r="C1941" i="2"/>
  <c r="E1941" i="2"/>
  <c r="A1943" i="2"/>
  <c r="B1942" i="2"/>
  <c r="A1944" i="2" l="1"/>
  <c r="B1943" i="2"/>
  <c r="E1942" i="2"/>
  <c r="C1942" i="2"/>
  <c r="D1942" i="2"/>
  <c r="D1943" i="2" l="1"/>
  <c r="E1943" i="2"/>
  <c r="C1943" i="2"/>
  <c r="A1945" i="2"/>
  <c r="B1944" i="2"/>
  <c r="A1946" i="2" l="1"/>
  <c r="B1945" i="2"/>
  <c r="E1944" i="2"/>
  <c r="C1944" i="2"/>
  <c r="D1944" i="2"/>
  <c r="D1945" i="2" l="1"/>
  <c r="C1945" i="2"/>
  <c r="E1945" i="2"/>
  <c r="A1947" i="2"/>
  <c r="B1946" i="2"/>
  <c r="E1946" i="2" l="1"/>
  <c r="C1946" i="2"/>
  <c r="D1946" i="2"/>
  <c r="A1948" i="2"/>
  <c r="B1947" i="2"/>
  <c r="B1948" i="2" l="1"/>
  <c r="A1949" i="2"/>
  <c r="D1947" i="2"/>
  <c r="E1947" i="2"/>
  <c r="C1947" i="2"/>
  <c r="A1950" i="2" l="1"/>
  <c r="B1949" i="2"/>
  <c r="E1948" i="2"/>
  <c r="C1948" i="2"/>
  <c r="D1948" i="2"/>
  <c r="D1949" i="2" l="1"/>
  <c r="C1949" i="2"/>
  <c r="E1949" i="2"/>
  <c r="A1951" i="2"/>
  <c r="B1950" i="2"/>
  <c r="E1950" i="2" l="1"/>
  <c r="C1950" i="2"/>
  <c r="D1950" i="2"/>
  <c r="A1952" i="2"/>
  <c r="B1951" i="2"/>
  <c r="D1951" i="2" l="1"/>
  <c r="E1951" i="2"/>
  <c r="C1951" i="2"/>
  <c r="A1953" i="2"/>
  <c r="B1952" i="2"/>
  <c r="E1952" i="2" l="1"/>
  <c r="C1952" i="2"/>
  <c r="D1952" i="2"/>
  <c r="A1954" i="2"/>
  <c r="B1953" i="2"/>
  <c r="D1953" i="2" l="1"/>
  <c r="C1953" i="2"/>
  <c r="E1953" i="2"/>
  <c r="A1955" i="2"/>
  <c r="B1954" i="2"/>
  <c r="A1956" i="2" l="1"/>
  <c r="B1955" i="2"/>
  <c r="E1954" i="2"/>
  <c r="C1954" i="2"/>
  <c r="D1954" i="2"/>
  <c r="D1955" i="2" l="1"/>
  <c r="E1955" i="2"/>
  <c r="C1955" i="2"/>
  <c r="B1956" i="2"/>
  <c r="A1957" i="2"/>
  <c r="E1956" i="2" l="1"/>
  <c r="C1956" i="2"/>
  <c r="D1956" i="2"/>
  <c r="A1958" i="2"/>
  <c r="B1957" i="2"/>
  <c r="D1957" i="2" l="1"/>
  <c r="C1957" i="2"/>
  <c r="E1957" i="2"/>
  <c r="A1959" i="2"/>
  <c r="B1958" i="2"/>
  <c r="E1958" i="2" l="1"/>
  <c r="C1958" i="2"/>
  <c r="D1958" i="2"/>
  <c r="A1960" i="2"/>
  <c r="B1959" i="2"/>
  <c r="D1959" i="2" l="1"/>
  <c r="E1959" i="2"/>
  <c r="C1959" i="2"/>
  <c r="A1961" i="2"/>
  <c r="B1960" i="2"/>
  <c r="E1960" i="2" l="1"/>
  <c r="C1960" i="2"/>
  <c r="D1960" i="2"/>
  <c r="A1962" i="2"/>
  <c r="B1961" i="2"/>
  <c r="D1961" i="2" l="1"/>
  <c r="C1961" i="2"/>
  <c r="E1961" i="2"/>
  <c r="A1963" i="2"/>
  <c r="B1962" i="2"/>
  <c r="E1962" i="2" l="1"/>
  <c r="C1962" i="2"/>
  <c r="D1962" i="2"/>
  <c r="A1964" i="2"/>
  <c r="B1963" i="2"/>
  <c r="D1963" i="2" l="1"/>
  <c r="E1963" i="2"/>
  <c r="C1963" i="2"/>
  <c r="B1964" i="2"/>
  <c r="A1965" i="2"/>
  <c r="A1966" i="2" l="1"/>
  <c r="B1965" i="2"/>
  <c r="E1964" i="2"/>
  <c r="C1964" i="2"/>
  <c r="D1964" i="2"/>
  <c r="D1965" i="2" l="1"/>
  <c r="C1965" i="2"/>
  <c r="E1965" i="2"/>
  <c r="A1967" i="2"/>
  <c r="B1966" i="2"/>
  <c r="A1968" i="2" l="1"/>
  <c r="B1967" i="2"/>
  <c r="E1966" i="2"/>
  <c r="C1966" i="2"/>
  <c r="D1966" i="2"/>
  <c r="D1967" i="2" l="1"/>
  <c r="E1967" i="2"/>
  <c r="C1967" i="2"/>
  <c r="A1969" i="2"/>
  <c r="B1968" i="2"/>
  <c r="A1970" i="2" l="1"/>
  <c r="B1969" i="2"/>
  <c r="E1968" i="2"/>
  <c r="C1968" i="2"/>
  <c r="D1968" i="2"/>
  <c r="D1969" i="2" l="1"/>
  <c r="C1969" i="2"/>
  <c r="E1969" i="2"/>
  <c r="A1971" i="2"/>
  <c r="B1970" i="2"/>
  <c r="A1972" i="2" l="1"/>
  <c r="B1971" i="2"/>
  <c r="E1970" i="2"/>
  <c r="C1970" i="2"/>
  <c r="D1970" i="2"/>
  <c r="D1971" i="2" l="1"/>
  <c r="E1971" i="2"/>
  <c r="C1971" i="2"/>
  <c r="B1972" i="2"/>
  <c r="A1973" i="2"/>
  <c r="A1974" i="2" l="1"/>
  <c r="B1973" i="2"/>
  <c r="E1972" i="2"/>
  <c r="C1972" i="2"/>
  <c r="D1972" i="2"/>
  <c r="D1973" i="2" l="1"/>
  <c r="C1973" i="2"/>
  <c r="E1973" i="2"/>
  <c r="A1975" i="2"/>
  <c r="B1974" i="2"/>
  <c r="A1976" i="2" l="1"/>
  <c r="B1975" i="2"/>
  <c r="E1974" i="2"/>
  <c r="C1974" i="2"/>
  <c r="D1974" i="2"/>
  <c r="D1975" i="2" l="1"/>
  <c r="E1975" i="2"/>
  <c r="C1975" i="2"/>
  <c r="A1977" i="2"/>
  <c r="B1976" i="2"/>
  <c r="A1978" i="2" l="1"/>
  <c r="B1977" i="2"/>
  <c r="E1976" i="2"/>
  <c r="C1976" i="2"/>
  <c r="D1976" i="2"/>
  <c r="D1977" i="2" l="1"/>
  <c r="C1977" i="2"/>
  <c r="E1977" i="2"/>
  <c r="A1979" i="2"/>
  <c r="B1978" i="2"/>
  <c r="A1980" i="2" l="1"/>
  <c r="B1979" i="2"/>
  <c r="E1978" i="2"/>
  <c r="C1978" i="2"/>
  <c r="D1978" i="2"/>
  <c r="D1979" i="2" l="1"/>
  <c r="E1979" i="2"/>
  <c r="C1979" i="2"/>
  <c r="B1980" i="2"/>
  <c r="A1981" i="2"/>
  <c r="A1982" i="2" l="1"/>
  <c r="B1981" i="2"/>
  <c r="E1980" i="2"/>
  <c r="C1980" i="2"/>
  <c r="D1980" i="2"/>
  <c r="D1981" i="2" l="1"/>
  <c r="C1981" i="2"/>
  <c r="E1981" i="2"/>
  <c r="A1983" i="2"/>
  <c r="B1982" i="2"/>
  <c r="E1982" i="2" l="1"/>
  <c r="C1982" i="2"/>
  <c r="D1982" i="2"/>
  <c r="A1984" i="2"/>
  <c r="B1983" i="2"/>
  <c r="D1983" i="2" l="1"/>
  <c r="E1983" i="2"/>
  <c r="C1983" i="2"/>
  <c r="A1985" i="2"/>
  <c r="B1984" i="2"/>
  <c r="E1984" i="2" l="1"/>
  <c r="C1984" i="2"/>
  <c r="D1984" i="2"/>
  <c r="A1986" i="2"/>
  <c r="B1985" i="2"/>
  <c r="D1985" i="2" l="1"/>
  <c r="C1985" i="2"/>
  <c r="E1985" i="2"/>
  <c r="A1987" i="2"/>
  <c r="B1986" i="2"/>
  <c r="E1986" i="2" l="1"/>
  <c r="C1986" i="2"/>
  <c r="D1986" i="2"/>
  <c r="A1988" i="2"/>
  <c r="B1987" i="2"/>
  <c r="D1987" i="2" l="1"/>
  <c r="E1987" i="2"/>
  <c r="C1987" i="2"/>
  <c r="B1988" i="2"/>
  <c r="A1989" i="2"/>
  <c r="A1990" i="2" l="1"/>
  <c r="B1989" i="2"/>
  <c r="E1988" i="2"/>
  <c r="C1988" i="2"/>
  <c r="D1988" i="2"/>
  <c r="D1989" i="2" l="1"/>
  <c r="C1989" i="2"/>
  <c r="E1989" i="2"/>
  <c r="A1991" i="2"/>
  <c r="B1990" i="2"/>
  <c r="E1990" i="2" l="1"/>
  <c r="C1990" i="2"/>
  <c r="D1990" i="2"/>
  <c r="A1992" i="2"/>
  <c r="B1991" i="2"/>
  <c r="A1993" i="2" l="1"/>
  <c r="B1992" i="2"/>
  <c r="D1991" i="2"/>
  <c r="E1991" i="2"/>
  <c r="C1991" i="2"/>
  <c r="E1992" i="2" l="1"/>
  <c r="C1992" i="2"/>
  <c r="D1992" i="2"/>
  <c r="A1994" i="2"/>
  <c r="B1993" i="2"/>
  <c r="D1993" i="2" l="1"/>
  <c r="C1993" i="2"/>
  <c r="E1993" i="2"/>
  <c r="A1995" i="2"/>
  <c r="B1994" i="2"/>
  <c r="A1996" i="2" l="1"/>
  <c r="B1995" i="2"/>
  <c r="E1994" i="2"/>
  <c r="C1994" i="2"/>
  <c r="D1994" i="2"/>
  <c r="D1995" i="2" l="1"/>
  <c r="E1995" i="2"/>
  <c r="C1995" i="2"/>
  <c r="B1996" i="2"/>
  <c r="A1997" i="2"/>
  <c r="A1998" i="2" l="1"/>
  <c r="B1997" i="2"/>
  <c r="E1996" i="2"/>
  <c r="C1996" i="2"/>
  <c r="D1996" i="2"/>
  <c r="A1999" i="2" l="1"/>
  <c r="B1998" i="2"/>
  <c r="D1997" i="2"/>
  <c r="C1997" i="2"/>
  <c r="E1997" i="2"/>
  <c r="E1998" i="2" l="1"/>
  <c r="C1998" i="2"/>
  <c r="D1998" i="2"/>
  <c r="A2000" i="2"/>
  <c r="B1999" i="2"/>
  <c r="D1999" i="2" l="1"/>
  <c r="E1999" i="2"/>
  <c r="C1999" i="2"/>
  <c r="A2001" i="2"/>
  <c r="B2000" i="2"/>
  <c r="E2000" i="2" l="1"/>
  <c r="C2000" i="2"/>
  <c r="D2000" i="2"/>
  <c r="A2002" i="2"/>
  <c r="B2001" i="2"/>
  <c r="A2003" i="2" l="1"/>
  <c r="B2002" i="2"/>
  <c r="D2001" i="2"/>
  <c r="C2001" i="2"/>
  <c r="E2001" i="2"/>
  <c r="E2002" i="2" l="1"/>
  <c r="C2002" i="2"/>
  <c r="D2002" i="2"/>
  <c r="A2004" i="2"/>
  <c r="B2003" i="2"/>
  <c r="B2004" i="2" l="1"/>
  <c r="A2005" i="2"/>
  <c r="D2003" i="2"/>
  <c r="E2003" i="2"/>
  <c r="C2003" i="2"/>
  <c r="A2006" i="2" l="1"/>
  <c r="B2005" i="2"/>
  <c r="E2004" i="2"/>
  <c r="C2004" i="2"/>
  <c r="D2004" i="2"/>
  <c r="D2005" i="2" l="1"/>
  <c r="C2005" i="2"/>
  <c r="E2005" i="2"/>
  <c r="A2007" i="2"/>
  <c r="B2006" i="2"/>
  <c r="E2006" i="2" l="1"/>
  <c r="C2006" i="2"/>
  <c r="D2006" i="2"/>
  <c r="A2008" i="2"/>
  <c r="B2007" i="2"/>
  <c r="D2007" i="2" l="1"/>
  <c r="E2007" i="2"/>
  <c r="C2007" i="2"/>
  <c r="A2009" i="2"/>
  <c r="B2008" i="2"/>
  <c r="E2008" i="2" l="1"/>
  <c r="C2008" i="2"/>
  <c r="D2008" i="2"/>
  <c r="A2010" i="2"/>
  <c r="B2009" i="2"/>
  <c r="D2009" i="2" l="1"/>
  <c r="C2009" i="2"/>
  <c r="E2009" i="2"/>
  <c r="A2011" i="2"/>
  <c r="B2010" i="2"/>
  <c r="A2012" i="2" l="1"/>
  <c r="B2011" i="2"/>
  <c r="E2010" i="2"/>
  <c r="C2010" i="2"/>
  <c r="D2010" i="2"/>
  <c r="D2011" i="2" l="1"/>
  <c r="E2011" i="2"/>
  <c r="C2011" i="2"/>
  <c r="B2012" i="2"/>
  <c r="A2013" i="2"/>
  <c r="E2012" i="2" l="1"/>
  <c r="C2012" i="2"/>
  <c r="D2012" i="2"/>
  <c r="A2014" i="2"/>
  <c r="B2013" i="2"/>
  <c r="D2013" i="2" l="1"/>
  <c r="C2013" i="2"/>
  <c r="E2013" i="2"/>
  <c r="A2015" i="2"/>
  <c r="B2014" i="2"/>
  <c r="E2014" i="2" l="1"/>
  <c r="C2014" i="2"/>
  <c r="D2014" i="2"/>
  <c r="A2016" i="2"/>
  <c r="B2015" i="2"/>
  <c r="D2015" i="2" l="1"/>
  <c r="E2015" i="2"/>
  <c r="C2015" i="2"/>
  <c r="A2017" i="2"/>
  <c r="B2016" i="2"/>
  <c r="E2016" i="2" l="1"/>
  <c r="C2016" i="2"/>
  <c r="D2016" i="2"/>
  <c r="A2018" i="2"/>
  <c r="B2017" i="2"/>
  <c r="D2017" i="2" l="1"/>
  <c r="C2017" i="2"/>
  <c r="E2017" i="2"/>
  <c r="A2019" i="2"/>
  <c r="B2018" i="2"/>
  <c r="E2018" i="2" l="1"/>
  <c r="C2018" i="2"/>
  <c r="D2018" i="2"/>
  <c r="A2020" i="2"/>
  <c r="B2019" i="2"/>
  <c r="D2019" i="2" l="1"/>
  <c r="E2019" i="2"/>
  <c r="C2019" i="2"/>
  <c r="B2020" i="2"/>
  <c r="A2021" i="2"/>
  <c r="A2022" i="2" l="1"/>
  <c r="B2021" i="2"/>
  <c r="E2020" i="2"/>
  <c r="C2020" i="2"/>
  <c r="D2020" i="2"/>
  <c r="D2021" i="2" l="1"/>
  <c r="C2021" i="2"/>
  <c r="E2021" i="2"/>
  <c r="A2023" i="2"/>
  <c r="B2022" i="2"/>
  <c r="E2022" i="2" l="1"/>
  <c r="C2022" i="2"/>
  <c r="D2022" i="2"/>
  <c r="A2024" i="2"/>
  <c r="B2023" i="2"/>
  <c r="D2023" i="2" l="1"/>
  <c r="E2023" i="2"/>
  <c r="C2023" i="2"/>
  <c r="A2025" i="2"/>
  <c r="B2024" i="2"/>
  <c r="A2026" i="2" l="1"/>
  <c r="B2025" i="2"/>
  <c r="E2024" i="2"/>
  <c r="C2024" i="2"/>
  <c r="D2024" i="2"/>
  <c r="D2025" i="2" l="1"/>
  <c r="C2025" i="2"/>
  <c r="E2025" i="2"/>
  <c r="A2027" i="2"/>
  <c r="B2026" i="2"/>
  <c r="A2028" i="2" l="1"/>
  <c r="B2027" i="2"/>
  <c r="E2026" i="2"/>
  <c r="C2026" i="2"/>
  <c r="D2026" i="2"/>
  <c r="D2027" i="2" l="1"/>
  <c r="E2027" i="2"/>
  <c r="C2027" i="2"/>
  <c r="B2028" i="2"/>
  <c r="A2029" i="2"/>
  <c r="E2028" i="2" l="1"/>
  <c r="C2028" i="2"/>
  <c r="D2028" i="2"/>
  <c r="A2030" i="2"/>
  <c r="B2029" i="2"/>
  <c r="D2029" i="2" l="1"/>
  <c r="C2029" i="2"/>
  <c r="E2029" i="2"/>
  <c r="A2031" i="2"/>
  <c r="B2030" i="2"/>
  <c r="E2030" i="2" l="1"/>
  <c r="C2030" i="2"/>
  <c r="D2030" i="2"/>
  <c r="A2032" i="2"/>
  <c r="B2031" i="2"/>
  <c r="D2031" i="2" l="1"/>
  <c r="E2031" i="2"/>
  <c r="C2031" i="2"/>
  <c r="A2033" i="2"/>
  <c r="B2032" i="2"/>
  <c r="E2032" i="2" l="1"/>
  <c r="C2032" i="2"/>
  <c r="D2032" i="2"/>
  <c r="A2034" i="2"/>
  <c r="B2033" i="2"/>
  <c r="D2033" i="2" l="1"/>
  <c r="C2033" i="2"/>
  <c r="E2033" i="2"/>
  <c r="A2035" i="2"/>
  <c r="B2034" i="2"/>
  <c r="E2034" i="2" l="1"/>
  <c r="C2034" i="2"/>
  <c r="D2034" i="2"/>
  <c r="A2036" i="2"/>
  <c r="B2035" i="2"/>
  <c r="D2035" i="2" l="1"/>
  <c r="E2035" i="2"/>
  <c r="C2035" i="2"/>
  <c r="B2036" i="2"/>
  <c r="A2037" i="2"/>
  <c r="A2038" i="2" l="1"/>
  <c r="B2037" i="2"/>
  <c r="E2036" i="2"/>
  <c r="C2036" i="2"/>
  <c r="D2036" i="2"/>
  <c r="D2037" i="2" l="1"/>
  <c r="C2037" i="2"/>
  <c r="E2037" i="2"/>
  <c r="A2039" i="2"/>
  <c r="B2038" i="2"/>
  <c r="A2040" i="2" l="1"/>
  <c r="B2039" i="2"/>
  <c r="E2038" i="2"/>
  <c r="C2038" i="2"/>
  <c r="D2038" i="2"/>
  <c r="D2039" i="2" l="1"/>
  <c r="E2039" i="2"/>
  <c r="C2039" i="2"/>
  <c r="A2041" i="2"/>
  <c r="B2040" i="2"/>
  <c r="A2042" i="2" l="1"/>
  <c r="B2041" i="2"/>
  <c r="E2040" i="2"/>
  <c r="C2040" i="2"/>
  <c r="D2040" i="2"/>
  <c r="D2041" i="2" l="1"/>
  <c r="C2041" i="2"/>
  <c r="E2041" i="2"/>
  <c r="A2043" i="2"/>
  <c r="B2042" i="2"/>
  <c r="E2042" i="2" l="1"/>
  <c r="C2042" i="2"/>
  <c r="D2042" i="2"/>
  <c r="A2044" i="2"/>
  <c r="B2043" i="2"/>
  <c r="B2044" i="2" l="1"/>
  <c r="A2045" i="2"/>
  <c r="D2043" i="2"/>
  <c r="E2043" i="2"/>
  <c r="C2043" i="2"/>
  <c r="A2046" i="2" l="1"/>
  <c r="B2045" i="2"/>
  <c r="E2044" i="2"/>
  <c r="C2044" i="2"/>
  <c r="D2044" i="2"/>
  <c r="D2045" i="2" l="1"/>
  <c r="C2045" i="2"/>
  <c r="E2045" i="2"/>
  <c r="A2047" i="2"/>
  <c r="B2046" i="2"/>
  <c r="E2046" i="2" l="1"/>
  <c r="C2046" i="2"/>
  <c r="D2046" i="2"/>
  <c r="A2048" i="2"/>
  <c r="B2047" i="2"/>
  <c r="D2047" i="2" l="1"/>
  <c r="E2047" i="2"/>
  <c r="C2047" i="2"/>
  <c r="A2049" i="2"/>
  <c r="B2048" i="2"/>
  <c r="E2048" i="2" l="1"/>
  <c r="C2048" i="2"/>
  <c r="D2048" i="2"/>
  <c r="A2050" i="2"/>
  <c r="B2049" i="2"/>
  <c r="D2049" i="2" l="1"/>
  <c r="C2049" i="2"/>
  <c r="E2049" i="2"/>
  <c r="A2051" i="2"/>
  <c r="B2050" i="2"/>
  <c r="A2052" i="2" l="1"/>
  <c r="B2051" i="2"/>
  <c r="E2050" i="2"/>
  <c r="C2050" i="2"/>
  <c r="D2050" i="2"/>
  <c r="D2051" i="2" l="1"/>
  <c r="E2051" i="2"/>
  <c r="C2051" i="2"/>
  <c r="B2052" i="2"/>
  <c r="A2053" i="2"/>
  <c r="E2052" i="2" l="1"/>
  <c r="C2052" i="2"/>
  <c r="D2052" i="2"/>
  <c r="A2054" i="2"/>
  <c r="B2053" i="2"/>
  <c r="D2053" i="2" l="1"/>
  <c r="C2053" i="2"/>
  <c r="E2053" i="2"/>
  <c r="A2055" i="2"/>
  <c r="B2054" i="2"/>
  <c r="E2054" i="2" l="1"/>
  <c r="C2054" i="2"/>
  <c r="D2054" i="2"/>
  <c r="A2056" i="2"/>
  <c r="B2055" i="2"/>
  <c r="D2055" i="2" l="1"/>
  <c r="E2055" i="2"/>
  <c r="C2055" i="2"/>
  <c r="A2057" i="2"/>
  <c r="B2056" i="2"/>
  <c r="E2056" i="2" l="1"/>
  <c r="C2056" i="2"/>
  <c r="D2056" i="2"/>
  <c r="A2058" i="2"/>
  <c r="B2057" i="2"/>
  <c r="D2057" i="2" l="1"/>
  <c r="C2057" i="2"/>
  <c r="E2057" i="2"/>
  <c r="A2059" i="2"/>
  <c r="B2058" i="2"/>
  <c r="A2060" i="2" l="1"/>
  <c r="B2059" i="2"/>
  <c r="E2058" i="2"/>
  <c r="C2058" i="2"/>
  <c r="D2058" i="2"/>
  <c r="D2059" i="2" l="1"/>
  <c r="E2059" i="2"/>
  <c r="C2059" i="2"/>
  <c r="B2060" i="2"/>
  <c r="A2061" i="2"/>
  <c r="E2060" i="2" l="1"/>
  <c r="C2060" i="2"/>
  <c r="D2060" i="2"/>
  <c r="A2062" i="2"/>
  <c r="B2061" i="2"/>
  <c r="D2061" i="2" l="1"/>
  <c r="C2061" i="2"/>
  <c r="E2061" i="2"/>
  <c r="A2063" i="2"/>
  <c r="B2062" i="2"/>
  <c r="E2062" i="2" l="1"/>
  <c r="C2062" i="2"/>
  <c r="D2062" i="2"/>
  <c r="A2064" i="2"/>
  <c r="B2063" i="2"/>
  <c r="D2063" i="2" l="1"/>
  <c r="E2063" i="2"/>
  <c r="C2063" i="2"/>
  <c r="A2065" i="2"/>
  <c r="B2064" i="2"/>
  <c r="E2064" i="2" l="1"/>
  <c r="C2064" i="2"/>
  <c r="D2064" i="2"/>
  <c r="A2066" i="2"/>
  <c r="B2065" i="2"/>
  <c r="A2067" i="2" l="1"/>
  <c r="B2066" i="2"/>
  <c r="D2065" i="2"/>
  <c r="C2065" i="2"/>
  <c r="E2065" i="2"/>
  <c r="E2066" i="2" l="1"/>
  <c r="C2066" i="2"/>
  <c r="D2066" i="2"/>
  <c r="A2068" i="2"/>
  <c r="B2067" i="2"/>
  <c r="D2067" i="2" l="1"/>
  <c r="E2067" i="2"/>
  <c r="C2067" i="2"/>
  <c r="B2068" i="2"/>
  <c r="A2069" i="2"/>
  <c r="E2068" i="2" l="1"/>
  <c r="C2068" i="2"/>
  <c r="D2068" i="2"/>
  <c r="A2070" i="2"/>
  <c r="B2069" i="2"/>
  <c r="A2071" i="2" l="1"/>
  <c r="B2070" i="2"/>
  <c r="D2069" i="2"/>
  <c r="C2069" i="2"/>
  <c r="E2069" i="2"/>
  <c r="E2070" i="2" l="1"/>
  <c r="C2070" i="2"/>
  <c r="D2070" i="2"/>
  <c r="A2072" i="2"/>
  <c r="B2071" i="2"/>
  <c r="D2071" i="2" l="1"/>
  <c r="E2071" i="2"/>
  <c r="C2071" i="2"/>
  <c r="A2073" i="2"/>
  <c r="B2072" i="2"/>
  <c r="E2072" i="2" l="1"/>
  <c r="C2072" i="2"/>
  <c r="D2072" i="2"/>
  <c r="A2074" i="2"/>
  <c r="B2073" i="2"/>
  <c r="A2075" i="2" l="1"/>
  <c r="B2074" i="2"/>
  <c r="D2073" i="2"/>
  <c r="C2073" i="2"/>
  <c r="E2073" i="2"/>
  <c r="E2074" i="2" l="1"/>
  <c r="C2074" i="2"/>
  <c r="D2074" i="2"/>
  <c r="A2076" i="2"/>
  <c r="B2075" i="2"/>
  <c r="B2076" i="2" l="1"/>
  <c r="A2077" i="2"/>
  <c r="D2075" i="2"/>
  <c r="E2075" i="2"/>
  <c r="C2075" i="2"/>
  <c r="A2078" i="2" l="1"/>
  <c r="B2077" i="2"/>
  <c r="E2076" i="2"/>
  <c r="C2076" i="2"/>
  <c r="D2076" i="2"/>
  <c r="D2077" i="2" l="1"/>
  <c r="C2077" i="2"/>
  <c r="E2077" i="2"/>
  <c r="A2079" i="2"/>
  <c r="B2078" i="2"/>
  <c r="A2080" i="2" l="1"/>
  <c r="B2079" i="2"/>
  <c r="E2078" i="2"/>
  <c r="C2078" i="2"/>
  <c r="D2078" i="2"/>
  <c r="D2079" i="2" l="1"/>
  <c r="E2079" i="2"/>
  <c r="C2079" i="2"/>
  <c r="A2081" i="2"/>
  <c r="B2080" i="2"/>
  <c r="A2082" i="2" l="1"/>
  <c r="B2081" i="2"/>
  <c r="E2080" i="2"/>
  <c r="C2080" i="2"/>
  <c r="D2080" i="2"/>
  <c r="D2081" i="2" l="1"/>
  <c r="C2081" i="2"/>
  <c r="E2081" i="2"/>
  <c r="A2083" i="2"/>
  <c r="B2082" i="2"/>
  <c r="A2084" i="2" l="1"/>
  <c r="B2083" i="2"/>
  <c r="E2082" i="2"/>
  <c r="C2082" i="2"/>
  <c r="D2082" i="2"/>
  <c r="D2083" i="2" l="1"/>
  <c r="E2083" i="2"/>
  <c r="C2083" i="2"/>
  <c r="B2084" i="2"/>
  <c r="A2085" i="2"/>
  <c r="E2084" i="2" l="1"/>
  <c r="C2084" i="2"/>
  <c r="D2084" i="2"/>
  <c r="A2086" i="2"/>
  <c r="B2085" i="2"/>
  <c r="A2087" i="2" l="1"/>
  <c r="B2086" i="2"/>
  <c r="D2085" i="2"/>
  <c r="C2085" i="2"/>
  <c r="E2085" i="2"/>
  <c r="E2086" i="2" l="1"/>
  <c r="C2086" i="2"/>
  <c r="D2086" i="2"/>
  <c r="A2088" i="2"/>
  <c r="B2087" i="2"/>
  <c r="A2089" i="2" l="1"/>
  <c r="B2088" i="2"/>
  <c r="D2087" i="2"/>
  <c r="E2087" i="2"/>
  <c r="C2087" i="2"/>
  <c r="E2088" i="2" l="1"/>
  <c r="C2088" i="2"/>
  <c r="D2088" i="2"/>
  <c r="A2090" i="2"/>
  <c r="B2089" i="2"/>
  <c r="A2091" i="2" l="1"/>
  <c r="B2090" i="2"/>
  <c r="D2089" i="2"/>
  <c r="C2089" i="2"/>
  <c r="E2089" i="2"/>
  <c r="E2090" i="2" l="1"/>
  <c r="C2090" i="2"/>
  <c r="D2090" i="2"/>
  <c r="A2092" i="2"/>
  <c r="B2091" i="2"/>
  <c r="B2092" i="2" l="1"/>
  <c r="A2093" i="2"/>
  <c r="D2091" i="2"/>
  <c r="E2091" i="2"/>
  <c r="C2091" i="2"/>
  <c r="A2094" i="2" l="1"/>
  <c r="B2093" i="2"/>
  <c r="E2092" i="2"/>
  <c r="C2092" i="2"/>
  <c r="D2092" i="2"/>
  <c r="D2093" i="2" l="1"/>
  <c r="C2093" i="2"/>
  <c r="E2093" i="2"/>
  <c r="A2095" i="2"/>
  <c r="B2094" i="2"/>
  <c r="A2096" i="2" l="1"/>
  <c r="B2095" i="2"/>
  <c r="E2094" i="2"/>
  <c r="C2094" i="2"/>
  <c r="D2094" i="2"/>
  <c r="D2095" i="2" l="1"/>
  <c r="E2095" i="2"/>
  <c r="C2095" i="2"/>
  <c r="A2097" i="2"/>
  <c r="B2096" i="2"/>
  <c r="A2098" i="2" l="1"/>
  <c r="B2097" i="2"/>
  <c r="E2096" i="2"/>
  <c r="C2096" i="2"/>
  <c r="D2096" i="2"/>
  <c r="D2097" i="2" l="1"/>
  <c r="C2097" i="2"/>
  <c r="E2097" i="2"/>
  <c r="A2099" i="2"/>
  <c r="B2098" i="2"/>
  <c r="A2100" i="2" l="1"/>
  <c r="B2099" i="2"/>
  <c r="E2098" i="2"/>
  <c r="C2098" i="2"/>
  <c r="D2098" i="2"/>
  <c r="D2099" i="2" l="1"/>
  <c r="E2099" i="2"/>
  <c r="C2099" i="2"/>
  <c r="B2100" i="2"/>
  <c r="A2101" i="2"/>
  <c r="E2100" i="2" l="1"/>
  <c r="C2100" i="2"/>
  <c r="D2100" i="2"/>
  <c r="A2102" i="2"/>
  <c r="B2101" i="2"/>
  <c r="A2103" i="2" l="1"/>
  <c r="B2102" i="2"/>
  <c r="D2101" i="2"/>
  <c r="C2101" i="2"/>
  <c r="E2101" i="2"/>
  <c r="E2102" i="2" l="1"/>
  <c r="C2102" i="2"/>
  <c r="D2102" i="2"/>
  <c r="A2104" i="2"/>
  <c r="B2103" i="2"/>
  <c r="A2105" i="2" l="1"/>
  <c r="B2104" i="2"/>
  <c r="D2103" i="2"/>
  <c r="E2103" i="2"/>
  <c r="C2103" i="2"/>
  <c r="E2104" i="2" l="1"/>
  <c r="C2104" i="2"/>
  <c r="D2104" i="2"/>
  <c r="A2106" i="2"/>
  <c r="B2105" i="2"/>
  <c r="A2107" i="2" l="1"/>
  <c r="B2106" i="2"/>
  <c r="D2105" i="2"/>
  <c r="C2105" i="2"/>
  <c r="E2105" i="2"/>
  <c r="E2106" i="2" l="1"/>
  <c r="C2106" i="2"/>
  <c r="D2106" i="2"/>
  <c r="A2108" i="2"/>
  <c r="B2107" i="2"/>
  <c r="B2108" i="2" l="1"/>
  <c r="A2109" i="2"/>
  <c r="D2107" i="2"/>
  <c r="E2107" i="2"/>
  <c r="C2107" i="2"/>
  <c r="A2110" i="2" l="1"/>
  <c r="B2109" i="2"/>
  <c r="E2108" i="2"/>
  <c r="C2108" i="2"/>
  <c r="D2108" i="2"/>
  <c r="D2109" i="2" l="1"/>
  <c r="C2109" i="2"/>
  <c r="E2109" i="2"/>
  <c r="A2111" i="2"/>
  <c r="B2110" i="2"/>
  <c r="A2112" i="2" l="1"/>
  <c r="B2111" i="2"/>
  <c r="E2110" i="2"/>
  <c r="C2110" i="2"/>
  <c r="D2110" i="2"/>
  <c r="D2111" i="2" l="1"/>
  <c r="E2111" i="2"/>
  <c r="C2111" i="2"/>
  <c r="A2113" i="2"/>
  <c r="B2112" i="2"/>
  <c r="B2113" i="2" l="1"/>
  <c r="A2114" i="2"/>
  <c r="E2112" i="2"/>
  <c r="C2112" i="2"/>
  <c r="D2112" i="2"/>
  <c r="A2115" i="2" l="1"/>
  <c r="B2114" i="2"/>
  <c r="E2113" i="2"/>
  <c r="D2113" i="2"/>
  <c r="C2113" i="2"/>
  <c r="D2114" i="2" l="1"/>
  <c r="C2114" i="2"/>
  <c r="E2114" i="2"/>
  <c r="A2116" i="2"/>
  <c r="B2115" i="2"/>
  <c r="A2117" i="2" l="1"/>
  <c r="B2116" i="2"/>
  <c r="E2115" i="2"/>
  <c r="C2115" i="2"/>
  <c r="D2115" i="2"/>
  <c r="D2116" i="2" l="1"/>
  <c r="E2116" i="2"/>
  <c r="C2116" i="2"/>
  <c r="A2118" i="2"/>
  <c r="B2117" i="2"/>
  <c r="A2119" i="2" l="1"/>
  <c r="B2118" i="2"/>
  <c r="E2117" i="2"/>
  <c r="C2117" i="2"/>
  <c r="D2117" i="2"/>
  <c r="D2118" i="2" l="1"/>
  <c r="C2118" i="2"/>
  <c r="E2118" i="2"/>
  <c r="A2120" i="2"/>
  <c r="B2119" i="2"/>
  <c r="A2121" i="2" l="1"/>
  <c r="B2120" i="2"/>
  <c r="E2119" i="2"/>
  <c r="C2119" i="2"/>
  <c r="D2119" i="2"/>
  <c r="D2120" i="2" l="1"/>
  <c r="E2120" i="2"/>
  <c r="C2120" i="2"/>
  <c r="B2121" i="2"/>
  <c r="A2122" i="2"/>
  <c r="E2121" i="2" l="1"/>
  <c r="C2121" i="2"/>
  <c r="D2121" i="2"/>
  <c r="A2123" i="2"/>
  <c r="B2122" i="2"/>
  <c r="A2124" i="2" l="1"/>
  <c r="B2123" i="2"/>
  <c r="D2122" i="2"/>
  <c r="C2122" i="2"/>
  <c r="E2122" i="2"/>
  <c r="E2123" i="2" l="1"/>
  <c r="C2123" i="2"/>
  <c r="D2123" i="2"/>
  <c r="A2125" i="2"/>
  <c r="B2124" i="2"/>
  <c r="A2126" i="2" l="1"/>
  <c r="B2125" i="2"/>
  <c r="D2124" i="2"/>
  <c r="E2124" i="2"/>
  <c r="C2124" i="2"/>
  <c r="E2125" i="2" l="1"/>
  <c r="C2125" i="2"/>
  <c r="D2125" i="2"/>
  <c r="A2127" i="2"/>
  <c r="B2126" i="2"/>
  <c r="A2128" i="2" l="1"/>
  <c r="B2127" i="2"/>
  <c r="D2126" i="2"/>
  <c r="C2126" i="2"/>
  <c r="E2126" i="2"/>
  <c r="E2127" i="2" l="1"/>
  <c r="C2127" i="2"/>
  <c r="D2127" i="2"/>
  <c r="A2129" i="2"/>
  <c r="B2128" i="2"/>
  <c r="B2129" i="2" l="1"/>
  <c r="A2130" i="2"/>
  <c r="D2128" i="2"/>
  <c r="E2128" i="2"/>
  <c r="C2128" i="2"/>
  <c r="A2131" i="2" l="1"/>
  <c r="B2130" i="2"/>
  <c r="E2129" i="2"/>
  <c r="C2129" i="2"/>
  <c r="D2129" i="2"/>
  <c r="D2130" i="2" l="1"/>
  <c r="C2130" i="2"/>
  <c r="E2130" i="2"/>
  <c r="A2132" i="2"/>
  <c r="B2131" i="2"/>
  <c r="A2133" i="2" l="1"/>
  <c r="B2132" i="2"/>
  <c r="E2131" i="2"/>
  <c r="C2131" i="2"/>
  <c r="D2131" i="2"/>
  <c r="D2132" i="2" l="1"/>
  <c r="E2132" i="2"/>
  <c r="C2132" i="2"/>
  <c r="A2134" i="2"/>
  <c r="B2133" i="2"/>
  <c r="A2135" i="2" l="1"/>
  <c r="B2134" i="2"/>
  <c r="E2133" i="2"/>
  <c r="C2133" i="2"/>
  <c r="D2133" i="2"/>
  <c r="D2134" i="2" l="1"/>
  <c r="C2134" i="2"/>
  <c r="E2134" i="2"/>
  <c r="A2136" i="2"/>
  <c r="B2135" i="2"/>
  <c r="A2137" i="2" l="1"/>
  <c r="B2136" i="2"/>
  <c r="E2135" i="2"/>
  <c r="C2135" i="2"/>
  <c r="D2135" i="2"/>
  <c r="D2136" i="2" l="1"/>
  <c r="E2136" i="2"/>
  <c r="C2136" i="2"/>
  <c r="B2137" i="2"/>
  <c r="A2138" i="2"/>
  <c r="E2137" i="2" l="1"/>
  <c r="C2137" i="2"/>
  <c r="D2137" i="2"/>
  <c r="A2139" i="2"/>
  <c r="B2138" i="2"/>
  <c r="A2140" i="2" l="1"/>
  <c r="B2139" i="2"/>
  <c r="D2138" i="2"/>
  <c r="C2138" i="2"/>
  <c r="E2138" i="2"/>
  <c r="E2139" i="2" l="1"/>
  <c r="C2139" i="2"/>
  <c r="D2139" i="2"/>
  <c r="A2141" i="2"/>
  <c r="B2140" i="2"/>
  <c r="A2142" i="2" l="1"/>
  <c r="B2141" i="2"/>
  <c r="D2140" i="2"/>
  <c r="E2140" i="2"/>
  <c r="C2140" i="2"/>
  <c r="E2141" i="2" l="1"/>
  <c r="C2141" i="2"/>
  <c r="D2141" i="2"/>
  <c r="A2143" i="2"/>
  <c r="B2142" i="2"/>
  <c r="A2144" i="2" l="1"/>
  <c r="B2143" i="2"/>
  <c r="D2142" i="2"/>
  <c r="C2142" i="2"/>
  <c r="E2142" i="2"/>
  <c r="E2143" i="2" l="1"/>
  <c r="C2143" i="2"/>
  <c r="D2143" i="2"/>
  <c r="A2145" i="2"/>
  <c r="B2144" i="2"/>
  <c r="B2145" i="2" l="1"/>
  <c r="A2146" i="2"/>
  <c r="D2144" i="2"/>
  <c r="E2144" i="2"/>
  <c r="C2144" i="2"/>
  <c r="A2147" i="2" l="1"/>
  <c r="B2146" i="2"/>
  <c r="E2145" i="2"/>
  <c r="C2145" i="2"/>
  <c r="D2145" i="2"/>
  <c r="D2146" i="2" l="1"/>
  <c r="C2146" i="2"/>
  <c r="E2146" i="2"/>
  <c r="A2148" i="2"/>
  <c r="B2147" i="2"/>
  <c r="A2149" i="2" l="1"/>
  <c r="B2148" i="2"/>
  <c r="E2147" i="2"/>
  <c r="C2147" i="2"/>
  <c r="D2147" i="2"/>
  <c r="D2148" i="2" l="1"/>
  <c r="E2148" i="2"/>
  <c r="C2148" i="2"/>
  <c r="A2150" i="2"/>
  <c r="B2149" i="2"/>
  <c r="A2151" i="2" l="1"/>
  <c r="B2150" i="2"/>
  <c r="E2149" i="2"/>
  <c r="C2149" i="2"/>
  <c r="D2149" i="2"/>
  <c r="D2150" i="2" l="1"/>
  <c r="C2150" i="2"/>
  <c r="E2150" i="2"/>
  <c r="A2152" i="2"/>
  <c r="B2151" i="2"/>
  <c r="A2153" i="2" l="1"/>
  <c r="B2152" i="2"/>
  <c r="E2151" i="2"/>
  <c r="C2151" i="2"/>
  <c r="D2151" i="2"/>
  <c r="D2152" i="2" l="1"/>
  <c r="E2152" i="2"/>
  <c r="C2152" i="2"/>
  <c r="B2153" i="2"/>
  <c r="A2154" i="2"/>
  <c r="E2153" i="2" l="1"/>
  <c r="C2153" i="2"/>
  <c r="D2153" i="2"/>
  <c r="A2155" i="2"/>
  <c r="B2154" i="2"/>
  <c r="A2156" i="2" l="1"/>
  <c r="B2155" i="2"/>
  <c r="D2154" i="2"/>
  <c r="C2154" i="2"/>
  <c r="E2154" i="2"/>
  <c r="E2155" i="2" l="1"/>
  <c r="C2155" i="2"/>
  <c r="D2155" i="2"/>
  <c r="A2157" i="2"/>
  <c r="B2156" i="2"/>
  <c r="A2158" i="2" l="1"/>
  <c r="B2157" i="2"/>
  <c r="D2156" i="2"/>
  <c r="E2156" i="2"/>
  <c r="C2156" i="2"/>
  <c r="E2157" i="2" l="1"/>
  <c r="C2157" i="2"/>
  <c r="D2157" i="2"/>
  <c r="A2159" i="2"/>
  <c r="B2158" i="2"/>
  <c r="A2160" i="2" l="1"/>
  <c r="B2159" i="2"/>
  <c r="D2158" i="2"/>
  <c r="C2158" i="2"/>
  <c r="E2158" i="2"/>
  <c r="E2159" i="2" l="1"/>
  <c r="C2159" i="2"/>
  <c r="D2159" i="2"/>
  <c r="A2161" i="2"/>
  <c r="B2160" i="2"/>
  <c r="B2161" i="2" l="1"/>
  <c r="A2162" i="2"/>
  <c r="D2160" i="2"/>
  <c r="E2160" i="2"/>
  <c r="C2160" i="2"/>
  <c r="A2163" i="2" l="1"/>
  <c r="B2162" i="2"/>
  <c r="E2161" i="2"/>
  <c r="C2161" i="2"/>
  <c r="D2161" i="2"/>
  <c r="D2162" i="2" l="1"/>
  <c r="C2162" i="2"/>
  <c r="E2162" i="2"/>
  <c r="A2164" i="2"/>
  <c r="B2163" i="2"/>
  <c r="A2165" i="2" l="1"/>
  <c r="B2164" i="2"/>
  <c r="E2163" i="2"/>
  <c r="C2163" i="2"/>
  <c r="D2163" i="2"/>
  <c r="D2164" i="2" l="1"/>
  <c r="E2164" i="2"/>
  <c r="C2164" i="2"/>
  <c r="A2166" i="2"/>
  <c r="B2165" i="2"/>
  <c r="A2167" i="2" l="1"/>
  <c r="B2166" i="2"/>
  <c r="E2165" i="2"/>
  <c r="C2165" i="2"/>
  <c r="D2165" i="2"/>
  <c r="D2166" i="2" l="1"/>
  <c r="C2166" i="2"/>
  <c r="E2166" i="2"/>
  <c r="A2168" i="2"/>
  <c r="B2167" i="2"/>
  <c r="A2169" i="2" l="1"/>
  <c r="B2168" i="2"/>
  <c r="E2167" i="2"/>
  <c r="C2167" i="2"/>
  <c r="D2167" i="2"/>
  <c r="D2168" i="2" l="1"/>
  <c r="E2168" i="2"/>
  <c r="C2168" i="2"/>
  <c r="B2169" i="2"/>
  <c r="A2170" i="2"/>
  <c r="E2169" i="2" l="1"/>
  <c r="C2169" i="2"/>
  <c r="D2169" i="2"/>
  <c r="A2171" i="2"/>
  <c r="B2170" i="2"/>
  <c r="A2172" i="2" l="1"/>
  <c r="B2171" i="2"/>
  <c r="D2170" i="2"/>
  <c r="C2170" i="2"/>
  <c r="E2170" i="2"/>
  <c r="E2171" i="2" l="1"/>
  <c r="C2171" i="2"/>
  <c r="D2171" i="2"/>
  <c r="A2173" i="2"/>
  <c r="B2172" i="2"/>
  <c r="A2174" i="2" l="1"/>
  <c r="B2173" i="2"/>
  <c r="D2172" i="2"/>
  <c r="E2172" i="2"/>
  <c r="C2172" i="2"/>
  <c r="E2173" i="2" l="1"/>
  <c r="C2173" i="2"/>
  <c r="D2173" i="2"/>
  <c r="A2175" i="2"/>
  <c r="B2174" i="2"/>
  <c r="A2176" i="2" l="1"/>
  <c r="B2175" i="2"/>
  <c r="D2174" i="2"/>
  <c r="C2174" i="2"/>
  <c r="E2174" i="2"/>
  <c r="E2175" i="2" l="1"/>
  <c r="C2175" i="2"/>
  <c r="D2175" i="2"/>
  <c r="A2177" i="2"/>
  <c r="B2176" i="2"/>
  <c r="B2177" i="2" l="1"/>
  <c r="A2178" i="2"/>
  <c r="D2176" i="2"/>
  <c r="E2176" i="2"/>
  <c r="C2176" i="2"/>
  <c r="A2179" i="2" l="1"/>
  <c r="B2178" i="2"/>
  <c r="E2177" i="2"/>
  <c r="C2177" i="2"/>
  <c r="D2177" i="2"/>
  <c r="D2178" i="2" l="1"/>
  <c r="C2178" i="2"/>
  <c r="E2178" i="2"/>
  <c r="A2180" i="2"/>
  <c r="B2179" i="2"/>
  <c r="A2181" i="2" l="1"/>
  <c r="B2180" i="2"/>
  <c r="E2179" i="2"/>
  <c r="C2179" i="2"/>
  <c r="D2179" i="2"/>
  <c r="D2180" i="2" l="1"/>
  <c r="E2180" i="2"/>
  <c r="C2180" i="2"/>
  <c r="A2182" i="2"/>
  <c r="B2181" i="2"/>
  <c r="E2181" i="2" l="1"/>
  <c r="C2181" i="2"/>
  <c r="D2181" i="2"/>
  <c r="A2183" i="2"/>
  <c r="B2182" i="2"/>
  <c r="A2184" i="2" l="1"/>
  <c r="B2183" i="2"/>
  <c r="D2182" i="2"/>
  <c r="C2182" i="2"/>
  <c r="E2182" i="2"/>
  <c r="E2183" i="2" l="1"/>
  <c r="C2183" i="2"/>
  <c r="D2183" i="2"/>
  <c r="A2185" i="2"/>
  <c r="B2184" i="2"/>
  <c r="B2185" i="2" l="1"/>
  <c r="A2186" i="2"/>
  <c r="D2184" i="2"/>
  <c r="E2184" i="2"/>
  <c r="C2184" i="2"/>
  <c r="A2187" i="2" l="1"/>
  <c r="B2186" i="2"/>
  <c r="E2185" i="2"/>
  <c r="C2185" i="2"/>
  <c r="D2185" i="2"/>
  <c r="D2186" i="2" l="1"/>
  <c r="C2186" i="2"/>
  <c r="E2186" i="2"/>
  <c r="A2188" i="2"/>
  <c r="B2187" i="2"/>
  <c r="A2189" i="2" l="1"/>
  <c r="B2188" i="2"/>
  <c r="E2187" i="2"/>
  <c r="C2187" i="2"/>
  <c r="D2187" i="2"/>
  <c r="D2188" i="2" l="1"/>
  <c r="E2188" i="2"/>
  <c r="C2188" i="2"/>
  <c r="A2190" i="2"/>
  <c r="B2189" i="2"/>
  <c r="A2191" i="2" l="1"/>
  <c r="B2190" i="2"/>
  <c r="E2189" i="2"/>
  <c r="C2189" i="2"/>
  <c r="D2189" i="2"/>
  <c r="D2190" i="2" l="1"/>
  <c r="C2190" i="2"/>
  <c r="E2190" i="2"/>
  <c r="A2192" i="2"/>
  <c r="B2191" i="2"/>
  <c r="A2193" i="2" l="1"/>
  <c r="B2192" i="2"/>
  <c r="E2191" i="2"/>
  <c r="C2191" i="2"/>
  <c r="D2191" i="2"/>
  <c r="D2192" i="2" l="1"/>
  <c r="E2192" i="2"/>
  <c r="C2192" i="2"/>
  <c r="B2193" i="2"/>
  <c r="A2194" i="2"/>
  <c r="E2193" i="2" l="1"/>
  <c r="C2193" i="2"/>
  <c r="D2193" i="2"/>
  <c r="A2195" i="2"/>
  <c r="B2194" i="2"/>
  <c r="A2196" i="2" l="1"/>
  <c r="B2195" i="2"/>
  <c r="D2194" i="2"/>
  <c r="C2194" i="2"/>
  <c r="E2194" i="2"/>
  <c r="E2195" i="2" l="1"/>
  <c r="C2195" i="2"/>
  <c r="D2195" i="2"/>
  <c r="A2197" i="2"/>
  <c r="B2196" i="2"/>
  <c r="A2198" i="2" l="1"/>
  <c r="B2197" i="2"/>
  <c r="D2196" i="2"/>
  <c r="E2196" i="2"/>
  <c r="C2196" i="2"/>
  <c r="E2197" i="2" l="1"/>
  <c r="C2197" i="2"/>
  <c r="D2197" i="2"/>
  <c r="A2199" i="2"/>
  <c r="B2198" i="2"/>
  <c r="D2198" i="2" l="1"/>
  <c r="C2198" i="2"/>
  <c r="E2198" i="2"/>
  <c r="A2200" i="2"/>
  <c r="B2199" i="2"/>
  <c r="A2201" i="2" l="1"/>
  <c r="B2200" i="2"/>
  <c r="E2199" i="2"/>
  <c r="C2199" i="2"/>
  <c r="D2199" i="2"/>
  <c r="D2200" i="2" l="1"/>
  <c r="E2200" i="2"/>
  <c r="C2200" i="2"/>
  <c r="B2201" i="2"/>
  <c r="A2202" i="2"/>
  <c r="E2201" i="2" l="1"/>
  <c r="C2201" i="2"/>
  <c r="D2201" i="2"/>
  <c r="A2203" i="2"/>
  <c r="B2202" i="2"/>
  <c r="A2204" i="2" l="1"/>
  <c r="B2203" i="2"/>
  <c r="D2202" i="2"/>
  <c r="C2202" i="2"/>
  <c r="E2202" i="2"/>
  <c r="E2203" i="2" l="1"/>
  <c r="C2203" i="2"/>
  <c r="D2203" i="2"/>
  <c r="A2205" i="2"/>
  <c r="B2204" i="2"/>
  <c r="A2206" i="2" l="1"/>
  <c r="B2205" i="2"/>
  <c r="D2204" i="2"/>
  <c r="E2204" i="2"/>
  <c r="C2204" i="2"/>
  <c r="E2205" i="2" l="1"/>
  <c r="C2205" i="2"/>
  <c r="D2205" i="2"/>
  <c r="A2207" i="2"/>
  <c r="B2206" i="2"/>
  <c r="A2208" i="2" l="1"/>
  <c r="B2207" i="2"/>
  <c r="D2206" i="2"/>
  <c r="C2206" i="2"/>
  <c r="E2206" i="2"/>
  <c r="E2207" i="2" l="1"/>
  <c r="C2207" i="2"/>
  <c r="D2207" i="2"/>
  <c r="A2209" i="2"/>
  <c r="B2208" i="2"/>
  <c r="B2209" i="2" l="1"/>
  <c r="A2210" i="2"/>
  <c r="D2208" i="2"/>
  <c r="E2208" i="2"/>
  <c r="C2208" i="2"/>
  <c r="A2211" i="2" l="1"/>
  <c r="B2210" i="2"/>
  <c r="E2209" i="2"/>
  <c r="C2209" i="2"/>
  <c r="D2209" i="2"/>
  <c r="D2210" i="2" l="1"/>
  <c r="C2210" i="2"/>
  <c r="E2210" i="2"/>
  <c r="A2212" i="2"/>
  <c r="B2211" i="2"/>
  <c r="A2213" i="2" l="1"/>
  <c r="B2212" i="2"/>
  <c r="E2211" i="2"/>
  <c r="C2211" i="2"/>
  <c r="D2211" i="2"/>
  <c r="D2212" i="2" l="1"/>
  <c r="E2212" i="2"/>
  <c r="C2212" i="2"/>
  <c r="A2214" i="2"/>
  <c r="B2213" i="2"/>
  <c r="A2215" i="2" l="1"/>
  <c r="B2214" i="2"/>
  <c r="E2213" i="2"/>
  <c r="C2213" i="2"/>
  <c r="D2213" i="2"/>
  <c r="D2214" i="2" l="1"/>
  <c r="C2214" i="2"/>
  <c r="E2214" i="2"/>
  <c r="A2216" i="2"/>
  <c r="B2215" i="2"/>
  <c r="A2217" i="2" l="1"/>
  <c r="B2216" i="2"/>
  <c r="E2215" i="2"/>
  <c r="C2215" i="2"/>
  <c r="D2215" i="2"/>
  <c r="D2216" i="2" l="1"/>
  <c r="C2216" i="2"/>
  <c r="E2216" i="2"/>
  <c r="A2218" i="2"/>
  <c r="B2217" i="2"/>
  <c r="A2219" i="2" l="1"/>
  <c r="B2218" i="2"/>
  <c r="E2217" i="2"/>
  <c r="C2217" i="2"/>
  <c r="D2217" i="2"/>
  <c r="D2218" i="2" l="1"/>
  <c r="E2218" i="2"/>
  <c r="C2218" i="2"/>
  <c r="B2219" i="2"/>
  <c r="A2220" i="2"/>
  <c r="E2219" i="2" l="1"/>
  <c r="C2219" i="2"/>
  <c r="D2219" i="2"/>
  <c r="A2221" i="2"/>
  <c r="B2220" i="2"/>
  <c r="A2222" i="2" l="1"/>
  <c r="B2221" i="2"/>
  <c r="D2220" i="2"/>
  <c r="C2220" i="2"/>
  <c r="E2220" i="2"/>
  <c r="E2221" i="2" l="1"/>
  <c r="C2221" i="2"/>
  <c r="D2221" i="2"/>
  <c r="A2223" i="2"/>
  <c r="B2222" i="2"/>
  <c r="A2224" i="2" l="1"/>
  <c r="B2223" i="2"/>
  <c r="D2222" i="2"/>
  <c r="E2222" i="2"/>
  <c r="C2222" i="2"/>
  <c r="E2223" i="2" l="1"/>
  <c r="C2223" i="2"/>
  <c r="D2223" i="2"/>
  <c r="A2225" i="2"/>
  <c r="B2224" i="2"/>
  <c r="A2226" i="2" l="1"/>
  <c r="B2225" i="2"/>
  <c r="D2224" i="2"/>
  <c r="C2224" i="2"/>
  <c r="E2224" i="2"/>
  <c r="E2225" i="2" l="1"/>
  <c r="C2225" i="2"/>
  <c r="D2225" i="2"/>
  <c r="A2227" i="2"/>
  <c r="B2226" i="2"/>
  <c r="B2227" i="2" l="1"/>
  <c r="A2228" i="2"/>
  <c r="D2226" i="2"/>
  <c r="E2226" i="2"/>
  <c r="C2226" i="2"/>
  <c r="A2229" i="2" l="1"/>
  <c r="B2228" i="2"/>
  <c r="E2227" i="2"/>
  <c r="C2227" i="2"/>
  <c r="D2227" i="2"/>
  <c r="D2228" i="2" l="1"/>
  <c r="C2228" i="2"/>
  <c r="E2228" i="2"/>
  <c r="A2230" i="2"/>
  <c r="B2229" i="2"/>
  <c r="A2231" i="2" l="1"/>
  <c r="B2230" i="2"/>
  <c r="E2229" i="2"/>
  <c r="C2229" i="2"/>
  <c r="D2229" i="2"/>
  <c r="D2230" i="2" l="1"/>
  <c r="E2230" i="2"/>
  <c r="C2230" i="2"/>
  <c r="A2232" i="2"/>
  <c r="B2231" i="2"/>
  <c r="A2233" i="2" l="1"/>
  <c r="B2232" i="2"/>
  <c r="E2231" i="2"/>
  <c r="C2231" i="2"/>
  <c r="D2231" i="2"/>
  <c r="D2232" i="2" l="1"/>
  <c r="C2232" i="2"/>
  <c r="E2232" i="2"/>
  <c r="A2234" i="2"/>
  <c r="B2233" i="2"/>
  <c r="E2233" i="2" l="1"/>
  <c r="C2233" i="2"/>
  <c r="D2233" i="2"/>
  <c r="A2235" i="2"/>
  <c r="B2234" i="2"/>
  <c r="D2234" i="2" l="1"/>
  <c r="E2234" i="2"/>
  <c r="C2234" i="2"/>
  <c r="B2235" i="2"/>
  <c r="A2236" i="2"/>
  <c r="A2237" i="2" l="1"/>
  <c r="B2236" i="2"/>
  <c r="E2235" i="2"/>
  <c r="C2235" i="2"/>
  <c r="D2235" i="2"/>
  <c r="D2236" i="2" l="1"/>
  <c r="C2236" i="2"/>
  <c r="E2236" i="2"/>
  <c r="A2238" i="2"/>
  <c r="B2237" i="2"/>
  <c r="A2239" i="2" l="1"/>
  <c r="B2238" i="2"/>
  <c r="E2237" i="2"/>
  <c r="C2237" i="2"/>
  <c r="D2237" i="2"/>
  <c r="D2238" i="2" l="1"/>
  <c r="E2238" i="2"/>
  <c r="C2238" i="2"/>
  <c r="A2240" i="2"/>
  <c r="B2239" i="2"/>
  <c r="A2241" i="2" l="1"/>
  <c r="B2240" i="2"/>
  <c r="E2239" i="2"/>
  <c r="C2239" i="2"/>
  <c r="D2239" i="2"/>
  <c r="D2240" i="2" l="1"/>
  <c r="C2240" i="2"/>
  <c r="E2240" i="2"/>
  <c r="A2242" i="2"/>
  <c r="B2241" i="2"/>
  <c r="A2243" i="2" l="1"/>
  <c r="B2242" i="2"/>
  <c r="E2241" i="2"/>
  <c r="C2241" i="2"/>
  <c r="D2241" i="2"/>
  <c r="D2242" i="2" l="1"/>
  <c r="E2242" i="2"/>
  <c r="C2242" i="2"/>
  <c r="B2243" i="2"/>
  <c r="A2244" i="2"/>
  <c r="E2243" i="2" l="1"/>
  <c r="C2243" i="2"/>
  <c r="D2243" i="2"/>
  <c r="A2245" i="2"/>
  <c r="B2244" i="2"/>
  <c r="A2246" i="2" l="1"/>
  <c r="B2245" i="2"/>
  <c r="D2244" i="2"/>
  <c r="C2244" i="2"/>
  <c r="E2244" i="2"/>
  <c r="E2245" i="2" l="1"/>
  <c r="C2245" i="2"/>
  <c r="D2245" i="2"/>
  <c r="A2247" i="2"/>
  <c r="B2246" i="2"/>
  <c r="D2246" i="2" l="1"/>
  <c r="E2246" i="2"/>
  <c r="C2246" i="2"/>
  <c r="A2248" i="2"/>
  <c r="B2247" i="2"/>
  <c r="E2247" i="2" l="1"/>
  <c r="C2247" i="2"/>
  <c r="D2247" i="2"/>
  <c r="A2249" i="2"/>
  <c r="B2248" i="2"/>
  <c r="A2250" i="2" l="1"/>
  <c r="B2249" i="2"/>
  <c r="D2248" i="2"/>
  <c r="C2248" i="2"/>
  <c r="E2248" i="2"/>
  <c r="E2249" i="2" l="1"/>
  <c r="C2249" i="2"/>
  <c r="D2249" i="2"/>
  <c r="A2251" i="2"/>
  <c r="B2250" i="2"/>
  <c r="D2250" i="2" l="1"/>
  <c r="E2250" i="2"/>
  <c r="C2250" i="2"/>
  <c r="B2251" i="2"/>
  <c r="A2252" i="2"/>
  <c r="E2251" i="2" l="1"/>
  <c r="C2251" i="2"/>
  <c r="D2251" i="2"/>
  <c r="A2253" i="2"/>
  <c r="B2252" i="2"/>
  <c r="A2254" i="2" l="1"/>
  <c r="B2253" i="2"/>
  <c r="D2252" i="2"/>
  <c r="C2252" i="2"/>
  <c r="E2252" i="2"/>
  <c r="E2253" i="2" l="1"/>
  <c r="C2253" i="2"/>
  <c r="D2253" i="2"/>
  <c r="A2255" i="2"/>
  <c r="B2254" i="2"/>
  <c r="D2254" i="2" l="1"/>
  <c r="E2254" i="2"/>
  <c r="C2254" i="2"/>
  <c r="A2256" i="2"/>
  <c r="B2255" i="2"/>
  <c r="A2257" i="2" l="1"/>
  <c r="B2256" i="2"/>
  <c r="E2255" i="2"/>
  <c r="C2255" i="2"/>
  <c r="D2255" i="2"/>
  <c r="D2256" i="2" l="1"/>
  <c r="C2256" i="2"/>
  <c r="E2256" i="2"/>
  <c r="A2258" i="2"/>
  <c r="B2257" i="2"/>
  <c r="A2259" i="2" l="1"/>
  <c r="B2258" i="2"/>
  <c r="E2257" i="2"/>
  <c r="C2257" i="2"/>
  <c r="D2257" i="2"/>
  <c r="D2258" i="2" l="1"/>
  <c r="E2258" i="2"/>
  <c r="C2258" i="2"/>
  <c r="B2259" i="2"/>
  <c r="A2260" i="2"/>
  <c r="E2259" i="2" l="1"/>
  <c r="C2259" i="2"/>
  <c r="D2259" i="2"/>
  <c r="A2261" i="2"/>
  <c r="B2260" i="2"/>
  <c r="D2260" i="2" l="1"/>
  <c r="C2260" i="2"/>
  <c r="E2260" i="2"/>
  <c r="A2262" i="2"/>
  <c r="B2261" i="2"/>
  <c r="E2261" i="2" l="1"/>
  <c r="C2261" i="2"/>
  <c r="D2261" i="2"/>
  <c r="A2263" i="2"/>
  <c r="B2262" i="2"/>
  <c r="D2262" i="2" l="1"/>
  <c r="E2262" i="2"/>
  <c r="C2262" i="2"/>
  <c r="A2264" i="2"/>
  <c r="B2263" i="2"/>
  <c r="E2263" i="2" l="1"/>
  <c r="C2263" i="2"/>
  <c r="D2263" i="2"/>
  <c r="A2265" i="2"/>
  <c r="B2264" i="2"/>
  <c r="A2266" i="2" l="1"/>
  <c r="B2265" i="2"/>
  <c r="D2264" i="2"/>
  <c r="C2264" i="2"/>
  <c r="E2264" i="2"/>
  <c r="E2265" i="2" l="1"/>
  <c r="C2265" i="2"/>
  <c r="D2265" i="2"/>
  <c r="A2267" i="2"/>
  <c r="B2266" i="2"/>
  <c r="D2266" i="2" l="1"/>
  <c r="E2266" i="2"/>
  <c r="C2266" i="2"/>
  <c r="B2267" i="2"/>
  <c r="A2268" i="2"/>
  <c r="E2267" i="2" l="1"/>
  <c r="C2267" i="2"/>
  <c r="D2267" i="2"/>
  <c r="A2269" i="2"/>
  <c r="B2268" i="2"/>
  <c r="D2268" i="2" l="1"/>
  <c r="C2268" i="2"/>
  <c r="E2268" i="2"/>
  <c r="A2270" i="2"/>
  <c r="B2269" i="2"/>
  <c r="E2269" i="2" l="1"/>
  <c r="C2269" i="2"/>
  <c r="D2269" i="2"/>
  <c r="A2271" i="2"/>
  <c r="B2270" i="2"/>
  <c r="A2272" i="2" l="1"/>
  <c r="B2271" i="2"/>
  <c r="D2270" i="2"/>
  <c r="E2270" i="2"/>
  <c r="C2270" i="2"/>
  <c r="E2271" i="2" l="1"/>
  <c r="C2271" i="2"/>
  <c r="D2271" i="2"/>
  <c r="A2273" i="2"/>
  <c r="B2272" i="2"/>
  <c r="A2274" i="2" l="1"/>
  <c r="B2273" i="2"/>
  <c r="D2272" i="2"/>
  <c r="C2272" i="2"/>
  <c r="E2272" i="2"/>
  <c r="E2273" i="2" l="1"/>
  <c r="C2273" i="2"/>
  <c r="D2273" i="2"/>
  <c r="A2275" i="2"/>
  <c r="B2274" i="2"/>
  <c r="D2274" i="2" l="1"/>
  <c r="E2274" i="2"/>
  <c r="C2274" i="2"/>
  <c r="B2275" i="2"/>
  <c r="A2276" i="2"/>
  <c r="A2277" i="2" l="1"/>
  <c r="B2276" i="2"/>
  <c r="E2275" i="2"/>
  <c r="C2275" i="2"/>
  <c r="D2275" i="2"/>
  <c r="D2276" i="2" l="1"/>
  <c r="C2276" i="2"/>
  <c r="E2276" i="2"/>
  <c r="A2278" i="2"/>
  <c r="B2277" i="2"/>
  <c r="A2279" i="2" l="1"/>
  <c r="B2278" i="2"/>
  <c r="E2277" i="2"/>
  <c r="C2277" i="2"/>
  <c r="D2277" i="2"/>
  <c r="D2278" i="2" l="1"/>
  <c r="E2278" i="2"/>
  <c r="C2278" i="2"/>
  <c r="A2280" i="2"/>
  <c r="B2279" i="2"/>
  <c r="A2281" i="2" l="1"/>
  <c r="B2280" i="2"/>
  <c r="E2279" i="2"/>
  <c r="C2279" i="2"/>
  <c r="D2279" i="2"/>
  <c r="D2280" i="2" l="1"/>
  <c r="C2280" i="2"/>
  <c r="E2280" i="2"/>
  <c r="A2282" i="2"/>
  <c r="B2281" i="2"/>
  <c r="E2281" i="2" l="1"/>
  <c r="C2281" i="2"/>
  <c r="D2281" i="2"/>
  <c r="A2283" i="2"/>
  <c r="B2282" i="2"/>
  <c r="A2284" i="2" l="1"/>
  <c r="B2283" i="2"/>
  <c r="D2282" i="2"/>
  <c r="E2282" i="2"/>
  <c r="C2282" i="2"/>
  <c r="E2283" i="2" l="1"/>
  <c r="C2283" i="2"/>
  <c r="D2283" i="2"/>
  <c r="A2285" i="2"/>
  <c r="B2284" i="2"/>
  <c r="D2284" i="2" l="1"/>
  <c r="E2284" i="2"/>
  <c r="C2284" i="2"/>
  <c r="A2286" i="2"/>
  <c r="B2285" i="2"/>
  <c r="A2287" i="2" l="1"/>
  <c r="B2286" i="2"/>
  <c r="E2285" i="2"/>
  <c r="C2285" i="2"/>
  <c r="D2285" i="2"/>
  <c r="D2286" i="2" l="1"/>
  <c r="E2286" i="2"/>
  <c r="C2286" i="2"/>
  <c r="A2288" i="2"/>
  <c r="B2287" i="2"/>
  <c r="A2289" i="2" l="1"/>
  <c r="B2288" i="2"/>
  <c r="E2287" i="2"/>
  <c r="C2287" i="2"/>
  <c r="D2287" i="2"/>
  <c r="D2288" i="2" l="1"/>
  <c r="E2288" i="2"/>
  <c r="C2288" i="2"/>
  <c r="A2290" i="2"/>
  <c r="B2289" i="2"/>
  <c r="A2291" i="2" l="1"/>
  <c r="B2290" i="2"/>
  <c r="E2289" i="2"/>
  <c r="C2289" i="2"/>
  <c r="D2289" i="2"/>
  <c r="D2290" i="2" l="1"/>
  <c r="E2290" i="2"/>
  <c r="C2290" i="2"/>
  <c r="A2292" i="2"/>
  <c r="B2291" i="2"/>
  <c r="A2293" i="2" l="1"/>
  <c r="B2292" i="2"/>
  <c r="E2291" i="2"/>
  <c r="C2291" i="2"/>
  <c r="D2291" i="2"/>
  <c r="D2292" i="2" l="1"/>
  <c r="E2292" i="2"/>
  <c r="C2292" i="2"/>
  <c r="A2294" i="2"/>
  <c r="B2293" i="2"/>
  <c r="A2295" i="2" l="1"/>
  <c r="B2294" i="2"/>
  <c r="E2293" i="2"/>
  <c r="C2293" i="2"/>
  <c r="D2293" i="2"/>
  <c r="D2294" i="2" l="1"/>
  <c r="E2294" i="2"/>
  <c r="C2294" i="2"/>
  <c r="A2296" i="2"/>
  <c r="B2295" i="2"/>
  <c r="A2297" i="2" l="1"/>
  <c r="B2296" i="2"/>
  <c r="E2295" i="2"/>
  <c r="C2295" i="2"/>
  <c r="D2295" i="2"/>
  <c r="D2296" i="2" l="1"/>
  <c r="E2296" i="2"/>
  <c r="C2296" i="2"/>
  <c r="A2298" i="2"/>
  <c r="B2297" i="2"/>
  <c r="A2299" i="2" l="1"/>
  <c r="B2298" i="2"/>
  <c r="E2297" i="2"/>
  <c r="C2297" i="2"/>
  <c r="D2297" i="2"/>
  <c r="D2298" i="2" l="1"/>
  <c r="E2298" i="2"/>
  <c r="C2298" i="2"/>
  <c r="A2300" i="2"/>
  <c r="B2299" i="2"/>
  <c r="A2301" i="2" l="1"/>
  <c r="B2300" i="2"/>
  <c r="E2299" i="2"/>
  <c r="C2299" i="2"/>
  <c r="D2299" i="2"/>
  <c r="D2300" i="2" l="1"/>
  <c r="E2300" i="2"/>
  <c r="C2300" i="2"/>
  <c r="A2302" i="2"/>
  <c r="B2301" i="2"/>
  <c r="A2303" i="2" l="1"/>
  <c r="B2302" i="2"/>
  <c r="E2301" i="2"/>
  <c r="C2301" i="2"/>
  <c r="D2301" i="2"/>
  <c r="D2302" i="2" l="1"/>
  <c r="E2302" i="2"/>
  <c r="C2302" i="2"/>
  <c r="A2304" i="2"/>
  <c r="B2303" i="2"/>
  <c r="A2305" i="2" l="1"/>
  <c r="B2304" i="2"/>
  <c r="E2303" i="2"/>
  <c r="C2303" i="2"/>
  <c r="D2303" i="2"/>
  <c r="D2304" i="2" l="1"/>
  <c r="E2304" i="2"/>
  <c r="C2304" i="2"/>
  <c r="A2306" i="2"/>
  <c r="B2305" i="2"/>
  <c r="A2307" i="2" l="1"/>
  <c r="B2306" i="2"/>
  <c r="E2305" i="2"/>
  <c r="C2305" i="2"/>
  <c r="D2305" i="2"/>
  <c r="D2306" i="2" l="1"/>
  <c r="E2306" i="2"/>
  <c r="C2306" i="2"/>
  <c r="A2308" i="2"/>
  <c r="B2307" i="2"/>
  <c r="A2309" i="2" l="1"/>
  <c r="B2308" i="2"/>
  <c r="E2307" i="2"/>
  <c r="C2307" i="2"/>
  <c r="D2307" i="2"/>
  <c r="D2308" i="2" l="1"/>
  <c r="E2308" i="2"/>
  <c r="C2308" i="2"/>
  <c r="A2310" i="2"/>
  <c r="B2309" i="2"/>
  <c r="A2311" i="2" l="1"/>
  <c r="B2310" i="2"/>
  <c r="E2309" i="2"/>
  <c r="C2309" i="2"/>
  <c r="D2309" i="2"/>
  <c r="D2310" i="2" l="1"/>
  <c r="E2310" i="2"/>
  <c r="C2310" i="2"/>
  <c r="A2312" i="2"/>
  <c r="B2311" i="2"/>
  <c r="A2313" i="2" l="1"/>
  <c r="B2312" i="2"/>
  <c r="E2311" i="2"/>
  <c r="C2311" i="2"/>
  <c r="D2311" i="2"/>
  <c r="D2312" i="2" l="1"/>
  <c r="E2312" i="2"/>
  <c r="C2312" i="2"/>
  <c r="A2314" i="2"/>
  <c r="B2313" i="2"/>
  <c r="A2315" i="2" l="1"/>
  <c r="B2314" i="2"/>
  <c r="E2313" i="2"/>
  <c r="C2313" i="2"/>
  <c r="D2313" i="2"/>
  <c r="D2314" i="2" l="1"/>
  <c r="E2314" i="2"/>
  <c r="C2314" i="2"/>
  <c r="A2316" i="2"/>
  <c r="B2315" i="2"/>
  <c r="A2317" i="2" l="1"/>
  <c r="B2316" i="2"/>
  <c r="E2315" i="2"/>
  <c r="C2315" i="2"/>
  <c r="D2315" i="2"/>
  <c r="D2316" i="2" l="1"/>
  <c r="E2316" i="2"/>
  <c r="C2316" i="2"/>
  <c r="B2317" i="2"/>
  <c r="E2317" i="2" l="1"/>
  <c r="C2317" i="2"/>
  <c r="D2317" i="2"/>
</calcChain>
</file>

<file path=xl/connections.xml><?xml version="1.0" encoding="utf-8"?>
<connections xmlns="http://schemas.openxmlformats.org/spreadsheetml/2006/main">
  <connection id="1" name="Export102012_Monat" type="6" refreshedVersion="4" background="1" saveData="1">
    <textPr sourceFile="U:\solusis\Buch\Excel_Perso_2010\Kap07\Beispieldateien 07\Export102012_Monat.txt" decimal="," thousands="." qualifier="none">
      <textFields count="26">
        <textField/>
        <textField/>
        <textField/>
        <textField/>
        <textField/>
        <textField/>
        <textField/>
        <textField/>
        <textField/>
        <textField type="skip"/>
        <textField type="skip"/>
        <textField type="skip"/>
        <textField type="skip"/>
        <textField type="skip"/>
        <textField type="skip"/>
        <textField type="skip"/>
        <textField/>
        <textField/>
        <textField/>
        <textField/>
        <textField/>
        <textField/>
        <textField type="skip"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<sst xmlns="http://schemas.openxmlformats.org/spreadsheetml/2006/main" count="1228" uniqueCount="347">
  <si>
    <t>PrsNr</t>
  </si>
  <si>
    <t>Vorname</t>
  </si>
  <si>
    <t>Name</t>
  </si>
  <si>
    <t>Geburtstag</t>
  </si>
  <si>
    <t>Beschäftigungsbeginn</t>
  </si>
  <si>
    <t>Befristungsdatum</t>
  </si>
  <si>
    <t>Austrittsdatum</t>
  </si>
  <si>
    <t>Abteilung</t>
  </si>
  <si>
    <t>Kostenstelle</t>
  </si>
  <si>
    <t>GdB</t>
  </si>
  <si>
    <t>Tariftyp</t>
  </si>
  <si>
    <t>IRWAZ</t>
  </si>
  <si>
    <t>Entgeltgruppe</t>
  </si>
  <si>
    <t>Stufe</t>
  </si>
  <si>
    <t>Stufungsdatum</t>
  </si>
  <si>
    <t xml:space="preserve"> AT-Gehalt </t>
  </si>
  <si>
    <t>LZProz</t>
  </si>
  <si>
    <t xml:space="preserve"> Freiwillige Zulage </t>
  </si>
  <si>
    <t>Antje</t>
  </si>
  <si>
    <t>Alberti</t>
  </si>
  <si>
    <t>JA</t>
  </si>
  <si>
    <t>Tarif</t>
  </si>
  <si>
    <t>EG09</t>
  </si>
  <si>
    <t>fix</t>
  </si>
  <si>
    <t>Dieter</t>
  </si>
  <si>
    <t>Alpermann</t>
  </si>
  <si>
    <t>FI</t>
  </si>
  <si>
    <t>EG05</t>
  </si>
  <si>
    <t>Christiane</t>
  </si>
  <si>
    <t>Altmeyer</t>
  </si>
  <si>
    <t>WI</t>
  </si>
  <si>
    <t>Birgit</t>
  </si>
  <si>
    <t>Appel</t>
  </si>
  <si>
    <t>GF</t>
  </si>
  <si>
    <t>Bernhard</t>
  </si>
  <si>
    <t>Backes</t>
  </si>
  <si>
    <t>AB</t>
  </si>
  <si>
    <t>EG03</t>
  </si>
  <si>
    <t>Domenico</t>
  </si>
  <si>
    <t>Bagheri</t>
  </si>
  <si>
    <t>IT</t>
  </si>
  <si>
    <t>EG12</t>
  </si>
  <si>
    <t>bz_36</t>
  </si>
  <si>
    <t>Bernd</t>
  </si>
  <si>
    <t>Bamberger</t>
  </si>
  <si>
    <t>HR</t>
  </si>
  <si>
    <t>AT</t>
  </si>
  <si>
    <t>Claus</t>
  </si>
  <si>
    <t>Barich</t>
  </si>
  <si>
    <t>DG</t>
  </si>
  <si>
    <t>EG08</t>
  </si>
  <si>
    <t>Dirk</t>
  </si>
  <si>
    <t>Battista</t>
  </si>
  <si>
    <t>Dietrich</t>
  </si>
  <si>
    <t>Bauermeister</t>
  </si>
  <si>
    <t>NG</t>
  </si>
  <si>
    <t>Baumgärtel</t>
  </si>
  <si>
    <t>ON</t>
  </si>
  <si>
    <t>Denise</t>
  </si>
  <si>
    <t>Becker</t>
  </si>
  <si>
    <t>EG11</t>
  </si>
  <si>
    <t>Anette</t>
  </si>
  <si>
    <t>Behles</t>
  </si>
  <si>
    <t>EG01</t>
  </si>
  <si>
    <t>Edgar</t>
  </si>
  <si>
    <t>Benner-Machel</t>
  </si>
  <si>
    <t>EG06</t>
  </si>
  <si>
    <t>Elke</t>
  </si>
  <si>
    <t>Beyer</t>
  </si>
  <si>
    <t>Barbara</t>
  </si>
  <si>
    <t>Bieringer</t>
  </si>
  <si>
    <t>FO</t>
  </si>
  <si>
    <t>EG14</t>
  </si>
  <si>
    <t>bz_12</t>
  </si>
  <si>
    <t>Anne</t>
  </si>
  <si>
    <t>Bindels</t>
  </si>
  <si>
    <t>Alfred</t>
  </si>
  <si>
    <t>Bischoff</t>
  </si>
  <si>
    <t>Blimke</t>
  </si>
  <si>
    <t>Dagmar</t>
  </si>
  <si>
    <t>Blum</t>
  </si>
  <si>
    <t>Eckhard</t>
  </si>
  <si>
    <t>Boguth</t>
  </si>
  <si>
    <t>Boris</t>
  </si>
  <si>
    <t>Bolling</t>
  </si>
  <si>
    <t>Bosch</t>
  </si>
  <si>
    <t>EG13</t>
  </si>
  <si>
    <t>nd_36</t>
  </si>
  <si>
    <t>Brandt</t>
  </si>
  <si>
    <t>Braun</t>
  </si>
  <si>
    <t>EG04</t>
  </si>
  <si>
    <t>Bräutigam</t>
  </si>
  <si>
    <t>Bettina</t>
  </si>
  <si>
    <t>Breivogel</t>
  </si>
  <si>
    <t>Breuer</t>
  </si>
  <si>
    <t>Detmar</t>
  </si>
  <si>
    <t>Breyer</t>
  </si>
  <si>
    <t>Brodehl</t>
  </si>
  <si>
    <t>Brokamp</t>
  </si>
  <si>
    <t>Bühler</t>
  </si>
  <si>
    <t>Burger</t>
  </si>
  <si>
    <t>Diana</t>
  </si>
  <si>
    <t>Busch</t>
  </si>
  <si>
    <t>EG10</t>
  </si>
  <si>
    <t>Steffanie</t>
  </si>
  <si>
    <t>Caelers</t>
  </si>
  <si>
    <t>Carlos</t>
  </si>
  <si>
    <t>Casado</t>
  </si>
  <si>
    <t>Caspary</t>
  </si>
  <si>
    <t>Anita</t>
  </si>
  <si>
    <t>Coleman</t>
  </si>
  <si>
    <t>EG07</t>
  </si>
  <si>
    <t>Csikai</t>
  </si>
  <si>
    <t>Simone</t>
  </si>
  <si>
    <t>Dekant</t>
  </si>
  <si>
    <t>Adolf</t>
  </si>
  <si>
    <t>D'Hoedt</t>
  </si>
  <si>
    <t>Eberhard</t>
  </si>
  <si>
    <t>Dielmann</t>
  </si>
  <si>
    <t>nd_18</t>
  </si>
  <si>
    <t>Dienerowitz</t>
  </si>
  <si>
    <t>Andreas</t>
  </si>
  <si>
    <t>Dieterich</t>
  </si>
  <si>
    <t>Doris</t>
  </si>
  <si>
    <t>Ditter</t>
  </si>
  <si>
    <t>Domanowsky</t>
  </si>
  <si>
    <t>Dommes</t>
  </si>
  <si>
    <t>Clemens</t>
  </si>
  <si>
    <t>Dörr</t>
  </si>
  <si>
    <t>Christian</t>
  </si>
  <si>
    <t>Drömer</t>
  </si>
  <si>
    <t>Duclervil</t>
  </si>
  <si>
    <t>Carolin</t>
  </si>
  <si>
    <t>Eckert</t>
  </si>
  <si>
    <t>EG02</t>
  </si>
  <si>
    <t>Eckhardt</t>
  </si>
  <si>
    <t>Detlef</t>
  </si>
  <si>
    <t>Eckstaedt</t>
  </si>
  <si>
    <t>Dorothea</t>
  </si>
  <si>
    <t>Eder</t>
  </si>
  <si>
    <t>Ehrke</t>
  </si>
  <si>
    <t>Cornelius</t>
  </si>
  <si>
    <t>Emmrich</t>
  </si>
  <si>
    <t>Bodo</t>
  </si>
  <si>
    <t>Englert</t>
  </si>
  <si>
    <t>PO</t>
  </si>
  <si>
    <t>Enste</t>
  </si>
  <si>
    <t>Erdmann</t>
  </si>
  <si>
    <t>Christoph</t>
  </si>
  <si>
    <t>Erhardt</t>
  </si>
  <si>
    <t>Albrecht</t>
  </si>
  <si>
    <t>Ermisch</t>
  </si>
  <si>
    <t>Edgard</t>
  </si>
  <si>
    <t>Frederich</t>
  </si>
  <si>
    <t>Anke</t>
  </si>
  <si>
    <t>Fuchs</t>
  </si>
  <si>
    <t>bz_18</t>
  </si>
  <si>
    <t>Fürsch</t>
  </si>
  <si>
    <t>US</t>
  </si>
  <si>
    <t>nd_12</t>
  </si>
  <si>
    <t>Galette</t>
  </si>
  <si>
    <t>STH</t>
  </si>
  <si>
    <t>Gall</t>
  </si>
  <si>
    <t>Ganser</t>
  </si>
  <si>
    <t>Axel</t>
  </si>
  <si>
    <t>Gaschermann-Matterstock</t>
  </si>
  <si>
    <t>Jessica</t>
  </si>
  <si>
    <t>Gati-Fabry</t>
  </si>
  <si>
    <t>Gehm</t>
  </si>
  <si>
    <t>Armin</t>
  </si>
  <si>
    <t>Heimes</t>
  </si>
  <si>
    <t>Heine</t>
  </si>
  <si>
    <t>Albert</t>
  </si>
  <si>
    <t>Held</t>
  </si>
  <si>
    <t>Julia</t>
  </si>
  <si>
    <t>Henkel</t>
  </si>
  <si>
    <t>Herbst</t>
  </si>
  <si>
    <t>Herr</t>
  </si>
  <si>
    <t>Heyde</t>
  </si>
  <si>
    <t>Höckmayr</t>
  </si>
  <si>
    <t>Egon</t>
  </si>
  <si>
    <t>Hoffmann</t>
  </si>
  <si>
    <t>Eckart</t>
  </si>
  <si>
    <t>Högel</t>
  </si>
  <si>
    <t>Christof</t>
  </si>
  <si>
    <t>Höll</t>
  </si>
  <si>
    <t>Anna</t>
  </si>
  <si>
    <t>Hübner</t>
  </si>
  <si>
    <t>Jung</t>
  </si>
  <si>
    <t>Kalb</t>
  </si>
  <si>
    <t>Kielhorn</t>
  </si>
  <si>
    <t>Annabel</t>
  </si>
  <si>
    <t>Kissel</t>
  </si>
  <si>
    <t>Diether</t>
  </si>
  <si>
    <t>Kleimann</t>
  </si>
  <si>
    <t>Klein</t>
  </si>
  <si>
    <t>Detlev</t>
  </si>
  <si>
    <t>Klemke</t>
  </si>
  <si>
    <t>Ausbildungsvergütung</t>
  </si>
  <si>
    <t>AJ2</t>
  </si>
  <si>
    <t>Arno</t>
  </si>
  <si>
    <t>Klockenkemper</t>
  </si>
  <si>
    <t>Edmond</t>
  </si>
  <si>
    <t>Kluthe</t>
  </si>
  <si>
    <t>Alexander</t>
  </si>
  <si>
    <t>Knopp</t>
  </si>
  <si>
    <t>Fiederike</t>
  </si>
  <si>
    <t>Knoth</t>
  </si>
  <si>
    <t>Daniel</t>
  </si>
  <si>
    <t>Köhler</t>
  </si>
  <si>
    <t>König</t>
  </si>
  <si>
    <t>Bärbel</t>
  </si>
  <si>
    <t>Kramer</t>
  </si>
  <si>
    <t>Krost</t>
  </si>
  <si>
    <t>Lenz</t>
  </si>
  <si>
    <t>Ulrike</t>
  </si>
  <si>
    <t>Leppert</t>
  </si>
  <si>
    <t>Alf</t>
  </si>
  <si>
    <t>Lingenfelder</t>
  </si>
  <si>
    <t>Lisch</t>
  </si>
  <si>
    <t>Loch</t>
  </si>
  <si>
    <t>Mees</t>
  </si>
  <si>
    <t>Anton</t>
  </si>
  <si>
    <t>Metz</t>
  </si>
  <si>
    <t>Alois</t>
  </si>
  <si>
    <t>Michelbach</t>
  </si>
  <si>
    <t>Janina</t>
  </si>
  <si>
    <t>Miketta</t>
  </si>
  <si>
    <t>AJ3</t>
  </si>
  <si>
    <t>Mühr</t>
  </si>
  <si>
    <t>Müller</t>
  </si>
  <si>
    <t>Naegle</t>
  </si>
  <si>
    <t>Ansgar</t>
  </si>
  <si>
    <t>Nagel</t>
  </si>
  <si>
    <t>Nanninga</t>
  </si>
  <si>
    <t>Annemarie</t>
  </si>
  <si>
    <t>Neuschaefer</t>
  </si>
  <si>
    <t>Niesterok</t>
  </si>
  <si>
    <t>Niethammer</t>
  </si>
  <si>
    <t>Nöll</t>
  </si>
  <si>
    <t>Nowack</t>
  </si>
  <si>
    <t>Oberländer</t>
  </si>
  <si>
    <t>Ohr</t>
  </si>
  <si>
    <t>Oppermann</t>
  </si>
  <si>
    <t>Antonia</t>
  </si>
  <si>
    <t>Palitzsch</t>
  </si>
  <si>
    <t>Passek</t>
  </si>
  <si>
    <t>nd_24</t>
  </si>
  <si>
    <t>Permand</t>
  </si>
  <si>
    <t>Pfeifer</t>
  </si>
  <si>
    <t>AJ1</t>
  </si>
  <si>
    <t>Alexandra</t>
  </si>
  <si>
    <t>Philippi</t>
  </si>
  <si>
    <t>Plappert</t>
  </si>
  <si>
    <t>Poloczek</t>
  </si>
  <si>
    <t>Pook</t>
  </si>
  <si>
    <t>Poppenberg</t>
  </si>
  <si>
    <t>Brigitte</t>
  </si>
  <si>
    <t>Posenauer</t>
  </si>
  <si>
    <t>Preissler</t>
  </si>
  <si>
    <t>Quade</t>
  </si>
  <si>
    <t>Rabenhorst</t>
  </si>
  <si>
    <t>Rasch</t>
  </si>
  <si>
    <t>Rathsmann</t>
  </si>
  <si>
    <t>Regius</t>
  </si>
  <si>
    <t>Burkhard</t>
  </si>
  <si>
    <t>Regler</t>
  </si>
  <si>
    <t>Reiser</t>
  </si>
  <si>
    <t>Rhein</t>
  </si>
  <si>
    <t>Riebsamen</t>
  </si>
  <si>
    <t>Ritz</t>
  </si>
  <si>
    <t>Rivinius</t>
  </si>
  <si>
    <t>Rixen</t>
  </si>
  <si>
    <t>Roche</t>
  </si>
  <si>
    <t>Roch-Schröter</t>
  </si>
  <si>
    <t>Rosinus</t>
  </si>
  <si>
    <t>Maria</t>
  </si>
  <si>
    <t>Rösler</t>
  </si>
  <si>
    <t>Rothhahn</t>
  </si>
  <si>
    <t>Rusche</t>
  </si>
  <si>
    <t>Sachse</t>
  </si>
  <si>
    <t>Sakmann</t>
  </si>
  <si>
    <t>Schaible</t>
  </si>
  <si>
    <t>Scheerer</t>
  </si>
  <si>
    <t>Schenk</t>
  </si>
  <si>
    <t>Schepp</t>
  </si>
  <si>
    <t>Schmid</t>
  </si>
  <si>
    <t>Schmidt</t>
  </si>
  <si>
    <t>Schmidtmayer</t>
  </si>
  <si>
    <t>Ines</t>
  </si>
  <si>
    <t>Schmitt</t>
  </si>
  <si>
    <t>Schmutte</t>
  </si>
  <si>
    <t>Schneider</t>
  </si>
  <si>
    <t>Adelhart</t>
  </si>
  <si>
    <t>Schott</t>
  </si>
  <si>
    <t>Schrader</t>
  </si>
  <si>
    <t>Schrapper</t>
  </si>
  <si>
    <t>Schulz</t>
  </si>
  <si>
    <t>Schuster</t>
  </si>
  <si>
    <t>Achim</t>
  </si>
  <si>
    <t>Schütt</t>
  </si>
  <si>
    <t>Schwarz</t>
  </si>
  <si>
    <t>Sonja</t>
  </si>
  <si>
    <t>Strobel</t>
  </si>
  <si>
    <t>Templin</t>
  </si>
  <si>
    <t>Texter</t>
  </si>
  <si>
    <t>Egmont</t>
  </si>
  <si>
    <t>Theissing-Rocholl</t>
  </si>
  <si>
    <t>Thomalla</t>
  </si>
  <si>
    <t>Thome</t>
  </si>
  <si>
    <t>Träxler</t>
  </si>
  <si>
    <t>Trennheuser</t>
  </si>
  <si>
    <t>Xifia-Wolff</t>
  </si>
  <si>
    <t>Zeides</t>
  </si>
  <si>
    <t>Bruno</t>
  </si>
  <si>
    <t>Zell</t>
  </si>
  <si>
    <t>Zeyer</t>
  </si>
  <si>
    <t>Ziesch</t>
  </si>
  <si>
    <t>Zilly</t>
  </si>
  <si>
    <t>Zimmermann</t>
  </si>
  <si>
    <t>Zöller</t>
  </si>
  <si>
    <t>Planungsjahr</t>
  </si>
  <si>
    <t>Betriebliche Arbeitszeit für tariflich Beschäftigte</t>
  </si>
  <si>
    <t>Betriebliche Arbeitszeit für außertariflich Beschäftigte</t>
  </si>
  <si>
    <t>Tariferhöhung</t>
  </si>
  <si>
    <t>Zeitpunkt der Tariferhöhung</t>
  </si>
  <si>
    <t>Entgelterhöhung AT</t>
  </si>
  <si>
    <t>Zeitpunkt der Erhöhung AT</t>
  </si>
  <si>
    <t>Urlaubsgeld Tarif</t>
  </si>
  <si>
    <t>Urlaubsgeld AT</t>
  </si>
  <si>
    <t>Bonus AT</t>
  </si>
  <si>
    <t>Kranken-/Pflegeversicherung (KV/PV) Satz</t>
  </si>
  <si>
    <t>Kranken-/Pflegeversicherung (KV/PV) Beitragsbemessungsgrenze (BBG)</t>
  </si>
  <si>
    <t>Renten-/Arbeitslosenversicherung (RV/AV) Satz</t>
  </si>
  <si>
    <t>Renten-/Arbeitslosenversicherung (RV/AV) Beitragsbemessungsgrenze (BBG)</t>
  </si>
  <si>
    <t>Monat</t>
  </si>
  <si>
    <t>Index</t>
  </si>
  <si>
    <t>Nachname</t>
  </si>
  <si>
    <t>EG</t>
  </si>
  <si>
    <t>Betrag</t>
  </si>
  <si>
    <t>Grundentgelt</t>
  </si>
  <si>
    <t>Leistungszulage</t>
  </si>
  <si>
    <t>freiwZulage</t>
  </si>
  <si>
    <t>SV_AG_lfd</t>
  </si>
  <si>
    <t>SV_Luft_KV</t>
  </si>
  <si>
    <t>SV_Luft_RV</t>
  </si>
  <si>
    <t>Entgelt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</si>
</sst>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#,##0.00\ &quot;€&quot;;\-#,##0.00\ &quot;€&quot;"/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  <numFmt numFmtId="165" formatCode="0.000%"/>
  </numFmts>
  <fonts count="7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44" fontId="2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19">
    <xf numFmtId="0" fontId="0" fillId="0" borderId="0" xfId="0"/>
    <xf numFmtId="14" fontId="0" fillId="0" borderId="0" xfId="0" applyNumberFormat="1"/>
    <xf numFmtId="10" fontId="0" fillId="0" borderId="0" xfId="0" applyNumberFormat="1"/>
    <xf numFmtId="8" fontId="0" fillId="0" borderId="0" xfId="0" applyNumberFormat="1"/>
    <xf numFmtId="7" fontId="3" fillId="0" borderId="0" xfId="2" applyNumberFormat="1" applyFont="1" applyBorder="1"/>
    <xf numFmtId="0" fontId="4" fillId="0" borderId="0" xfId="1" applyFont="1"/>
    <xf numFmtId="0" fontId="5" fillId="0" borderId="0" xfId="1" applyFont="1"/>
    <xf numFmtId="9" fontId="4" fillId="0" borderId="0" xfId="1" applyNumberFormat="1" applyFont="1"/>
    <xf numFmtId="14" fontId="4" fillId="0" borderId="0" xfId="1" applyNumberFormat="1" applyFont="1"/>
    <xf numFmtId="164" fontId="4" fillId="0" borderId="0" xfId="1" applyNumberFormat="1" applyFont="1"/>
    <xf numFmtId="0" fontId="4" fillId="0" borderId="0" xfId="1" applyFont="1" applyBorder="1" applyAlignment="1">
      <alignment vertical="top" wrapText="1"/>
    </xf>
    <xf numFmtId="165" fontId="4" fillId="0" borderId="0" xfId="1" applyNumberFormat="1" applyFont="1" applyBorder="1"/>
    <xf numFmtId="10" fontId="4" fillId="0" borderId="0" xfId="1" applyNumberFormat="1" applyFont="1" applyBorder="1"/>
    <xf numFmtId="0" fontId="0" fillId="2" borderId="0" xfId="0" applyFill="1"/>
    <xf numFmtId="0" fontId="1" fillId="2" borderId="0" xfId="0" applyFont="1" applyFill="1"/>
    <xf numFmtId="0" fontId="0" fillId="3" borderId="1" xfId="0" applyFill="1" applyBorder="1"/>
    <xf numFmtId="0" fontId="0" fillId="4" borderId="1" xfId="0" applyFill="1" applyBorder="1"/>
    <xf numFmtId="44" fontId="0" fillId="0" borderId="0" xfId="3" applyFont="1"/>
    <xf numFmtId="0" fontId="1" fillId="3" borderId="0" xfId="0" applyFont="1" applyFill="1"/>
  </cellXfs>
  <cellStyles count="4">
    <cellStyle name="Euro" xfId="2"/>
    <cellStyle name="Standard" xfId="0" builtinId="0"/>
    <cellStyle name="Standard 2" xfId="1"/>
    <cellStyle name="Währung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Export102012_Monat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4"/>
  <sheetViews>
    <sheetView topLeftCell="B1" workbookViewId="0">
      <selection activeCell="B1" sqref="B1"/>
    </sheetView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24.5703125" bestFit="1" customWidth="1"/>
    <col min="4" max="4" width="10.7109375" bestFit="1" customWidth="1"/>
    <col min="5" max="5" width="20.5703125" bestFit="1" customWidth="1"/>
    <col min="6" max="6" width="16.85546875" bestFit="1" customWidth="1"/>
    <col min="7" max="7" width="14.28515625" bestFit="1" customWidth="1"/>
    <col min="8" max="8" width="9.7109375" bestFit="1" customWidth="1"/>
    <col min="9" max="9" width="12.140625" bestFit="1" customWidth="1"/>
    <col min="10" max="10" width="4.5703125" bestFit="1" customWidth="1"/>
    <col min="11" max="11" width="7.85546875" bestFit="1" customWidth="1"/>
    <col min="12" max="12" width="6.85546875" bestFit="1" customWidth="1"/>
    <col min="13" max="13" width="21" bestFit="1" customWidth="1"/>
    <col min="14" max="14" width="6.28515625" bestFit="1" customWidth="1"/>
    <col min="15" max="15" width="14.42578125" bestFit="1" customWidth="1"/>
    <col min="16" max="16" width="10.7109375" bestFit="1" customWidth="1"/>
    <col min="17" max="17" width="7.140625" bestFit="1" customWidth="1"/>
    <col min="18" max="18" width="17.7109375" bestFit="1" customWidth="1"/>
  </cols>
  <sheetData>
    <row r="1" spans="1:18" x14ac:dyDescent="0.25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3" t="s">
        <v>8</v>
      </c>
      <c r="J1" s="13" t="s">
        <v>9</v>
      </c>
      <c r="K1" s="13" t="s">
        <v>10</v>
      </c>
      <c r="L1" s="13" t="s">
        <v>11</v>
      </c>
      <c r="M1" s="13" t="s">
        <v>12</v>
      </c>
      <c r="N1" s="13" t="s">
        <v>13</v>
      </c>
      <c r="O1" s="13" t="s">
        <v>14</v>
      </c>
      <c r="P1" s="13" t="s">
        <v>15</v>
      </c>
      <c r="Q1" s="13" t="s">
        <v>16</v>
      </c>
      <c r="R1" s="13" t="s">
        <v>17</v>
      </c>
    </row>
    <row r="2" spans="1:18" x14ac:dyDescent="0.25">
      <c r="A2">
        <v>1001</v>
      </c>
      <c r="B2" t="s">
        <v>18</v>
      </c>
      <c r="C2" t="s">
        <v>19</v>
      </c>
      <c r="D2" s="1">
        <v>17933</v>
      </c>
      <c r="E2" s="1">
        <v>32537</v>
      </c>
      <c r="H2" t="s">
        <v>20</v>
      </c>
      <c r="I2">
        <v>64000</v>
      </c>
      <c r="K2" t="s">
        <v>21</v>
      </c>
      <c r="L2">
        <v>35</v>
      </c>
      <c r="M2" t="s">
        <v>22</v>
      </c>
      <c r="N2" t="s">
        <v>23</v>
      </c>
      <c r="Q2" s="2">
        <v>0.09</v>
      </c>
    </row>
    <row r="3" spans="1:18" x14ac:dyDescent="0.25">
      <c r="A3">
        <v>1020</v>
      </c>
      <c r="B3" t="s">
        <v>24</v>
      </c>
      <c r="C3" t="s">
        <v>25</v>
      </c>
      <c r="D3" s="1">
        <v>24427</v>
      </c>
      <c r="E3" s="1">
        <v>35380</v>
      </c>
      <c r="H3" t="s">
        <v>26</v>
      </c>
      <c r="I3">
        <v>25000</v>
      </c>
      <c r="K3" t="s">
        <v>21</v>
      </c>
      <c r="L3">
        <v>40</v>
      </c>
      <c r="M3" t="s">
        <v>27</v>
      </c>
      <c r="N3" t="s">
        <v>23</v>
      </c>
      <c r="Q3" s="2">
        <v>0.08</v>
      </c>
    </row>
    <row r="4" spans="1:18" x14ac:dyDescent="0.25">
      <c r="A4">
        <v>1027</v>
      </c>
      <c r="B4" t="s">
        <v>28</v>
      </c>
      <c r="C4" t="s">
        <v>29</v>
      </c>
      <c r="D4" s="1">
        <v>19336</v>
      </c>
      <c r="E4" s="1">
        <v>32479</v>
      </c>
      <c r="H4" t="s">
        <v>30</v>
      </c>
      <c r="I4">
        <v>51020</v>
      </c>
      <c r="K4" t="s">
        <v>21</v>
      </c>
      <c r="L4">
        <v>25</v>
      </c>
      <c r="M4" t="s">
        <v>27</v>
      </c>
      <c r="N4" t="s">
        <v>23</v>
      </c>
      <c r="Q4" s="2">
        <v>0.09</v>
      </c>
      <c r="R4" s="3">
        <v>132</v>
      </c>
    </row>
    <row r="5" spans="1:18" x14ac:dyDescent="0.25">
      <c r="A5">
        <v>1031</v>
      </c>
      <c r="B5" t="s">
        <v>31</v>
      </c>
      <c r="C5" t="s">
        <v>32</v>
      </c>
      <c r="D5" s="1">
        <v>22318</v>
      </c>
      <c r="E5" s="1">
        <v>37648</v>
      </c>
      <c r="H5" t="s">
        <v>33</v>
      </c>
      <c r="I5">
        <v>55000</v>
      </c>
      <c r="K5" t="s">
        <v>21</v>
      </c>
      <c r="L5">
        <v>35</v>
      </c>
      <c r="M5" t="s">
        <v>22</v>
      </c>
      <c r="N5" t="s">
        <v>23</v>
      </c>
      <c r="Q5" s="2">
        <v>0.1</v>
      </c>
    </row>
    <row r="6" spans="1:18" x14ac:dyDescent="0.25">
      <c r="A6">
        <v>1034</v>
      </c>
      <c r="B6" t="s">
        <v>34</v>
      </c>
      <c r="C6" t="s">
        <v>35</v>
      </c>
      <c r="D6" s="1">
        <v>18716</v>
      </c>
      <c r="E6" s="1">
        <v>34411</v>
      </c>
      <c r="H6" t="s">
        <v>36</v>
      </c>
      <c r="I6">
        <v>22010</v>
      </c>
      <c r="K6" t="s">
        <v>21</v>
      </c>
      <c r="L6">
        <v>35</v>
      </c>
      <c r="M6" t="s">
        <v>37</v>
      </c>
      <c r="N6" t="s">
        <v>23</v>
      </c>
      <c r="Q6" s="2">
        <v>0.1</v>
      </c>
    </row>
    <row r="7" spans="1:18" x14ac:dyDescent="0.25">
      <c r="A7">
        <v>1048</v>
      </c>
      <c r="B7" t="s">
        <v>38</v>
      </c>
      <c r="C7" t="s">
        <v>39</v>
      </c>
      <c r="D7" s="1">
        <v>23071</v>
      </c>
      <c r="E7" s="1">
        <v>34753</v>
      </c>
      <c r="H7" t="s">
        <v>40</v>
      </c>
      <c r="I7">
        <v>49000</v>
      </c>
      <c r="K7" t="s">
        <v>21</v>
      </c>
      <c r="L7">
        <v>35</v>
      </c>
      <c r="M7" t="s">
        <v>41</v>
      </c>
      <c r="N7" t="s">
        <v>42</v>
      </c>
      <c r="O7" s="1">
        <v>40983</v>
      </c>
      <c r="Q7" s="2">
        <v>0.1</v>
      </c>
    </row>
    <row r="8" spans="1:18" x14ac:dyDescent="0.25">
      <c r="A8">
        <v>1061</v>
      </c>
      <c r="B8" t="s">
        <v>43</v>
      </c>
      <c r="C8" t="s">
        <v>44</v>
      </c>
      <c r="D8" s="1">
        <v>26933</v>
      </c>
      <c r="E8" s="1">
        <v>36423</v>
      </c>
      <c r="H8" t="s">
        <v>45</v>
      </c>
      <c r="I8">
        <v>13200</v>
      </c>
      <c r="K8" t="s">
        <v>46</v>
      </c>
      <c r="L8">
        <v>40</v>
      </c>
      <c r="P8" s="3">
        <v>5461.41</v>
      </c>
    </row>
    <row r="9" spans="1:18" x14ac:dyDescent="0.25">
      <c r="A9">
        <v>1062</v>
      </c>
      <c r="B9" t="s">
        <v>47</v>
      </c>
      <c r="C9" t="s">
        <v>48</v>
      </c>
      <c r="D9" s="1">
        <v>25948</v>
      </c>
      <c r="E9" s="1">
        <v>36168</v>
      </c>
      <c r="H9" t="s">
        <v>49</v>
      </c>
      <c r="I9">
        <v>41000</v>
      </c>
      <c r="K9" t="s">
        <v>21</v>
      </c>
      <c r="L9">
        <v>38.5</v>
      </c>
      <c r="M9" t="s">
        <v>50</v>
      </c>
      <c r="N9" t="s">
        <v>23</v>
      </c>
      <c r="Q9" s="2">
        <v>0.09</v>
      </c>
      <c r="R9" s="3">
        <v>256</v>
      </c>
    </row>
    <row r="10" spans="1:18" x14ac:dyDescent="0.25">
      <c r="A10">
        <v>1095</v>
      </c>
      <c r="B10" t="s">
        <v>51</v>
      </c>
      <c r="C10" t="s">
        <v>52</v>
      </c>
      <c r="D10" s="1">
        <v>28550</v>
      </c>
      <c r="E10" s="1">
        <v>39500</v>
      </c>
      <c r="H10" t="s">
        <v>20</v>
      </c>
      <c r="I10">
        <v>64000</v>
      </c>
      <c r="K10" t="s">
        <v>46</v>
      </c>
      <c r="L10">
        <v>40</v>
      </c>
      <c r="P10" s="3">
        <v>5465.16</v>
      </c>
    </row>
    <row r="11" spans="1:18" x14ac:dyDescent="0.25">
      <c r="A11">
        <v>1096</v>
      </c>
      <c r="B11" t="s">
        <v>53</v>
      </c>
      <c r="C11" t="s">
        <v>54</v>
      </c>
      <c r="D11" s="1">
        <v>27834</v>
      </c>
      <c r="E11" s="1">
        <v>35499</v>
      </c>
      <c r="H11" t="s">
        <v>55</v>
      </c>
      <c r="I11">
        <v>65000</v>
      </c>
      <c r="K11" t="s">
        <v>46</v>
      </c>
      <c r="L11">
        <v>40</v>
      </c>
      <c r="P11" s="3">
        <v>5941.41</v>
      </c>
    </row>
    <row r="12" spans="1:18" x14ac:dyDescent="0.25">
      <c r="A12">
        <v>1097</v>
      </c>
      <c r="B12" t="s">
        <v>53</v>
      </c>
      <c r="C12" t="s">
        <v>56</v>
      </c>
      <c r="D12" s="1">
        <v>29902</v>
      </c>
      <c r="E12" s="1">
        <v>37567</v>
      </c>
      <c r="H12" t="s">
        <v>57</v>
      </c>
      <c r="I12">
        <v>44000</v>
      </c>
      <c r="K12" t="s">
        <v>21</v>
      </c>
      <c r="L12">
        <v>40</v>
      </c>
      <c r="M12" t="s">
        <v>37</v>
      </c>
      <c r="N12" t="s">
        <v>23</v>
      </c>
      <c r="Q12" s="2">
        <v>0.09</v>
      </c>
    </row>
    <row r="13" spans="1:18" x14ac:dyDescent="0.25">
      <c r="A13">
        <v>1104</v>
      </c>
      <c r="B13" t="s">
        <v>58</v>
      </c>
      <c r="C13" t="s">
        <v>59</v>
      </c>
      <c r="D13" s="1">
        <v>27787</v>
      </c>
      <c r="E13" s="1">
        <v>40562</v>
      </c>
      <c r="H13" t="s">
        <v>20</v>
      </c>
      <c r="I13">
        <v>64000</v>
      </c>
      <c r="K13" t="s">
        <v>21</v>
      </c>
      <c r="L13">
        <v>35</v>
      </c>
      <c r="M13" t="s">
        <v>60</v>
      </c>
      <c r="N13" t="s">
        <v>23</v>
      </c>
      <c r="Q13" s="2">
        <v>0.11</v>
      </c>
      <c r="R13" s="3">
        <v>183</v>
      </c>
    </row>
    <row r="14" spans="1:18" x14ac:dyDescent="0.25">
      <c r="A14">
        <v>1109</v>
      </c>
      <c r="B14" t="s">
        <v>61</v>
      </c>
      <c r="C14" t="s">
        <v>62</v>
      </c>
      <c r="D14" s="1">
        <v>28820</v>
      </c>
      <c r="E14" s="1">
        <v>41030</v>
      </c>
      <c r="H14" t="s">
        <v>30</v>
      </c>
      <c r="I14">
        <v>51000</v>
      </c>
      <c r="K14" t="s">
        <v>21</v>
      </c>
      <c r="L14">
        <v>40</v>
      </c>
      <c r="M14" t="s">
        <v>63</v>
      </c>
      <c r="N14" t="s">
        <v>23</v>
      </c>
      <c r="Q14" s="2">
        <v>0.11</v>
      </c>
      <c r="R14" s="3">
        <v>273</v>
      </c>
    </row>
    <row r="15" spans="1:18" x14ac:dyDescent="0.25">
      <c r="A15">
        <v>1110</v>
      </c>
      <c r="B15" t="s">
        <v>64</v>
      </c>
      <c r="C15" t="s">
        <v>65</v>
      </c>
      <c r="D15" s="1">
        <v>30005</v>
      </c>
      <c r="E15" s="1">
        <v>40954</v>
      </c>
      <c r="H15" t="s">
        <v>26</v>
      </c>
      <c r="I15">
        <v>25000</v>
      </c>
      <c r="K15" t="s">
        <v>21</v>
      </c>
      <c r="L15">
        <v>35</v>
      </c>
      <c r="M15" t="s">
        <v>66</v>
      </c>
      <c r="N15" t="s">
        <v>23</v>
      </c>
      <c r="Q15" s="2">
        <v>0.08</v>
      </c>
    </row>
    <row r="16" spans="1:18" x14ac:dyDescent="0.25">
      <c r="A16">
        <v>1116</v>
      </c>
      <c r="B16" t="s">
        <v>67</v>
      </c>
      <c r="C16" t="s">
        <v>68</v>
      </c>
      <c r="D16" s="1">
        <v>30250</v>
      </c>
      <c r="E16" s="1">
        <v>38640</v>
      </c>
      <c r="H16" t="s">
        <v>45</v>
      </c>
      <c r="I16">
        <v>13200</v>
      </c>
      <c r="K16" t="s">
        <v>46</v>
      </c>
      <c r="L16">
        <v>40</v>
      </c>
      <c r="P16" s="3">
        <v>6033.31</v>
      </c>
    </row>
    <row r="17" spans="1:18" x14ac:dyDescent="0.25">
      <c r="A17">
        <v>1117</v>
      </c>
      <c r="B17" t="s">
        <v>34</v>
      </c>
      <c r="C17" t="s">
        <v>68</v>
      </c>
      <c r="D17" s="1">
        <v>28872</v>
      </c>
      <c r="E17" s="1">
        <v>37997</v>
      </c>
      <c r="H17" t="s">
        <v>33</v>
      </c>
      <c r="I17">
        <v>55000</v>
      </c>
      <c r="K17" t="s">
        <v>46</v>
      </c>
      <c r="L17">
        <v>40</v>
      </c>
      <c r="P17" s="3">
        <v>8228.2099999999991</v>
      </c>
    </row>
    <row r="18" spans="1:18" x14ac:dyDescent="0.25">
      <c r="A18">
        <v>1121</v>
      </c>
      <c r="B18" t="s">
        <v>69</v>
      </c>
      <c r="C18" t="s">
        <v>70</v>
      </c>
      <c r="D18" s="1">
        <v>29753</v>
      </c>
      <c r="E18" s="1">
        <v>40338</v>
      </c>
      <c r="H18" t="s">
        <v>71</v>
      </c>
      <c r="I18">
        <v>31000</v>
      </c>
      <c r="K18" t="s">
        <v>21</v>
      </c>
      <c r="L18">
        <v>35</v>
      </c>
      <c r="M18" t="s">
        <v>72</v>
      </c>
      <c r="N18" t="s">
        <v>73</v>
      </c>
      <c r="O18" s="1">
        <v>41030</v>
      </c>
      <c r="Q18" s="2">
        <v>0.11</v>
      </c>
    </row>
    <row r="19" spans="1:18" x14ac:dyDescent="0.25">
      <c r="A19">
        <v>1127</v>
      </c>
      <c r="B19" t="s">
        <v>74</v>
      </c>
      <c r="C19" t="s">
        <v>75</v>
      </c>
      <c r="D19" s="1">
        <v>29968</v>
      </c>
      <c r="E19" s="1">
        <v>37629</v>
      </c>
      <c r="H19" t="s">
        <v>71</v>
      </c>
      <c r="I19">
        <v>31000</v>
      </c>
      <c r="K19" t="s">
        <v>21</v>
      </c>
      <c r="L19">
        <v>35</v>
      </c>
      <c r="M19" t="s">
        <v>66</v>
      </c>
      <c r="N19" t="s">
        <v>23</v>
      </c>
      <c r="Q19" s="2">
        <v>0.1</v>
      </c>
    </row>
    <row r="20" spans="1:18" x14ac:dyDescent="0.25">
      <c r="A20">
        <v>1129</v>
      </c>
      <c r="B20" t="s">
        <v>76</v>
      </c>
      <c r="C20" t="s">
        <v>77</v>
      </c>
      <c r="D20" s="1">
        <v>25336</v>
      </c>
      <c r="E20" s="1">
        <v>35556</v>
      </c>
      <c r="H20" t="s">
        <v>30</v>
      </c>
      <c r="I20">
        <v>51020</v>
      </c>
      <c r="K20" t="s">
        <v>21</v>
      </c>
      <c r="L20">
        <v>40</v>
      </c>
      <c r="M20" t="s">
        <v>60</v>
      </c>
      <c r="N20" t="s">
        <v>23</v>
      </c>
      <c r="Q20" s="2">
        <v>0.09</v>
      </c>
    </row>
    <row r="21" spans="1:18" x14ac:dyDescent="0.25">
      <c r="A21">
        <v>1134</v>
      </c>
      <c r="B21" t="s">
        <v>31</v>
      </c>
      <c r="C21" t="s">
        <v>78</v>
      </c>
      <c r="D21" s="1">
        <v>25256</v>
      </c>
      <c r="E21" s="1">
        <v>37666</v>
      </c>
      <c r="H21" t="s">
        <v>55</v>
      </c>
      <c r="I21">
        <v>65000</v>
      </c>
      <c r="K21" t="s">
        <v>21</v>
      </c>
      <c r="L21">
        <v>40</v>
      </c>
      <c r="M21" t="s">
        <v>50</v>
      </c>
      <c r="N21" t="s">
        <v>23</v>
      </c>
      <c r="Q21" s="2">
        <v>0.11</v>
      </c>
    </row>
    <row r="22" spans="1:18" x14ac:dyDescent="0.25">
      <c r="A22">
        <v>1141</v>
      </c>
      <c r="B22" t="s">
        <v>79</v>
      </c>
      <c r="C22" t="s">
        <v>80</v>
      </c>
      <c r="D22" s="1">
        <v>31692</v>
      </c>
      <c r="E22" s="1">
        <v>40814</v>
      </c>
      <c r="H22" t="s">
        <v>30</v>
      </c>
      <c r="I22">
        <v>51000</v>
      </c>
      <c r="K22" t="s">
        <v>21</v>
      </c>
      <c r="L22">
        <v>35</v>
      </c>
      <c r="M22" t="s">
        <v>50</v>
      </c>
      <c r="N22" t="s">
        <v>23</v>
      </c>
      <c r="Q22" s="2">
        <v>0.09</v>
      </c>
      <c r="R22" s="3">
        <v>113</v>
      </c>
    </row>
    <row r="23" spans="1:18" x14ac:dyDescent="0.25">
      <c r="A23">
        <v>1142</v>
      </c>
      <c r="B23" t="s">
        <v>81</v>
      </c>
      <c r="C23" t="s">
        <v>82</v>
      </c>
      <c r="D23" s="1">
        <v>26792</v>
      </c>
      <c r="E23" s="1">
        <v>36647</v>
      </c>
      <c r="H23" t="s">
        <v>40</v>
      </c>
      <c r="I23">
        <v>49000</v>
      </c>
      <c r="K23" t="s">
        <v>21</v>
      </c>
      <c r="L23">
        <v>40</v>
      </c>
      <c r="M23" t="s">
        <v>37</v>
      </c>
      <c r="N23" t="s">
        <v>23</v>
      </c>
      <c r="Q23" s="2">
        <v>0.09</v>
      </c>
    </row>
    <row r="24" spans="1:18" x14ac:dyDescent="0.25">
      <c r="A24">
        <v>1147</v>
      </c>
      <c r="B24" t="s">
        <v>83</v>
      </c>
      <c r="C24" t="s">
        <v>84</v>
      </c>
      <c r="D24" s="1">
        <v>30748</v>
      </c>
      <c r="E24" s="1">
        <v>40969</v>
      </c>
      <c r="H24" t="s">
        <v>49</v>
      </c>
      <c r="I24">
        <v>41000</v>
      </c>
      <c r="K24" t="s">
        <v>21</v>
      </c>
      <c r="L24">
        <v>40</v>
      </c>
      <c r="M24" t="s">
        <v>63</v>
      </c>
      <c r="N24" t="s">
        <v>23</v>
      </c>
      <c r="Q24" s="2">
        <v>0.1</v>
      </c>
      <c r="R24" s="3">
        <v>132</v>
      </c>
    </row>
    <row r="25" spans="1:18" x14ac:dyDescent="0.25">
      <c r="A25">
        <v>1148</v>
      </c>
      <c r="B25" t="s">
        <v>69</v>
      </c>
      <c r="C25" t="s">
        <v>85</v>
      </c>
      <c r="D25" s="1">
        <v>29156</v>
      </c>
      <c r="E25" s="1">
        <v>36092</v>
      </c>
      <c r="H25" t="s">
        <v>26</v>
      </c>
      <c r="I25">
        <v>25000</v>
      </c>
      <c r="K25" t="s">
        <v>21</v>
      </c>
      <c r="L25">
        <v>40</v>
      </c>
      <c r="M25" t="s">
        <v>86</v>
      </c>
      <c r="N25" t="s">
        <v>87</v>
      </c>
      <c r="Q25" s="2">
        <v>0.08</v>
      </c>
    </row>
    <row r="26" spans="1:18" x14ac:dyDescent="0.25">
      <c r="A26">
        <v>1159</v>
      </c>
      <c r="B26" t="s">
        <v>51</v>
      </c>
      <c r="C26" t="s">
        <v>88</v>
      </c>
      <c r="D26" s="1">
        <v>30557</v>
      </c>
      <c r="E26" s="1">
        <v>38582</v>
      </c>
      <c r="F26" s="1">
        <v>41304</v>
      </c>
      <c r="H26" t="s">
        <v>40</v>
      </c>
      <c r="I26">
        <v>48000</v>
      </c>
      <c r="J26">
        <v>60</v>
      </c>
      <c r="K26" t="s">
        <v>21</v>
      </c>
      <c r="L26">
        <v>40</v>
      </c>
      <c r="M26" t="s">
        <v>27</v>
      </c>
      <c r="N26" t="s">
        <v>23</v>
      </c>
      <c r="Q26" s="2">
        <v>0.11</v>
      </c>
    </row>
    <row r="27" spans="1:18" x14ac:dyDescent="0.25">
      <c r="A27">
        <v>1160</v>
      </c>
      <c r="B27" t="s">
        <v>24</v>
      </c>
      <c r="C27" t="s">
        <v>89</v>
      </c>
      <c r="D27" s="1">
        <v>30309</v>
      </c>
      <c r="E27" s="1">
        <v>38339</v>
      </c>
      <c r="H27" t="s">
        <v>30</v>
      </c>
      <c r="I27">
        <v>51000</v>
      </c>
      <c r="K27" t="s">
        <v>21</v>
      </c>
      <c r="L27">
        <v>40</v>
      </c>
      <c r="M27" t="s">
        <v>90</v>
      </c>
      <c r="N27" t="s">
        <v>23</v>
      </c>
      <c r="Q27" s="2">
        <v>0.09</v>
      </c>
      <c r="R27" s="3">
        <v>206</v>
      </c>
    </row>
    <row r="28" spans="1:18" x14ac:dyDescent="0.25">
      <c r="A28">
        <v>1161</v>
      </c>
      <c r="B28" t="s">
        <v>43</v>
      </c>
      <c r="C28" t="s">
        <v>91</v>
      </c>
      <c r="D28" s="1">
        <v>23931</v>
      </c>
      <c r="E28" s="1">
        <v>35246</v>
      </c>
      <c r="H28" t="s">
        <v>45</v>
      </c>
      <c r="I28">
        <v>13200</v>
      </c>
      <c r="K28" t="s">
        <v>21</v>
      </c>
      <c r="L28">
        <v>40</v>
      </c>
      <c r="M28" t="s">
        <v>50</v>
      </c>
      <c r="N28" t="s">
        <v>23</v>
      </c>
      <c r="Q28" s="2">
        <v>0.09</v>
      </c>
    </row>
    <row r="29" spans="1:18" x14ac:dyDescent="0.25">
      <c r="A29">
        <v>1162</v>
      </c>
      <c r="B29" t="s">
        <v>92</v>
      </c>
      <c r="C29" t="s">
        <v>93</v>
      </c>
      <c r="D29" s="1">
        <v>30082</v>
      </c>
      <c r="E29" s="1">
        <v>39937</v>
      </c>
      <c r="H29" t="s">
        <v>71</v>
      </c>
      <c r="I29">
        <v>31000</v>
      </c>
      <c r="K29" t="s">
        <v>46</v>
      </c>
      <c r="L29">
        <v>40</v>
      </c>
      <c r="P29" s="3">
        <v>6143.46</v>
      </c>
    </row>
    <row r="30" spans="1:18" x14ac:dyDescent="0.25">
      <c r="A30">
        <v>1175</v>
      </c>
      <c r="B30" t="s">
        <v>69</v>
      </c>
      <c r="C30" t="s">
        <v>94</v>
      </c>
      <c r="D30" s="1">
        <v>33280</v>
      </c>
      <c r="E30" s="1">
        <v>41061</v>
      </c>
      <c r="H30" t="s">
        <v>30</v>
      </c>
      <c r="I30">
        <v>51000</v>
      </c>
      <c r="K30" t="s">
        <v>21</v>
      </c>
      <c r="L30">
        <v>35</v>
      </c>
      <c r="M30" t="s">
        <v>66</v>
      </c>
      <c r="N30" t="s">
        <v>23</v>
      </c>
      <c r="Q30" s="2">
        <v>0.09</v>
      </c>
    </row>
    <row r="31" spans="1:18" x14ac:dyDescent="0.25">
      <c r="A31">
        <v>1176</v>
      </c>
      <c r="B31" t="s">
        <v>95</v>
      </c>
      <c r="C31" t="s">
        <v>96</v>
      </c>
      <c r="D31" s="1">
        <v>28494</v>
      </c>
      <c r="E31" s="1">
        <v>39809</v>
      </c>
      <c r="H31" t="s">
        <v>20</v>
      </c>
      <c r="I31">
        <v>64000</v>
      </c>
      <c r="K31" t="s">
        <v>21</v>
      </c>
      <c r="L31">
        <v>40</v>
      </c>
      <c r="M31" t="s">
        <v>66</v>
      </c>
      <c r="N31" t="s">
        <v>23</v>
      </c>
      <c r="Q31" s="2">
        <v>0.08</v>
      </c>
      <c r="R31" s="3">
        <v>65</v>
      </c>
    </row>
    <row r="32" spans="1:18" x14ac:dyDescent="0.25">
      <c r="A32">
        <v>1177</v>
      </c>
      <c r="B32" t="s">
        <v>47</v>
      </c>
      <c r="C32" t="s">
        <v>97</v>
      </c>
      <c r="D32" s="1">
        <v>29375</v>
      </c>
      <c r="E32" s="1">
        <v>38131</v>
      </c>
      <c r="H32" t="s">
        <v>40</v>
      </c>
      <c r="I32">
        <v>49000</v>
      </c>
      <c r="K32" t="s">
        <v>46</v>
      </c>
      <c r="L32">
        <v>40</v>
      </c>
      <c r="P32" s="3">
        <v>5708.46</v>
      </c>
    </row>
    <row r="33" spans="1:18" x14ac:dyDescent="0.25">
      <c r="A33">
        <v>1178</v>
      </c>
      <c r="B33" t="s">
        <v>69</v>
      </c>
      <c r="C33" t="s">
        <v>98</v>
      </c>
      <c r="D33" s="1">
        <v>29008</v>
      </c>
      <c r="E33" s="1">
        <v>38129</v>
      </c>
      <c r="H33" t="s">
        <v>36</v>
      </c>
      <c r="I33">
        <v>21000</v>
      </c>
      <c r="K33" t="s">
        <v>21</v>
      </c>
      <c r="L33">
        <v>20</v>
      </c>
      <c r="M33" t="s">
        <v>90</v>
      </c>
      <c r="N33" t="s">
        <v>23</v>
      </c>
      <c r="Q33" s="2">
        <v>0.1</v>
      </c>
    </row>
    <row r="34" spans="1:18" x14ac:dyDescent="0.25">
      <c r="A34">
        <v>1183</v>
      </c>
      <c r="B34" t="s">
        <v>28</v>
      </c>
      <c r="C34" t="s">
        <v>99</v>
      </c>
      <c r="D34" s="1">
        <v>31714</v>
      </c>
      <c r="E34" s="1">
        <v>39012</v>
      </c>
      <c r="H34" t="s">
        <v>20</v>
      </c>
      <c r="I34">
        <v>64000</v>
      </c>
      <c r="K34" t="s">
        <v>21</v>
      </c>
      <c r="L34">
        <v>35</v>
      </c>
      <c r="M34" t="s">
        <v>37</v>
      </c>
      <c r="N34" t="s">
        <v>23</v>
      </c>
      <c r="Q34" s="2">
        <v>0.1</v>
      </c>
    </row>
    <row r="35" spans="1:18" x14ac:dyDescent="0.25">
      <c r="A35">
        <v>1186</v>
      </c>
      <c r="B35" t="s">
        <v>79</v>
      </c>
      <c r="C35" t="s">
        <v>100</v>
      </c>
      <c r="D35" s="1">
        <v>33761</v>
      </c>
      <c r="E35" s="1">
        <v>39962</v>
      </c>
      <c r="H35" t="s">
        <v>36</v>
      </c>
      <c r="I35">
        <v>21000</v>
      </c>
      <c r="K35" t="s">
        <v>21</v>
      </c>
      <c r="L35">
        <v>35</v>
      </c>
      <c r="M35" t="s">
        <v>41</v>
      </c>
      <c r="N35" t="s">
        <v>87</v>
      </c>
      <c r="Q35" s="2">
        <v>0.1</v>
      </c>
    </row>
    <row r="36" spans="1:18" x14ac:dyDescent="0.25">
      <c r="A36">
        <v>1188</v>
      </c>
      <c r="B36" t="s">
        <v>101</v>
      </c>
      <c r="C36" t="s">
        <v>102</v>
      </c>
      <c r="D36" s="1">
        <v>30106</v>
      </c>
      <c r="E36" s="1">
        <v>41030</v>
      </c>
      <c r="H36" t="s">
        <v>20</v>
      </c>
      <c r="I36">
        <v>64000</v>
      </c>
      <c r="K36" t="s">
        <v>21</v>
      </c>
      <c r="L36">
        <v>35</v>
      </c>
      <c r="M36" t="s">
        <v>103</v>
      </c>
      <c r="N36" t="s">
        <v>23</v>
      </c>
      <c r="Q36" s="2">
        <v>0.11</v>
      </c>
    </row>
    <row r="37" spans="1:18" x14ac:dyDescent="0.25">
      <c r="A37">
        <v>1193</v>
      </c>
      <c r="B37" t="s">
        <v>104</v>
      </c>
      <c r="C37" t="s">
        <v>105</v>
      </c>
      <c r="D37" s="1">
        <v>29536</v>
      </c>
      <c r="E37" s="1">
        <v>40854</v>
      </c>
      <c r="H37" t="s">
        <v>36</v>
      </c>
      <c r="I37">
        <v>21000</v>
      </c>
      <c r="K37" t="s">
        <v>21</v>
      </c>
      <c r="L37">
        <v>40</v>
      </c>
      <c r="M37" t="s">
        <v>27</v>
      </c>
      <c r="N37" t="s">
        <v>23</v>
      </c>
      <c r="Q37" s="2">
        <v>0.09</v>
      </c>
    </row>
    <row r="38" spans="1:18" x14ac:dyDescent="0.25">
      <c r="A38">
        <v>1194</v>
      </c>
      <c r="B38" t="s">
        <v>106</v>
      </c>
      <c r="C38" t="s">
        <v>107</v>
      </c>
      <c r="D38" s="1">
        <v>33191</v>
      </c>
      <c r="E38" s="1">
        <v>40489</v>
      </c>
      <c r="H38" t="s">
        <v>30</v>
      </c>
      <c r="I38">
        <v>51000</v>
      </c>
      <c r="K38" t="s">
        <v>46</v>
      </c>
      <c r="L38">
        <v>40</v>
      </c>
      <c r="P38" s="3">
        <v>5340.14</v>
      </c>
    </row>
    <row r="39" spans="1:18" x14ac:dyDescent="0.25">
      <c r="A39">
        <v>1197</v>
      </c>
      <c r="B39" t="s">
        <v>69</v>
      </c>
      <c r="C39" t="s">
        <v>108</v>
      </c>
      <c r="D39" s="1">
        <v>29233</v>
      </c>
      <c r="E39" s="1">
        <v>36164</v>
      </c>
      <c r="H39" t="s">
        <v>30</v>
      </c>
      <c r="I39">
        <v>51000</v>
      </c>
      <c r="K39" t="s">
        <v>21</v>
      </c>
      <c r="L39">
        <v>25</v>
      </c>
      <c r="M39" t="s">
        <v>86</v>
      </c>
      <c r="N39" t="s">
        <v>87</v>
      </c>
      <c r="Q39" s="2">
        <v>0.11</v>
      </c>
    </row>
    <row r="40" spans="1:18" x14ac:dyDescent="0.25">
      <c r="A40">
        <v>1198</v>
      </c>
      <c r="B40" t="s">
        <v>109</v>
      </c>
      <c r="C40" t="s">
        <v>110</v>
      </c>
      <c r="D40" s="1">
        <v>27911</v>
      </c>
      <c r="E40" s="1">
        <v>37401</v>
      </c>
      <c r="H40" t="s">
        <v>30</v>
      </c>
      <c r="I40">
        <v>51000</v>
      </c>
      <c r="K40" t="s">
        <v>21</v>
      </c>
      <c r="L40">
        <v>25</v>
      </c>
      <c r="M40" t="s">
        <v>111</v>
      </c>
      <c r="N40" t="s">
        <v>23</v>
      </c>
      <c r="Q40" s="2">
        <v>0.12</v>
      </c>
    </row>
    <row r="41" spans="1:18" x14ac:dyDescent="0.25">
      <c r="A41">
        <v>1199</v>
      </c>
      <c r="B41" t="s">
        <v>43</v>
      </c>
      <c r="C41" t="s">
        <v>112</v>
      </c>
      <c r="D41" s="1">
        <v>31514</v>
      </c>
      <c r="E41" s="1">
        <v>38814</v>
      </c>
      <c r="H41" t="s">
        <v>36</v>
      </c>
      <c r="I41">
        <v>21000</v>
      </c>
      <c r="K41" t="s">
        <v>21</v>
      </c>
      <c r="L41">
        <v>40</v>
      </c>
      <c r="M41" t="s">
        <v>41</v>
      </c>
      <c r="N41" t="s">
        <v>42</v>
      </c>
      <c r="O41" s="1">
        <v>40909</v>
      </c>
      <c r="Q41" s="2">
        <v>0.12</v>
      </c>
      <c r="R41" s="3">
        <v>221</v>
      </c>
    </row>
    <row r="42" spans="1:18" x14ac:dyDescent="0.25">
      <c r="A42">
        <v>1200</v>
      </c>
      <c r="B42" t="s">
        <v>113</v>
      </c>
      <c r="C42" t="s">
        <v>114</v>
      </c>
      <c r="D42" s="1">
        <v>29124</v>
      </c>
      <c r="E42" s="1">
        <v>38979</v>
      </c>
      <c r="H42" t="s">
        <v>26</v>
      </c>
      <c r="I42">
        <v>25000</v>
      </c>
      <c r="K42" t="s">
        <v>21</v>
      </c>
      <c r="L42">
        <v>35</v>
      </c>
      <c r="M42" t="s">
        <v>41</v>
      </c>
      <c r="N42" t="s">
        <v>42</v>
      </c>
      <c r="O42" s="1">
        <v>40603</v>
      </c>
      <c r="Q42" s="2">
        <v>0.12</v>
      </c>
    </row>
    <row r="43" spans="1:18" x14ac:dyDescent="0.25">
      <c r="A43">
        <v>1201</v>
      </c>
      <c r="B43" t="s">
        <v>115</v>
      </c>
      <c r="C43" t="s">
        <v>116</v>
      </c>
      <c r="D43" s="1">
        <v>33334</v>
      </c>
      <c r="E43" s="1">
        <v>41000</v>
      </c>
      <c r="H43" t="s">
        <v>30</v>
      </c>
      <c r="I43">
        <v>51020</v>
      </c>
      <c r="K43" t="s">
        <v>21</v>
      </c>
      <c r="L43">
        <v>40</v>
      </c>
      <c r="M43" t="s">
        <v>111</v>
      </c>
      <c r="N43" t="s">
        <v>23</v>
      </c>
      <c r="Q43" s="2">
        <v>0.09</v>
      </c>
    </row>
    <row r="44" spans="1:18" x14ac:dyDescent="0.25">
      <c r="A44">
        <v>1203</v>
      </c>
      <c r="B44" t="s">
        <v>117</v>
      </c>
      <c r="C44" t="s">
        <v>118</v>
      </c>
      <c r="D44" s="1">
        <v>28501</v>
      </c>
      <c r="E44" s="1">
        <v>40181</v>
      </c>
      <c r="H44" t="s">
        <v>26</v>
      </c>
      <c r="I44">
        <v>25000</v>
      </c>
      <c r="K44" t="s">
        <v>21</v>
      </c>
      <c r="L44">
        <v>40</v>
      </c>
      <c r="M44" t="s">
        <v>86</v>
      </c>
      <c r="N44" t="s">
        <v>119</v>
      </c>
      <c r="O44" s="1">
        <v>41153</v>
      </c>
      <c r="Q44" s="2">
        <v>0.11</v>
      </c>
    </row>
    <row r="45" spans="1:18" x14ac:dyDescent="0.25">
      <c r="A45">
        <v>1204</v>
      </c>
      <c r="B45" t="s">
        <v>58</v>
      </c>
      <c r="C45" t="s">
        <v>120</v>
      </c>
      <c r="D45" s="1">
        <v>34053</v>
      </c>
      <c r="E45" s="1">
        <v>40258</v>
      </c>
      <c r="H45" t="s">
        <v>20</v>
      </c>
      <c r="I45">
        <v>64000</v>
      </c>
      <c r="J45">
        <v>60</v>
      </c>
      <c r="K45" t="s">
        <v>21</v>
      </c>
      <c r="L45">
        <v>35</v>
      </c>
      <c r="M45" t="s">
        <v>72</v>
      </c>
      <c r="N45" t="s">
        <v>73</v>
      </c>
      <c r="O45" s="1">
        <v>40817</v>
      </c>
      <c r="Q45" s="2">
        <v>0.09</v>
      </c>
    </row>
    <row r="46" spans="1:18" x14ac:dyDescent="0.25">
      <c r="A46">
        <v>1206</v>
      </c>
      <c r="B46" t="s">
        <v>121</v>
      </c>
      <c r="C46" t="s">
        <v>122</v>
      </c>
      <c r="D46" s="1">
        <v>28498</v>
      </c>
      <c r="E46" s="1">
        <v>37623</v>
      </c>
      <c r="H46" t="s">
        <v>26</v>
      </c>
      <c r="I46">
        <v>25000</v>
      </c>
      <c r="K46" t="s">
        <v>21</v>
      </c>
      <c r="L46">
        <v>35</v>
      </c>
      <c r="M46" t="s">
        <v>86</v>
      </c>
      <c r="N46" t="s">
        <v>87</v>
      </c>
      <c r="Q46" s="2">
        <v>0.11</v>
      </c>
      <c r="R46" s="3">
        <v>99</v>
      </c>
    </row>
    <row r="47" spans="1:18" x14ac:dyDescent="0.25">
      <c r="A47">
        <v>1210</v>
      </c>
      <c r="B47" t="s">
        <v>123</v>
      </c>
      <c r="C47" t="s">
        <v>124</v>
      </c>
      <c r="D47" s="1">
        <v>28718</v>
      </c>
      <c r="E47" s="1">
        <v>38573</v>
      </c>
      <c r="H47" t="s">
        <v>20</v>
      </c>
      <c r="I47">
        <v>64000</v>
      </c>
      <c r="K47" t="s">
        <v>21</v>
      </c>
      <c r="L47">
        <v>16</v>
      </c>
      <c r="M47" t="s">
        <v>27</v>
      </c>
      <c r="N47" t="s">
        <v>23</v>
      </c>
      <c r="Q47" s="2">
        <v>0.11</v>
      </c>
    </row>
    <row r="48" spans="1:18" x14ac:dyDescent="0.25">
      <c r="A48">
        <v>1212</v>
      </c>
      <c r="B48" t="s">
        <v>43</v>
      </c>
      <c r="C48" t="s">
        <v>125</v>
      </c>
      <c r="D48" s="1">
        <v>31938</v>
      </c>
      <c r="E48" s="1">
        <v>39233</v>
      </c>
      <c r="F48" s="1">
        <v>41406</v>
      </c>
      <c r="H48" t="s">
        <v>55</v>
      </c>
      <c r="I48">
        <v>65010</v>
      </c>
      <c r="K48" t="s">
        <v>21</v>
      </c>
      <c r="L48">
        <v>35</v>
      </c>
      <c r="M48" t="s">
        <v>22</v>
      </c>
      <c r="N48" t="s">
        <v>23</v>
      </c>
      <c r="Q48" s="2">
        <v>0.1</v>
      </c>
    </row>
    <row r="49" spans="1:18" x14ac:dyDescent="0.25">
      <c r="A49">
        <v>1215</v>
      </c>
      <c r="B49" t="s">
        <v>43</v>
      </c>
      <c r="C49" t="s">
        <v>126</v>
      </c>
      <c r="D49" s="1">
        <v>33893</v>
      </c>
      <c r="E49" s="1">
        <v>40824</v>
      </c>
      <c r="H49" t="s">
        <v>30</v>
      </c>
      <c r="I49">
        <v>51010</v>
      </c>
      <c r="K49" t="s">
        <v>21</v>
      </c>
      <c r="L49">
        <v>40</v>
      </c>
      <c r="M49" t="s">
        <v>37</v>
      </c>
      <c r="N49" t="s">
        <v>23</v>
      </c>
      <c r="Q49" s="2">
        <v>0.12</v>
      </c>
    </row>
    <row r="50" spans="1:18" x14ac:dyDescent="0.25">
      <c r="A50">
        <v>1221</v>
      </c>
      <c r="B50" t="s">
        <v>127</v>
      </c>
      <c r="C50" t="s">
        <v>128</v>
      </c>
      <c r="D50" s="1">
        <v>34073</v>
      </c>
      <c r="E50" s="1">
        <v>41000</v>
      </c>
      <c r="H50" t="s">
        <v>30</v>
      </c>
      <c r="I50">
        <v>51010</v>
      </c>
      <c r="K50" t="s">
        <v>46</v>
      </c>
      <c r="L50">
        <v>40</v>
      </c>
      <c r="P50" s="3">
        <v>1470</v>
      </c>
    </row>
    <row r="51" spans="1:18" x14ac:dyDescent="0.25">
      <c r="A51">
        <v>1223</v>
      </c>
      <c r="B51" t="s">
        <v>129</v>
      </c>
      <c r="C51" t="s">
        <v>130</v>
      </c>
      <c r="D51" s="1">
        <v>32818</v>
      </c>
      <c r="E51" s="1">
        <v>40848</v>
      </c>
      <c r="F51" s="1">
        <v>41262</v>
      </c>
      <c r="H51" t="s">
        <v>71</v>
      </c>
      <c r="I51">
        <v>31000</v>
      </c>
      <c r="K51" t="s">
        <v>21</v>
      </c>
      <c r="L51">
        <v>40</v>
      </c>
      <c r="M51" t="s">
        <v>60</v>
      </c>
      <c r="N51" t="s">
        <v>23</v>
      </c>
      <c r="Q51" s="2">
        <v>0.12</v>
      </c>
    </row>
    <row r="52" spans="1:18" x14ac:dyDescent="0.25">
      <c r="A52">
        <v>1224</v>
      </c>
      <c r="B52" t="s">
        <v>43</v>
      </c>
      <c r="C52" t="s">
        <v>131</v>
      </c>
      <c r="D52" s="1">
        <v>31870</v>
      </c>
      <c r="E52" s="1">
        <v>38800</v>
      </c>
      <c r="H52" t="s">
        <v>30</v>
      </c>
      <c r="I52">
        <v>51010</v>
      </c>
      <c r="K52" t="s">
        <v>46</v>
      </c>
      <c r="L52">
        <v>40</v>
      </c>
      <c r="P52" s="3">
        <v>1344</v>
      </c>
    </row>
    <row r="53" spans="1:18" x14ac:dyDescent="0.25">
      <c r="A53">
        <v>1227</v>
      </c>
      <c r="B53" t="s">
        <v>132</v>
      </c>
      <c r="C53" t="s">
        <v>133</v>
      </c>
      <c r="D53" s="1">
        <v>29846</v>
      </c>
      <c r="E53" s="1">
        <v>38606</v>
      </c>
      <c r="H53" t="s">
        <v>33</v>
      </c>
      <c r="I53">
        <v>55000</v>
      </c>
      <c r="K53" t="s">
        <v>21</v>
      </c>
      <c r="L53">
        <v>40</v>
      </c>
      <c r="M53" t="s">
        <v>134</v>
      </c>
      <c r="N53" t="s">
        <v>23</v>
      </c>
      <c r="Q53" s="2">
        <v>0.08</v>
      </c>
    </row>
    <row r="54" spans="1:18" x14ac:dyDescent="0.25">
      <c r="A54">
        <v>1228</v>
      </c>
      <c r="B54" t="s">
        <v>31</v>
      </c>
      <c r="C54" t="s">
        <v>135</v>
      </c>
      <c r="D54" s="1">
        <v>31799</v>
      </c>
      <c r="E54" s="1">
        <v>39094</v>
      </c>
      <c r="H54" t="s">
        <v>30</v>
      </c>
      <c r="I54">
        <v>51000</v>
      </c>
      <c r="K54" t="s">
        <v>21</v>
      </c>
      <c r="L54">
        <v>35</v>
      </c>
      <c r="M54" t="s">
        <v>50</v>
      </c>
      <c r="N54" t="s">
        <v>23</v>
      </c>
      <c r="Q54" s="2">
        <v>0.08</v>
      </c>
      <c r="R54" s="3">
        <v>147</v>
      </c>
    </row>
    <row r="55" spans="1:18" x14ac:dyDescent="0.25">
      <c r="A55">
        <v>1229</v>
      </c>
      <c r="B55" t="s">
        <v>136</v>
      </c>
      <c r="C55" t="s">
        <v>137</v>
      </c>
      <c r="D55" s="1">
        <v>29603</v>
      </c>
      <c r="E55" s="1">
        <v>40188</v>
      </c>
      <c r="H55" t="s">
        <v>26</v>
      </c>
      <c r="I55">
        <v>25000</v>
      </c>
      <c r="K55" t="s">
        <v>21</v>
      </c>
      <c r="L55">
        <v>40</v>
      </c>
      <c r="M55" t="s">
        <v>111</v>
      </c>
      <c r="N55" t="s">
        <v>23</v>
      </c>
      <c r="Q55" s="2">
        <v>0.09</v>
      </c>
      <c r="R55" s="3">
        <v>165</v>
      </c>
    </row>
    <row r="56" spans="1:18" x14ac:dyDescent="0.25">
      <c r="A56">
        <v>1231</v>
      </c>
      <c r="B56" t="s">
        <v>138</v>
      </c>
      <c r="C56" t="s">
        <v>139</v>
      </c>
      <c r="D56" s="1">
        <v>22797</v>
      </c>
      <c r="E56" s="1">
        <v>36363</v>
      </c>
      <c r="H56" t="s">
        <v>55</v>
      </c>
      <c r="I56">
        <v>65010</v>
      </c>
      <c r="K56" t="s">
        <v>21</v>
      </c>
      <c r="L56">
        <v>35</v>
      </c>
      <c r="M56" t="s">
        <v>103</v>
      </c>
      <c r="N56" t="s">
        <v>23</v>
      </c>
      <c r="Q56" s="2">
        <v>0.1</v>
      </c>
    </row>
    <row r="57" spans="1:18" x14ac:dyDescent="0.25">
      <c r="A57">
        <v>1232</v>
      </c>
      <c r="B57" t="s">
        <v>129</v>
      </c>
      <c r="C57" t="s">
        <v>140</v>
      </c>
      <c r="D57" s="1">
        <v>29639</v>
      </c>
      <c r="E57" s="1">
        <v>39494</v>
      </c>
      <c r="H57" t="s">
        <v>30</v>
      </c>
      <c r="I57">
        <v>51000</v>
      </c>
      <c r="K57" t="s">
        <v>21</v>
      </c>
      <c r="L57">
        <v>35</v>
      </c>
      <c r="M57" t="s">
        <v>22</v>
      </c>
      <c r="N57" t="s">
        <v>23</v>
      </c>
      <c r="Q57" s="2">
        <v>0.11</v>
      </c>
    </row>
    <row r="58" spans="1:18" x14ac:dyDescent="0.25">
      <c r="A58">
        <v>1233</v>
      </c>
      <c r="B58" t="s">
        <v>141</v>
      </c>
      <c r="C58" t="s">
        <v>142</v>
      </c>
      <c r="D58" s="1">
        <v>32454</v>
      </c>
      <c r="E58" s="1">
        <v>39384</v>
      </c>
      <c r="H58" t="s">
        <v>36</v>
      </c>
      <c r="I58">
        <v>21000</v>
      </c>
      <c r="K58" t="s">
        <v>21</v>
      </c>
      <c r="L58">
        <v>40</v>
      </c>
      <c r="M58" t="s">
        <v>90</v>
      </c>
      <c r="N58" t="s">
        <v>23</v>
      </c>
      <c r="Q58" s="2">
        <v>0.08</v>
      </c>
      <c r="R58" s="3">
        <v>262</v>
      </c>
    </row>
    <row r="59" spans="1:18" x14ac:dyDescent="0.25">
      <c r="A59">
        <v>1234</v>
      </c>
      <c r="B59" t="s">
        <v>143</v>
      </c>
      <c r="C59" t="s">
        <v>144</v>
      </c>
      <c r="D59" s="1">
        <v>33795</v>
      </c>
      <c r="E59" s="1">
        <v>40727</v>
      </c>
      <c r="H59" t="s">
        <v>145</v>
      </c>
      <c r="I59">
        <v>26000</v>
      </c>
      <c r="K59" t="s">
        <v>21</v>
      </c>
      <c r="L59">
        <v>40</v>
      </c>
      <c r="M59" t="s">
        <v>60</v>
      </c>
      <c r="N59" t="s">
        <v>23</v>
      </c>
      <c r="Q59" s="2">
        <v>0.12</v>
      </c>
    </row>
    <row r="60" spans="1:18" x14ac:dyDescent="0.25">
      <c r="A60">
        <v>1235</v>
      </c>
      <c r="B60" t="s">
        <v>24</v>
      </c>
      <c r="C60" t="s">
        <v>146</v>
      </c>
      <c r="D60" s="1">
        <v>33513</v>
      </c>
      <c r="E60" s="1">
        <v>41075</v>
      </c>
      <c r="F60" s="1">
        <v>41428</v>
      </c>
      <c r="H60" t="s">
        <v>30</v>
      </c>
      <c r="I60">
        <v>51000</v>
      </c>
      <c r="K60" t="s">
        <v>21</v>
      </c>
      <c r="L60">
        <v>40</v>
      </c>
      <c r="M60" t="s">
        <v>60</v>
      </c>
      <c r="N60" t="s">
        <v>23</v>
      </c>
      <c r="Q60" s="2">
        <v>0.12</v>
      </c>
    </row>
    <row r="61" spans="1:18" x14ac:dyDescent="0.25">
      <c r="A61">
        <v>1236</v>
      </c>
      <c r="B61" t="s">
        <v>117</v>
      </c>
      <c r="C61" t="s">
        <v>147</v>
      </c>
      <c r="D61" s="1">
        <v>33994</v>
      </c>
      <c r="E61" s="1">
        <v>41061</v>
      </c>
      <c r="F61" s="1">
        <v>41374</v>
      </c>
      <c r="H61" t="s">
        <v>55</v>
      </c>
      <c r="I61">
        <v>65010</v>
      </c>
      <c r="K61" t="s">
        <v>21</v>
      </c>
      <c r="L61">
        <v>35</v>
      </c>
      <c r="M61" t="s">
        <v>41</v>
      </c>
      <c r="N61" t="s">
        <v>42</v>
      </c>
      <c r="O61" s="1">
        <v>41061</v>
      </c>
      <c r="Q61" s="2">
        <v>0.08</v>
      </c>
    </row>
    <row r="62" spans="1:18" x14ac:dyDescent="0.25">
      <c r="A62">
        <v>1238</v>
      </c>
      <c r="B62" t="s">
        <v>148</v>
      </c>
      <c r="C62" t="s">
        <v>149</v>
      </c>
      <c r="D62" s="1">
        <v>33822</v>
      </c>
      <c r="E62" s="1">
        <v>41061</v>
      </c>
      <c r="F62" s="1">
        <v>41372</v>
      </c>
      <c r="H62" t="s">
        <v>30</v>
      </c>
      <c r="I62">
        <v>51020</v>
      </c>
      <c r="K62" t="s">
        <v>21</v>
      </c>
      <c r="L62">
        <v>40</v>
      </c>
      <c r="M62" t="s">
        <v>86</v>
      </c>
      <c r="N62" t="s">
        <v>119</v>
      </c>
      <c r="O62" s="1">
        <v>41091</v>
      </c>
      <c r="Q62" s="2">
        <v>0.12</v>
      </c>
    </row>
    <row r="63" spans="1:18" x14ac:dyDescent="0.25">
      <c r="A63">
        <v>2004</v>
      </c>
      <c r="B63" t="s">
        <v>150</v>
      </c>
      <c r="C63" t="s">
        <v>151</v>
      </c>
      <c r="D63" s="1">
        <v>23947</v>
      </c>
      <c r="E63" s="1">
        <v>33437</v>
      </c>
      <c r="H63" t="s">
        <v>49</v>
      </c>
      <c r="I63">
        <v>41000</v>
      </c>
      <c r="K63" t="s">
        <v>21</v>
      </c>
      <c r="L63">
        <v>35</v>
      </c>
      <c r="M63" t="s">
        <v>37</v>
      </c>
      <c r="N63" t="s">
        <v>23</v>
      </c>
      <c r="Q63" s="2">
        <v>0.12</v>
      </c>
    </row>
    <row r="64" spans="1:18" x14ac:dyDescent="0.25">
      <c r="A64">
        <v>2017</v>
      </c>
      <c r="B64" t="s">
        <v>152</v>
      </c>
      <c r="C64" t="s">
        <v>153</v>
      </c>
      <c r="D64" s="1">
        <v>18072</v>
      </c>
      <c r="E64" s="1">
        <v>33037</v>
      </c>
      <c r="H64" t="s">
        <v>49</v>
      </c>
      <c r="I64">
        <v>41000</v>
      </c>
      <c r="K64" t="s">
        <v>21</v>
      </c>
      <c r="L64">
        <v>35</v>
      </c>
      <c r="M64" t="s">
        <v>27</v>
      </c>
      <c r="N64" t="s">
        <v>23</v>
      </c>
      <c r="Q64" s="2">
        <v>0.1</v>
      </c>
    </row>
    <row r="65" spans="1:18" x14ac:dyDescent="0.25">
      <c r="A65">
        <v>2024</v>
      </c>
      <c r="B65" t="s">
        <v>154</v>
      </c>
      <c r="C65" t="s">
        <v>155</v>
      </c>
      <c r="D65" s="1">
        <v>22539</v>
      </c>
      <c r="E65" s="1">
        <v>33127</v>
      </c>
      <c r="H65" t="s">
        <v>49</v>
      </c>
      <c r="I65">
        <v>41000</v>
      </c>
      <c r="K65" t="s">
        <v>21</v>
      </c>
      <c r="L65">
        <v>35</v>
      </c>
      <c r="M65" t="s">
        <v>86</v>
      </c>
      <c r="N65" t="s">
        <v>156</v>
      </c>
      <c r="O65" s="1">
        <v>41091</v>
      </c>
      <c r="Q65" s="2">
        <v>0.09</v>
      </c>
    </row>
    <row r="66" spans="1:18" x14ac:dyDescent="0.25">
      <c r="A66">
        <v>2055</v>
      </c>
      <c r="B66" t="s">
        <v>24</v>
      </c>
      <c r="C66" t="s">
        <v>157</v>
      </c>
      <c r="D66" s="1">
        <v>19226</v>
      </c>
      <c r="E66" s="1">
        <v>34191</v>
      </c>
      <c r="H66" t="s">
        <v>158</v>
      </c>
      <c r="I66">
        <v>46000</v>
      </c>
      <c r="K66" t="s">
        <v>21</v>
      </c>
      <c r="L66">
        <v>35</v>
      </c>
      <c r="M66" t="s">
        <v>72</v>
      </c>
      <c r="N66" t="s">
        <v>159</v>
      </c>
      <c r="O66" s="1">
        <v>41122</v>
      </c>
      <c r="Q66" s="2">
        <v>0.08</v>
      </c>
    </row>
    <row r="67" spans="1:18" x14ac:dyDescent="0.25">
      <c r="A67">
        <v>2094</v>
      </c>
      <c r="B67" t="s">
        <v>148</v>
      </c>
      <c r="C67" t="s">
        <v>160</v>
      </c>
      <c r="D67" s="1">
        <v>23367</v>
      </c>
      <c r="E67" s="1">
        <v>33222</v>
      </c>
      <c r="H67" t="s">
        <v>161</v>
      </c>
      <c r="I67">
        <v>43000</v>
      </c>
      <c r="K67" t="s">
        <v>21</v>
      </c>
      <c r="L67">
        <v>35</v>
      </c>
      <c r="M67" t="s">
        <v>86</v>
      </c>
      <c r="N67" t="s">
        <v>119</v>
      </c>
      <c r="O67" s="1">
        <v>41015</v>
      </c>
      <c r="Q67" s="2">
        <v>0.1</v>
      </c>
      <c r="R67" s="3">
        <v>166</v>
      </c>
    </row>
    <row r="68" spans="1:18" x14ac:dyDescent="0.25">
      <c r="A68">
        <v>2114</v>
      </c>
      <c r="B68" t="s">
        <v>43</v>
      </c>
      <c r="C68" t="s">
        <v>162</v>
      </c>
      <c r="D68" s="1">
        <v>22417</v>
      </c>
      <c r="E68" s="1">
        <v>37747</v>
      </c>
      <c r="H68" t="s">
        <v>49</v>
      </c>
      <c r="I68">
        <v>41000</v>
      </c>
      <c r="K68" t="s">
        <v>21</v>
      </c>
      <c r="L68">
        <v>35</v>
      </c>
      <c r="M68" t="s">
        <v>60</v>
      </c>
      <c r="N68" t="s">
        <v>23</v>
      </c>
      <c r="Q68" s="2">
        <v>0.12</v>
      </c>
    </row>
    <row r="69" spans="1:18" x14ac:dyDescent="0.25">
      <c r="A69">
        <v>2115</v>
      </c>
      <c r="B69" t="s">
        <v>121</v>
      </c>
      <c r="C69" t="s">
        <v>163</v>
      </c>
      <c r="D69" s="1">
        <v>25640</v>
      </c>
      <c r="E69" s="1">
        <v>40611</v>
      </c>
      <c r="H69" t="s">
        <v>49</v>
      </c>
      <c r="I69">
        <v>41000</v>
      </c>
      <c r="K69" t="s">
        <v>21</v>
      </c>
      <c r="L69">
        <v>35</v>
      </c>
      <c r="M69" t="s">
        <v>86</v>
      </c>
      <c r="N69" t="s">
        <v>119</v>
      </c>
      <c r="O69" s="1">
        <v>40802</v>
      </c>
      <c r="Q69" s="2">
        <v>0.1</v>
      </c>
    </row>
    <row r="70" spans="1:18" x14ac:dyDescent="0.25">
      <c r="A70">
        <v>2117</v>
      </c>
      <c r="B70" t="s">
        <v>164</v>
      </c>
      <c r="C70" t="s">
        <v>165</v>
      </c>
      <c r="D70" s="1">
        <v>24268</v>
      </c>
      <c r="E70" s="1">
        <v>36313</v>
      </c>
      <c r="H70" t="s">
        <v>49</v>
      </c>
      <c r="I70">
        <v>41000</v>
      </c>
      <c r="K70" t="s">
        <v>21</v>
      </c>
      <c r="L70">
        <v>35</v>
      </c>
      <c r="M70" t="s">
        <v>111</v>
      </c>
      <c r="N70" t="s">
        <v>23</v>
      </c>
      <c r="Q70" s="2">
        <v>0.12</v>
      </c>
    </row>
    <row r="71" spans="1:18" x14ac:dyDescent="0.25">
      <c r="A71">
        <v>2123</v>
      </c>
      <c r="B71" t="s">
        <v>166</v>
      </c>
      <c r="C71" t="s">
        <v>167</v>
      </c>
      <c r="D71" s="1">
        <v>18004</v>
      </c>
      <c r="E71" s="1">
        <v>32606</v>
      </c>
      <c r="H71" t="s">
        <v>49</v>
      </c>
      <c r="I71">
        <v>41000</v>
      </c>
      <c r="J71">
        <v>50</v>
      </c>
      <c r="K71" t="s">
        <v>21</v>
      </c>
      <c r="L71">
        <v>35</v>
      </c>
      <c r="M71" t="s">
        <v>90</v>
      </c>
      <c r="N71" t="s">
        <v>23</v>
      </c>
      <c r="Q71" s="2">
        <v>0.08</v>
      </c>
      <c r="R71" s="3">
        <v>117</v>
      </c>
    </row>
    <row r="72" spans="1:18" x14ac:dyDescent="0.25">
      <c r="A72">
        <v>2145</v>
      </c>
      <c r="B72" t="s">
        <v>69</v>
      </c>
      <c r="C72" t="s">
        <v>168</v>
      </c>
      <c r="D72" s="1">
        <v>23057</v>
      </c>
      <c r="E72" s="1">
        <v>31087</v>
      </c>
      <c r="H72" t="s">
        <v>145</v>
      </c>
      <c r="I72">
        <v>26000</v>
      </c>
      <c r="K72" t="s">
        <v>21</v>
      </c>
      <c r="L72">
        <v>35</v>
      </c>
      <c r="M72" t="s">
        <v>22</v>
      </c>
      <c r="N72" t="s">
        <v>23</v>
      </c>
      <c r="Q72" s="2">
        <v>0.12</v>
      </c>
    </row>
    <row r="73" spans="1:18" x14ac:dyDescent="0.25">
      <c r="A73">
        <v>2152</v>
      </c>
      <c r="B73" t="s">
        <v>169</v>
      </c>
      <c r="C73" t="s">
        <v>170</v>
      </c>
      <c r="D73" s="1">
        <v>24416</v>
      </c>
      <c r="E73" s="1">
        <v>35001</v>
      </c>
      <c r="H73" t="s">
        <v>145</v>
      </c>
      <c r="I73">
        <v>26000</v>
      </c>
      <c r="K73" t="s">
        <v>21</v>
      </c>
      <c r="L73">
        <v>35</v>
      </c>
      <c r="M73" t="s">
        <v>103</v>
      </c>
      <c r="N73" t="s">
        <v>23</v>
      </c>
      <c r="Q73" s="2">
        <v>0.1</v>
      </c>
    </row>
    <row r="74" spans="1:18" x14ac:dyDescent="0.25">
      <c r="A74">
        <v>2197</v>
      </c>
      <c r="B74" t="s">
        <v>24</v>
      </c>
      <c r="C74" t="s">
        <v>171</v>
      </c>
      <c r="D74" s="1">
        <v>23136</v>
      </c>
      <c r="E74" s="1">
        <v>32627</v>
      </c>
      <c r="H74" t="s">
        <v>49</v>
      </c>
      <c r="I74">
        <v>41000</v>
      </c>
      <c r="K74" t="s">
        <v>21</v>
      </c>
      <c r="L74">
        <v>35</v>
      </c>
      <c r="M74" t="s">
        <v>27</v>
      </c>
      <c r="N74" t="s">
        <v>23</v>
      </c>
      <c r="Q74" s="2">
        <v>0.11</v>
      </c>
    </row>
    <row r="75" spans="1:18" x14ac:dyDescent="0.25">
      <c r="A75">
        <v>2203</v>
      </c>
      <c r="B75" t="s">
        <v>172</v>
      </c>
      <c r="C75" t="s">
        <v>173</v>
      </c>
      <c r="D75" s="1">
        <v>19692</v>
      </c>
      <c r="E75" s="1">
        <v>33927</v>
      </c>
      <c r="H75" t="s">
        <v>49</v>
      </c>
      <c r="I75">
        <v>41000</v>
      </c>
      <c r="K75" t="s">
        <v>21</v>
      </c>
      <c r="L75">
        <v>35</v>
      </c>
      <c r="M75" t="s">
        <v>60</v>
      </c>
      <c r="N75" t="s">
        <v>23</v>
      </c>
      <c r="Q75" s="2">
        <v>0.09</v>
      </c>
      <c r="R75" s="3">
        <v>258</v>
      </c>
    </row>
    <row r="76" spans="1:18" x14ac:dyDescent="0.25">
      <c r="A76">
        <v>2209</v>
      </c>
      <c r="B76" t="s">
        <v>174</v>
      </c>
      <c r="C76" t="s">
        <v>175</v>
      </c>
      <c r="D76" s="1">
        <v>23172</v>
      </c>
      <c r="E76" s="1">
        <v>38502</v>
      </c>
      <c r="H76" t="s">
        <v>145</v>
      </c>
      <c r="I76">
        <v>26000</v>
      </c>
      <c r="J76">
        <v>50</v>
      </c>
      <c r="K76" t="s">
        <v>21</v>
      </c>
      <c r="L76">
        <v>35</v>
      </c>
      <c r="M76" t="s">
        <v>111</v>
      </c>
      <c r="N76" t="s">
        <v>23</v>
      </c>
      <c r="Q76" s="2">
        <v>0.1</v>
      </c>
    </row>
    <row r="77" spans="1:18" x14ac:dyDescent="0.25">
      <c r="A77">
        <v>2219</v>
      </c>
      <c r="B77" t="s">
        <v>164</v>
      </c>
      <c r="C77" t="s">
        <v>176</v>
      </c>
      <c r="D77" s="1">
        <v>24497</v>
      </c>
      <c r="E77" s="1">
        <v>33622</v>
      </c>
      <c r="H77" t="s">
        <v>26</v>
      </c>
      <c r="I77">
        <v>25000</v>
      </c>
      <c r="K77" t="s">
        <v>21</v>
      </c>
      <c r="L77">
        <v>35</v>
      </c>
      <c r="M77" t="s">
        <v>134</v>
      </c>
      <c r="N77" t="s">
        <v>23</v>
      </c>
      <c r="Q77" s="2">
        <v>0.09</v>
      </c>
      <c r="R77" s="3">
        <v>295</v>
      </c>
    </row>
    <row r="78" spans="1:18" x14ac:dyDescent="0.25">
      <c r="A78">
        <v>2234</v>
      </c>
      <c r="B78" t="s">
        <v>121</v>
      </c>
      <c r="C78" t="s">
        <v>177</v>
      </c>
      <c r="D78" s="1">
        <v>23495</v>
      </c>
      <c r="E78" s="1">
        <v>34445</v>
      </c>
      <c r="H78" t="s">
        <v>36</v>
      </c>
      <c r="I78">
        <v>22020</v>
      </c>
      <c r="K78" t="s">
        <v>21</v>
      </c>
      <c r="L78">
        <v>35</v>
      </c>
      <c r="M78" t="s">
        <v>37</v>
      </c>
      <c r="N78" t="s">
        <v>23</v>
      </c>
      <c r="Q78" s="2">
        <v>0.08</v>
      </c>
      <c r="R78" s="3">
        <v>203</v>
      </c>
    </row>
    <row r="79" spans="1:18" x14ac:dyDescent="0.25">
      <c r="A79">
        <v>2239</v>
      </c>
      <c r="B79" t="s">
        <v>47</v>
      </c>
      <c r="C79" t="s">
        <v>178</v>
      </c>
      <c r="D79" s="1">
        <v>23383</v>
      </c>
      <c r="E79" s="1">
        <v>37253</v>
      </c>
      <c r="H79" t="s">
        <v>36</v>
      </c>
      <c r="I79">
        <v>22030</v>
      </c>
      <c r="K79" t="s">
        <v>21</v>
      </c>
      <c r="L79">
        <v>35</v>
      </c>
      <c r="M79" t="s">
        <v>86</v>
      </c>
      <c r="N79" t="s">
        <v>87</v>
      </c>
      <c r="Q79" s="2">
        <v>0.1</v>
      </c>
    </row>
    <row r="80" spans="1:18" x14ac:dyDescent="0.25">
      <c r="A80">
        <v>2269</v>
      </c>
      <c r="B80" t="s">
        <v>92</v>
      </c>
      <c r="C80" t="s">
        <v>179</v>
      </c>
      <c r="D80" s="1">
        <v>27200</v>
      </c>
      <c r="E80" s="1">
        <v>38880</v>
      </c>
      <c r="H80" t="s">
        <v>145</v>
      </c>
      <c r="I80">
        <v>26000</v>
      </c>
      <c r="K80" t="s">
        <v>21</v>
      </c>
      <c r="L80">
        <v>35</v>
      </c>
      <c r="M80" t="s">
        <v>111</v>
      </c>
      <c r="N80" t="s">
        <v>23</v>
      </c>
      <c r="Q80" s="2">
        <v>0.1</v>
      </c>
    </row>
    <row r="81" spans="1:18" x14ac:dyDescent="0.25">
      <c r="A81">
        <v>2271</v>
      </c>
      <c r="B81" t="s">
        <v>180</v>
      </c>
      <c r="C81" t="s">
        <v>181</v>
      </c>
      <c r="D81" s="1">
        <v>22530</v>
      </c>
      <c r="E81" s="1">
        <v>36405</v>
      </c>
      <c r="H81" t="s">
        <v>161</v>
      </c>
      <c r="I81">
        <v>43000</v>
      </c>
      <c r="K81" t="s">
        <v>21</v>
      </c>
      <c r="L81">
        <v>35</v>
      </c>
      <c r="M81" t="s">
        <v>37</v>
      </c>
      <c r="N81" t="s">
        <v>23</v>
      </c>
      <c r="Q81" s="2">
        <v>0.11</v>
      </c>
    </row>
    <row r="82" spans="1:18" x14ac:dyDescent="0.25">
      <c r="A82">
        <v>2341</v>
      </c>
      <c r="B82" t="s">
        <v>182</v>
      </c>
      <c r="C82" t="s">
        <v>183</v>
      </c>
      <c r="D82" s="1">
        <v>22516</v>
      </c>
      <c r="E82" s="1">
        <v>34563</v>
      </c>
      <c r="H82" t="s">
        <v>40</v>
      </c>
      <c r="I82">
        <v>49000</v>
      </c>
      <c r="J82">
        <v>50</v>
      </c>
      <c r="K82" t="s">
        <v>21</v>
      </c>
      <c r="L82">
        <v>35</v>
      </c>
      <c r="M82" t="s">
        <v>90</v>
      </c>
      <c r="N82" t="s">
        <v>23</v>
      </c>
      <c r="Q82" s="2">
        <v>0.08</v>
      </c>
      <c r="R82" s="3">
        <v>64</v>
      </c>
    </row>
    <row r="83" spans="1:18" x14ac:dyDescent="0.25">
      <c r="A83">
        <v>2342</v>
      </c>
      <c r="B83" t="s">
        <v>184</v>
      </c>
      <c r="C83" t="s">
        <v>185</v>
      </c>
      <c r="D83" s="1">
        <v>25165</v>
      </c>
      <c r="E83" s="1">
        <v>40130</v>
      </c>
      <c r="H83" t="s">
        <v>145</v>
      </c>
      <c r="I83">
        <v>26000</v>
      </c>
      <c r="K83" t="s">
        <v>21</v>
      </c>
      <c r="L83">
        <v>35</v>
      </c>
      <c r="M83" t="s">
        <v>90</v>
      </c>
      <c r="N83" t="s">
        <v>23</v>
      </c>
      <c r="Q83" s="2">
        <v>0.11</v>
      </c>
    </row>
    <row r="84" spans="1:18" x14ac:dyDescent="0.25">
      <c r="A84">
        <v>2372</v>
      </c>
      <c r="B84" t="s">
        <v>186</v>
      </c>
      <c r="C84" t="s">
        <v>187</v>
      </c>
      <c r="D84" s="1">
        <v>23275</v>
      </c>
      <c r="E84" s="1">
        <v>32400</v>
      </c>
      <c r="H84" t="s">
        <v>145</v>
      </c>
      <c r="I84">
        <v>26000</v>
      </c>
      <c r="K84" t="s">
        <v>21</v>
      </c>
      <c r="L84">
        <v>35</v>
      </c>
      <c r="M84" t="s">
        <v>72</v>
      </c>
      <c r="N84" t="s">
        <v>87</v>
      </c>
      <c r="Q84" s="2">
        <v>0.12</v>
      </c>
    </row>
    <row r="85" spans="1:18" x14ac:dyDescent="0.25">
      <c r="A85">
        <v>2389</v>
      </c>
      <c r="B85" t="s">
        <v>121</v>
      </c>
      <c r="C85" t="s">
        <v>188</v>
      </c>
      <c r="D85" s="1">
        <v>27405</v>
      </c>
      <c r="E85" s="1">
        <v>35800</v>
      </c>
      <c r="H85" t="s">
        <v>49</v>
      </c>
      <c r="I85">
        <v>41000</v>
      </c>
      <c r="K85" t="s">
        <v>21</v>
      </c>
      <c r="L85">
        <v>35</v>
      </c>
      <c r="M85" t="s">
        <v>111</v>
      </c>
      <c r="N85" t="s">
        <v>23</v>
      </c>
      <c r="Q85" s="2">
        <v>0.09</v>
      </c>
    </row>
    <row r="86" spans="1:18" x14ac:dyDescent="0.25">
      <c r="A86">
        <v>2399</v>
      </c>
      <c r="B86" t="s">
        <v>172</v>
      </c>
      <c r="C86" t="s">
        <v>189</v>
      </c>
      <c r="D86" s="1">
        <v>25681</v>
      </c>
      <c r="E86" s="1">
        <v>36631</v>
      </c>
      <c r="H86" t="s">
        <v>145</v>
      </c>
      <c r="I86">
        <v>26000</v>
      </c>
      <c r="K86" t="s">
        <v>21</v>
      </c>
      <c r="L86">
        <v>35</v>
      </c>
      <c r="M86" t="s">
        <v>22</v>
      </c>
      <c r="N86" t="s">
        <v>23</v>
      </c>
      <c r="Q86" s="2">
        <v>0.09</v>
      </c>
    </row>
    <row r="87" spans="1:18" x14ac:dyDescent="0.25">
      <c r="A87">
        <v>2401</v>
      </c>
      <c r="B87" t="s">
        <v>129</v>
      </c>
      <c r="C87" t="s">
        <v>190</v>
      </c>
      <c r="D87" s="1">
        <v>23855</v>
      </c>
      <c r="E87" s="1">
        <v>38820</v>
      </c>
      <c r="H87" t="s">
        <v>40</v>
      </c>
      <c r="I87">
        <v>48000</v>
      </c>
      <c r="K87" t="s">
        <v>21</v>
      </c>
      <c r="L87">
        <v>35</v>
      </c>
      <c r="M87" t="s">
        <v>63</v>
      </c>
      <c r="N87" t="s">
        <v>23</v>
      </c>
      <c r="Q87" s="2">
        <v>0.11</v>
      </c>
      <c r="R87" s="3">
        <v>56</v>
      </c>
    </row>
    <row r="88" spans="1:18" x14ac:dyDescent="0.25">
      <c r="A88">
        <v>2429</v>
      </c>
      <c r="B88" t="s">
        <v>191</v>
      </c>
      <c r="C88" t="s">
        <v>192</v>
      </c>
      <c r="D88" s="1">
        <v>27601</v>
      </c>
      <c r="E88" s="1">
        <v>37452</v>
      </c>
      <c r="F88" s="1">
        <v>41265</v>
      </c>
      <c r="H88" t="s">
        <v>145</v>
      </c>
      <c r="I88">
        <v>26000</v>
      </c>
      <c r="K88" t="s">
        <v>21</v>
      </c>
      <c r="L88">
        <v>35</v>
      </c>
      <c r="M88" t="s">
        <v>103</v>
      </c>
      <c r="N88" t="s">
        <v>23</v>
      </c>
      <c r="Q88" s="2">
        <v>0.11</v>
      </c>
      <c r="R88" s="3">
        <v>223</v>
      </c>
    </row>
    <row r="89" spans="1:18" x14ac:dyDescent="0.25">
      <c r="A89">
        <v>2430</v>
      </c>
      <c r="B89" t="s">
        <v>193</v>
      </c>
      <c r="C89" t="s">
        <v>194</v>
      </c>
      <c r="D89" s="1">
        <v>23779</v>
      </c>
      <c r="E89" s="1">
        <v>34364</v>
      </c>
      <c r="H89" t="s">
        <v>145</v>
      </c>
      <c r="I89">
        <v>26000</v>
      </c>
      <c r="K89" t="s">
        <v>21</v>
      </c>
      <c r="L89">
        <v>35</v>
      </c>
      <c r="M89" t="s">
        <v>27</v>
      </c>
      <c r="N89" t="s">
        <v>23</v>
      </c>
      <c r="Q89" s="2">
        <v>0.09</v>
      </c>
    </row>
    <row r="90" spans="1:18" x14ac:dyDescent="0.25">
      <c r="A90">
        <v>2444</v>
      </c>
      <c r="B90" t="s">
        <v>34</v>
      </c>
      <c r="C90" t="s">
        <v>195</v>
      </c>
      <c r="D90" s="1">
        <v>26547</v>
      </c>
      <c r="E90" s="1">
        <v>35303</v>
      </c>
      <c r="H90" t="s">
        <v>145</v>
      </c>
      <c r="I90">
        <v>26000</v>
      </c>
      <c r="K90" t="s">
        <v>21</v>
      </c>
      <c r="L90">
        <v>35</v>
      </c>
      <c r="M90" t="s">
        <v>90</v>
      </c>
      <c r="N90" t="s">
        <v>23</v>
      </c>
      <c r="Q90" s="2">
        <v>0.09</v>
      </c>
      <c r="R90" s="3">
        <v>208</v>
      </c>
    </row>
    <row r="91" spans="1:18" x14ac:dyDescent="0.25">
      <c r="A91">
        <v>2446</v>
      </c>
      <c r="B91" t="s">
        <v>196</v>
      </c>
      <c r="C91" t="s">
        <v>197</v>
      </c>
      <c r="D91" s="1">
        <v>34706</v>
      </c>
      <c r="E91" s="1">
        <v>40909</v>
      </c>
      <c r="H91" t="s">
        <v>45</v>
      </c>
      <c r="I91">
        <v>13200</v>
      </c>
      <c r="K91" t="s">
        <v>21</v>
      </c>
      <c r="L91">
        <v>35</v>
      </c>
      <c r="M91" t="s">
        <v>198</v>
      </c>
      <c r="N91" t="s">
        <v>199</v>
      </c>
      <c r="O91" s="1">
        <v>41153</v>
      </c>
      <c r="P91" s="3">
        <v>861.4</v>
      </c>
    </row>
    <row r="92" spans="1:18" x14ac:dyDescent="0.25">
      <c r="A92">
        <v>2449</v>
      </c>
      <c r="B92" t="s">
        <v>200</v>
      </c>
      <c r="C92" t="s">
        <v>201</v>
      </c>
      <c r="D92" s="1">
        <v>25906</v>
      </c>
      <c r="E92" s="1">
        <v>38316</v>
      </c>
      <c r="H92" t="s">
        <v>145</v>
      </c>
      <c r="I92">
        <v>26000</v>
      </c>
      <c r="K92" t="s">
        <v>21</v>
      </c>
      <c r="L92">
        <v>35</v>
      </c>
      <c r="M92" t="s">
        <v>72</v>
      </c>
      <c r="N92" t="s">
        <v>87</v>
      </c>
      <c r="Q92" s="2">
        <v>0.1</v>
      </c>
    </row>
    <row r="93" spans="1:18" x14ac:dyDescent="0.25">
      <c r="A93">
        <v>2452</v>
      </c>
      <c r="B93" t="s">
        <v>202</v>
      </c>
      <c r="C93" t="s">
        <v>203</v>
      </c>
      <c r="D93" s="1">
        <v>27800</v>
      </c>
      <c r="E93" s="1">
        <v>36191</v>
      </c>
      <c r="H93" t="s">
        <v>49</v>
      </c>
      <c r="I93">
        <v>41000</v>
      </c>
      <c r="K93" t="s">
        <v>21</v>
      </c>
      <c r="L93">
        <v>40</v>
      </c>
      <c r="M93" t="s">
        <v>66</v>
      </c>
      <c r="N93" t="s">
        <v>23</v>
      </c>
      <c r="Q93" s="2">
        <v>0.1</v>
      </c>
    </row>
    <row r="94" spans="1:18" x14ac:dyDescent="0.25">
      <c r="A94">
        <v>2461</v>
      </c>
      <c r="B94" t="s">
        <v>204</v>
      </c>
      <c r="C94" t="s">
        <v>205</v>
      </c>
      <c r="D94" s="1">
        <v>26273</v>
      </c>
      <c r="E94" s="1">
        <v>40878</v>
      </c>
      <c r="H94" t="s">
        <v>40</v>
      </c>
      <c r="I94">
        <v>48000</v>
      </c>
      <c r="K94" t="s">
        <v>21</v>
      </c>
      <c r="L94">
        <v>35</v>
      </c>
      <c r="M94" t="s">
        <v>63</v>
      </c>
      <c r="N94" t="s">
        <v>23</v>
      </c>
      <c r="Q94" s="2">
        <v>0.1</v>
      </c>
      <c r="R94" s="3">
        <v>66</v>
      </c>
    </row>
    <row r="95" spans="1:18" x14ac:dyDescent="0.25">
      <c r="A95">
        <v>2462</v>
      </c>
      <c r="B95" t="s">
        <v>206</v>
      </c>
      <c r="C95" t="s">
        <v>207</v>
      </c>
      <c r="D95" s="1">
        <v>27887</v>
      </c>
      <c r="E95" s="1">
        <v>39202</v>
      </c>
      <c r="H95" t="s">
        <v>49</v>
      </c>
      <c r="I95">
        <v>41000</v>
      </c>
      <c r="K95" t="s">
        <v>21</v>
      </c>
      <c r="L95">
        <v>35</v>
      </c>
      <c r="M95" t="s">
        <v>63</v>
      </c>
      <c r="N95" t="s">
        <v>23</v>
      </c>
      <c r="Q95" s="2">
        <v>0.1</v>
      </c>
      <c r="R95" s="3">
        <v>199</v>
      </c>
    </row>
    <row r="96" spans="1:18" x14ac:dyDescent="0.25">
      <c r="A96">
        <v>2477</v>
      </c>
      <c r="B96" t="s">
        <v>208</v>
      </c>
      <c r="C96" t="s">
        <v>209</v>
      </c>
      <c r="D96" s="1">
        <v>29531</v>
      </c>
      <c r="E96" s="1">
        <v>37557</v>
      </c>
      <c r="H96" t="s">
        <v>145</v>
      </c>
      <c r="I96">
        <v>26000</v>
      </c>
      <c r="K96" t="s">
        <v>21</v>
      </c>
      <c r="L96">
        <v>35</v>
      </c>
      <c r="M96" t="s">
        <v>27</v>
      </c>
      <c r="N96" t="s">
        <v>23</v>
      </c>
      <c r="Q96" s="2">
        <v>0.12</v>
      </c>
      <c r="R96" s="3">
        <v>189</v>
      </c>
    </row>
    <row r="97" spans="1:18" x14ac:dyDescent="0.25">
      <c r="A97">
        <v>2492</v>
      </c>
      <c r="B97" t="s">
        <v>53</v>
      </c>
      <c r="C97" t="s">
        <v>209</v>
      </c>
      <c r="D97" s="1">
        <v>24222</v>
      </c>
      <c r="E97" s="1">
        <v>39552</v>
      </c>
      <c r="H97" t="s">
        <v>49</v>
      </c>
      <c r="I97">
        <v>41000</v>
      </c>
      <c r="K97" t="s">
        <v>21</v>
      </c>
      <c r="L97">
        <v>35</v>
      </c>
      <c r="M97" t="s">
        <v>86</v>
      </c>
      <c r="N97" t="s">
        <v>87</v>
      </c>
      <c r="Q97" s="2">
        <v>0.1</v>
      </c>
    </row>
    <row r="98" spans="1:18" x14ac:dyDescent="0.25">
      <c r="A98">
        <v>2506</v>
      </c>
      <c r="B98" t="s">
        <v>43</v>
      </c>
      <c r="C98" t="s">
        <v>210</v>
      </c>
      <c r="D98" s="1">
        <v>28427</v>
      </c>
      <c r="E98" s="1">
        <v>35727</v>
      </c>
      <c r="H98" t="s">
        <v>49</v>
      </c>
      <c r="I98">
        <v>41000</v>
      </c>
      <c r="K98" t="s">
        <v>21</v>
      </c>
      <c r="L98">
        <v>35</v>
      </c>
      <c r="M98" t="s">
        <v>60</v>
      </c>
      <c r="N98" t="s">
        <v>23</v>
      </c>
      <c r="Q98" s="2">
        <v>0.08</v>
      </c>
    </row>
    <row r="99" spans="1:18" x14ac:dyDescent="0.25">
      <c r="A99">
        <v>2522</v>
      </c>
      <c r="B99" t="s">
        <v>211</v>
      </c>
      <c r="C99" t="s">
        <v>212</v>
      </c>
      <c r="D99" s="1">
        <v>24494</v>
      </c>
      <c r="E99" s="1">
        <v>34714</v>
      </c>
      <c r="F99" s="1">
        <v>41234</v>
      </c>
      <c r="H99" t="s">
        <v>145</v>
      </c>
      <c r="I99">
        <v>26000</v>
      </c>
      <c r="K99" t="s">
        <v>21</v>
      </c>
      <c r="L99">
        <v>35</v>
      </c>
      <c r="M99" t="s">
        <v>60</v>
      </c>
      <c r="N99" t="s">
        <v>23</v>
      </c>
      <c r="Q99" s="2">
        <v>0.08</v>
      </c>
    </row>
    <row r="100" spans="1:18" x14ac:dyDescent="0.25">
      <c r="A100">
        <v>2528</v>
      </c>
      <c r="B100" t="s">
        <v>51</v>
      </c>
      <c r="C100" t="s">
        <v>213</v>
      </c>
      <c r="D100" s="1">
        <v>27272</v>
      </c>
      <c r="E100" s="1">
        <v>37127</v>
      </c>
      <c r="H100" t="s">
        <v>49</v>
      </c>
      <c r="I100">
        <v>41000</v>
      </c>
      <c r="K100" t="s">
        <v>21</v>
      </c>
      <c r="L100">
        <v>40</v>
      </c>
      <c r="M100" t="s">
        <v>134</v>
      </c>
      <c r="N100" t="s">
        <v>23</v>
      </c>
      <c r="Q100" s="2">
        <v>0.08</v>
      </c>
    </row>
    <row r="101" spans="1:18" x14ac:dyDescent="0.25">
      <c r="A101">
        <v>2531</v>
      </c>
      <c r="B101" t="s">
        <v>24</v>
      </c>
      <c r="C101" t="s">
        <v>214</v>
      </c>
      <c r="D101" s="1">
        <v>22823</v>
      </c>
      <c r="E101" s="1">
        <v>34018</v>
      </c>
      <c r="H101" t="s">
        <v>45</v>
      </c>
      <c r="I101">
        <v>13200</v>
      </c>
      <c r="K101" t="s">
        <v>21</v>
      </c>
      <c r="L101">
        <v>35</v>
      </c>
      <c r="M101" t="s">
        <v>27</v>
      </c>
      <c r="N101" t="s">
        <v>23</v>
      </c>
      <c r="Q101" s="2">
        <v>0.11</v>
      </c>
      <c r="R101" s="3">
        <v>170</v>
      </c>
    </row>
    <row r="102" spans="1:18" x14ac:dyDescent="0.25">
      <c r="A102">
        <v>2532</v>
      </c>
      <c r="B102" t="s">
        <v>215</v>
      </c>
      <c r="C102" t="s">
        <v>216</v>
      </c>
      <c r="D102" s="1">
        <v>28574</v>
      </c>
      <c r="E102" s="1">
        <v>39524</v>
      </c>
      <c r="H102" t="s">
        <v>145</v>
      </c>
      <c r="I102">
        <v>26000</v>
      </c>
      <c r="K102" t="s">
        <v>21</v>
      </c>
      <c r="L102">
        <v>35</v>
      </c>
      <c r="M102" t="s">
        <v>103</v>
      </c>
      <c r="N102" t="s">
        <v>23</v>
      </c>
      <c r="Q102" s="2">
        <v>0.08</v>
      </c>
    </row>
    <row r="103" spans="1:18" x14ac:dyDescent="0.25">
      <c r="A103">
        <v>2535</v>
      </c>
      <c r="B103" t="s">
        <v>217</v>
      </c>
      <c r="C103" t="s">
        <v>218</v>
      </c>
      <c r="D103" s="1">
        <v>24554</v>
      </c>
      <c r="E103" s="1">
        <v>36964</v>
      </c>
      <c r="H103" t="s">
        <v>49</v>
      </c>
      <c r="I103">
        <v>41000</v>
      </c>
      <c r="K103" t="s">
        <v>21</v>
      </c>
      <c r="L103">
        <v>35</v>
      </c>
      <c r="M103" t="s">
        <v>63</v>
      </c>
      <c r="N103" t="s">
        <v>23</v>
      </c>
      <c r="Q103" s="2">
        <v>0.1</v>
      </c>
      <c r="R103" s="3">
        <v>164</v>
      </c>
    </row>
    <row r="104" spans="1:18" x14ac:dyDescent="0.25">
      <c r="A104">
        <v>2539</v>
      </c>
      <c r="B104" t="s">
        <v>43</v>
      </c>
      <c r="C104" t="s">
        <v>219</v>
      </c>
      <c r="D104" s="1">
        <v>23634</v>
      </c>
      <c r="E104" s="1">
        <v>37139</v>
      </c>
      <c r="H104" t="s">
        <v>145</v>
      </c>
      <c r="I104">
        <v>26000</v>
      </c>
      <c r="K104" t="s">
        <v>21</v>
      </c>
      <c r="L104">
        <v>35</v>
      </c>
      <c r="M104" t="s">
        <v>72</v>
      </c>
      <c r="N104" t="s">
        <v>87</v>
      </c>
      <c r="Q104" s="2">
        <v>0.08</v>
      </c>
      <c r="R104" s="3">
        <v>86</v>
      </c>
    </row>
    <row r="105" spans="1:18" x14ac:dyDescent="0.25">
      <c r="A105">
        <v>2541</v>
      </c>
      <c r="B105" t="s">
        <v>43</v>
      </c>
      <c r="C105" t="s">
        <v>220</v>
      </c>
      <c r="D105" s="1">
        <v>28746</v>
      </c>
      <c r="E105" s="1">
        <v>36046</v>
      </c>
      <c r="H105" t="s">
        <v>145</v>
      </c>
      <c r="I105">
        <v>26000</v>
      </c>
      <c r="K105" t="s">
        <v>21</v>
      </c>
      <c r="L105">
        <v>35</v>
      </c>
      <c r="M105" t="s">
        <v>50</v>
      </c>
      <c r="N105" t="s">
        <v>23</v>
      </c>
      <c r="Q105" s="2">
        <v>0.11</v>
      </c>
    </row>
    <row r="106" spans="1:18" x14ac:dyDescent="0.25">
      <c r="A106">
        <v>2545</v>
      </c>
      <c r="B106" t="s">
        <v>76</v>
      </c>
      <c r="C106" t="s">
        <v>221</v>
      </c>
      <c r="D106" s="1">
        <v>27881</v>
      </c>
      <c r="E106" s="1">
        <v>35911</v>
      </c>
      <c r="H106" t="s">
        <v>145</v>
      </c>
      <c r="I106">
        <v>26000</v>
      </c>
      <c r="K106" t="s">
        <v>21</v>
      </c>
      <c r="L106">
        <v>35</v>
      </c>
      <c r="M106" t="s">
        <v>63</v>
      </c>
      <c r="N106" t="s">
        <v>23</v>
      </c>
      <c r="Q106" s="2">
        <v>0.08</v>
      </c>
      <c r="R106" s="3">
        <v>244</v>
      </c>
    </row>
    <row r="107" spans="1:18" x14ac:dyDescent="0.25">
      <c r="A107">
        <v>2550</v>
      </c>
      <c r="B107" t="s">
        <v>222</v>
      </c>
      <c r="C107" t="s">
        <v>223</v>
      </c>
      <c r="D107" s="1">
        <v>28952</v>
      </c>
      <c r="E107" s="1">
        <v>41001</v>
      </c>
      <c r="H107" t="s">
        <v>49</v>
      </c>
      <c r="I107">
        <v>41000</v>
      </c>
      <c r="K107" t="s">
        <v>21</v>
      </c>
      <c r="L107">
        <v>35</v>
      </c>
      <c r="M107" t="s">
        <v>63</v>
      </c>
      <c r="N107" t="s">
        <v>23</v>
      </c>
      <c r="Q107" s="2">
        <v>0.1</v>
      </c>
      <c r="R107" s="3">
        <v>101</v>
      </c>
    </row>
    <row r="108" spans="1:18" x14ac:dyDescent="0.25">
      <c r="A108">
        <v>2551</v>
      </c>
      <c r="B108" t="s">
        <v>224</v>
      </c>
      <c r="C108" t="s">
        <v>225</v>
      </c>
      <c r="D108" s="1">
        <v>24777</v>
      </c>
      <c r="E108" s="1">
        <v>34999</v>
      </c>
      <c r="H108" t="s">
        <v>36</v>
      </c>
      <c r="I108">
        <v>22020</v>
      </c>
      <c r="K108" t="s">
        <v>21</v>
      </c>
      <c r="L108">
        <v>35</v>
      </c>
      <c r="M108" t="s">
        <v>27</v>
      </c>
      <c r="N108" t="s">
        <v>23</v>
      </c>
      <c r="Q108" s="2">
        <v>0.09</v>
      </c>
    </row>
    <row r="109" spans="1:18" x14ac:dyDescent="0.25">
      <c r="A109">
        <v>2560</v>
      </c>
      <c r="B109" t="s">
        <v>226</v>
      </c>
      <c r="C109" t="s">
        <v>227</v>
      </c>
      <c r="D109" s="1">
        <v>34471</v>
      </c>
      <c r="E109" s="1">
        <v>40892</v>
      </c>
      <c r="F109" s="1">
        <v>41338</v>
      </c>
      <c r="H109" t="s">
        <v>45</v>
      </c>
      <c r="I109">
        <v>13200</v>
      </c>
      <c r="K109" t="s">
        <v>21</v>
      </c>
      <c r="L109">
        <v>35</v>
      </c>
      <c r="M109" t="s">
        <v>198</v>
      </c>
      <c r="N109" t="s">
        <v>228</v>
      </c>
      <c r="O109" s="1">
        <v>41153</v>
      </c>
      <c r="P109" s="3">
        <v>922.1</v>
      </c>
    </row>
    <row r="110" spans="1:18" x14ac:dyDescent="0.25">
      <c r="A110">
        <v>2564</v>
      </c>
      <c r="B110" t="s">
        <v>24</v>
      </c>
      <c r="C110" t="s">
        <v>229</v>
      </c>
      <c r="D110" s="1">
        <v>27907</v>
      </c>
      <c r="E110" s="1">
        <v>39952</v>
      </c>
      <c r="H110" t="s">
        <v>145</v>
      </c>
      <c r="I110">
        <v>26000</v>
      </c>
      <c r="K110" t="s">
        <v>21</v>
      </c>
      <c r="L110">
        <v>35</v>
      </c>
      <c r="M110" t="s">
        <v>22</v>
      </c>
      <c r="N110" t="s">
        <v>23</v>
      </c>
      <c r="Q110" s="2">
        <v>0.12</v>
      </c>
    </row>
    <row r="111" spans="1:18" x14ac:dyDescent="0.25">
      <c r="A111">
        <v>2567</v>
      </c>
      <c r="B111" t="s">
        <v>129</v>
      </c>
      <c r="C111" t="s">
        <v>230</v>
      </c>
      <c r="D111" s="1">
        <v>28647</v>
      </c>
      <c r="E111" s="1">
        <v>37772</v>
      </c>
      <c r="H111" t="s">
        <v>145</v>
      </c>
      <c r="I111">
        <v>26000</v>
      </c>
      <c r="K111" t="s">
        <v>21</v>
      </c>
      <c r="L111">
        <v>35</v>
      </c>
      <c r="M111" t="s">
        <v>90</v>
      </c>
      <c r="N111" t="s">
        <v>23</v>
      </c>
      <c r="Q111" s="2">
        <v>0.11</v>
      </c>
    </row>
    <row r="112" spans="1:18" x14ac:dyDescent="0.25">
      <c r="A112">
        <v>2570</v>
      </c>
      <c r="B112" t="s">
        <v>24</v>
      </c>
      <c r="C112" t="s">
        <v>230</v>
      </c>
      <c r="D112" s="1">
        <v>27571</v>
      </c>
      <c r="E112" s="1">
        <v>38521</v>
      </c>
      <c r="H112" t="s">
        <v>145</v>
      </c>
      <c r="I112">
        <v>26000</v>
      </c>
      <c r="K112" t="s">
        <v>21</v>
      </c>
      <c r="L112">
        <v>35</v>
      </c>
      <c r="M112" t="s">
        <v>90</v>
      </c>
      <c r="N112" t="s">
        <v>23</v>
      </c>
      <c r="Q112" s="2">
        <v>0.08</v>
      </c>
      <c r="R112" s="3">
        <v>136</v>
      </c>
    </row>
    <row r="113" spans="1:18" x14ac:dyDescent="0.25">
      <c r="A113">
        <v>2593</v>
      </c>
      <c r="B113" t="s">
        <v>43</v>
      </c>
      <c r="C113" t="s">
        <v>231</v>
      </c>
      <c r="D113" s="1">
        <v>23878</v>
      </c>
      <c r="E113" s="1">
        <v>39573</v>
      </c>
      <c r="H113" t="s">
        <v>40</v>
      </c>
      <c r="I113">
        <v>48000</v>
      </c>
      <c r="K113" t="s">
        <v>21</v>
      </c>
      <c r="L113">
        <v>35</v>
      </c>
      <c r="M113" t="s">
        <v>111</v>
      </c>
      <c r="N113" t="s">
        <v>23</v>
      </c>
      <c r="Q113" s="2">
        <v>0.11</v>
      </c>
    </row>
    <row r="114" spans="1:18" x14ac:dyDescent="0.25">
      <c r="A114">
        <v>2596</v>
      </c>
      <c r="B114" t="s">
        <v>232</v>
      </c>
      <c r="C114" t="s">
        <v>233</v>
      </c>
      <c r="D114" s="1">
        <v>25725</v>
      </c>
      <c r="E114" s="1">
        <v>33025</v>
      </c>
      <c r="H114" t="s">
        <v>158</v>
      </c>
      <c r="I114">
        <v>46000</v>
      </c>
      <c r="K114" t="s">
        <v>21</v>
      </c>
      <c r="L114">
        <v>35</v>
      </c>
      <c r="M114" t="s">
        <v>72</v>
      </c>
      <c r="N114" t="s">
        <v>87</v>
      </c>
      <c r="Q114" s="2">
        <v>0.08</v>
      </c>
    </row>
    <row r="115" spans="1:18" x14ac:dyDescent="0.25">
      <c r="A115">
        <v>2602</v>
      </c>
      <c r="B115" t="s">
        <v>67</v>
      </c>
      <c r="C115" t="s">
        <v>234</v>
      </c>
      <c r="D115" s="1">
        <v>27186</v>
      </c>
      <c r="E115" s="1">
        <v>37037</v>
      </c>
      <c r="H115" t="s">
        <v>45</v>
      </c>
      <c r="I115">
        <v>13200</v>
      </c>
      <c r="K115" t="s">
        <v>21</v>
      </c>
      <c r="L115">
        <v>35</v>
      </c>
      <c r="M115" t="s">
        <v>41</v>
      </c>
      <c r="N115" t="s">
        <v>87</v>
      </c>
      <c r="Q115" s="2">
        <v>0.1</v>
      </c>
    </row>
    <row r="116" spans="1:18" x14ac:dyDescent="0.25">
      <c r="A116">
        <v>2604</v>
      </c>
      <c r="B116" t="s">
        <v>235</v>
      </c>
      <c r="C116" t="s">
        <v>236</v>
      </c>
      <c r="D116" s="1">
        <v>26213</v>
      </c>
      <c r="E116" s="1">
        <v>36798</v>
      </c>
      <c r="H116" t="s">
        <v>145</v>
      </c>
      <c r="I116">
        <v>26000</v>
      </c>
      <c r="K116" t="s">
        <v>21</v>
      </c>
      <c r="L116">
        <v>35</v>
      </c>
      <c r="M116" t="s">
        <v>50</v>
      </c>
      <c r="N116" t="s">
        <v>23</v>
      </c>
      <c r="Q116" s="2">
        <v>0.09</v>
      </c>
    </row>
    <row r="117" spans="1:18" x14ac:dyDescent="0.25">
      <c r="A117">
        <v>2605</v>
      </c>
      <c r="B117" t="s">
        <v>138</v>
      </c>
      <c r="C117" t="s">
        <v>237</v>
      </c>
      <c r="D117" s="1">
        <v>28133</v>
      </c>
      <c r="E117" s="1">
        <v>37258</v>
      </c>
      <c r="H117" t="s">
        <v>145</v>
      </c>
      <c r="I117">
        <v>26000</v>
      </c>
      <c r="K117" t="s">
        <v>21</v>
      </c>
      <c r="L117">
        <v>35</v>
      </c>
      <c r="M117" t="s">
        <v>37</v>
      </c>
      <c r="N117" t="s">
        <v>23</v>
      </c>
      <c r="Q117" s="2">
        <v>0.11</v>
      </c>
    </row>
    <row r="118" spans="1:18" x14ac:dyDescent="0.25">
      <c r="A118">
        <v>2608</v>
      </c>
      <c r="B118" t="s">
        <v>34</v>
      </c>
      <c r="C118" t="s">
        <v>238</v>
      </c>
      <c r="D118" s="1">
        <v>28712</v>
      </c>
      <c r="E118" s="1">
        <v>39297</v>
      </c>
      <c r="H118" t="s">
        <v>145</v>
      </c>
      <c r="I118">
        <v>26000</v>
      </c>
      <c r="K118" t="s">
        <v>21</v>
      </c>
      <c r="L118">
        <v>35</v>
      </c>
      <c r="M118" t="s">
        <v>111</v>
      </c>
      <c r="N118" t="s">
        <v>23</v>
      </c>
      <c r="Q118" s="2">
        <v>0.09</v>
      </c>
      <c r="R118" s="3">
        <v>111</v>
      </c>
    </row>
    <row r="119" spans="1:18" x14ac:dyDescent="0.25">
      <c r="A119">
        <v>2621</v>
      </c>
      <c r="B119" t="s">
        <v>24</v>
      </c>
      <c r="C119" t="s">
        <v>239</v>
      </c>
      <c r="D119" s="1">
        <v>22647</v>
      </c>
      <c r="E119" s="1">
        <v>35425</v>
      </c>
      <c r="H119" t="s">
        <v>145</v>
      </c>
      <c r="I119">
        <v>26000</v>
      </c>
      <c r="K119" t="s">
        <v>21</v>
      </c>
      <c r="L119">
        <v>35</v>
      </c>
      <c r="M119" t="s">
        <v>60</v>
      </c>
      <c r="N119" t="s">
        <v>23</v>
      </c>
      <c r="Q119" s="2">
        <v>0.11</v>
      </c>
    </row>
    <row r="120" spans="1:18" x14ac:dyDescent="0.25">
      <c r="A120">
        <v>2624</v>
      </c>
      <c r="B120" t="s">
        <v>24</v>
      </c>
      <c r="C120" t="s">
        <v>240</v>
      </c>
      <c r="D120" s="1">
        <v>30404</v>
      </c>
      <c r="E120" s="1">
        <v>38069</v>
      </c>
      <c r="H120" t="s">
        <v>45</v>
      </c>
      <c r="I120">
        <v>13200</v>
      </c>
      <c r="K120" t="s">
        <v>21</v>
      </c>
      <c r="L120">
        <v>35</v>
      </c>
      <c r="M120" t="s">
        <v>22</v>
      </c>
      <c r="N120" t="s">
        <v>23</v>
      </c>
      <c r="Q120" s="2">
        <v>0.12</v>
      </c>
    </row>
    <row r="121" spans="1:18" x14ac:dyDescent="0.25">
      <c r="A121">
        <v>2644</v>
      </c>
      <c r="B121" t="s">
        <v>148</v>
      </c>
      <c r="C121" t="s">
        <v>241</v>
      </c>
      <c r="D121" s="1">
        <v>26376</v>
      </c>
      <c r="E121" s="1">
        <v>35132</v>
      </c>
      <c r="H121" t="s">
        <v>145</v>
      </c>
      <c r="I121">
        <v>26000</v>
      </c>
      <c r="K121" t="s">
        <v>21</v>
      </c>
      <c r="L121">
        <v>35</v>
      </c>
      <c r="M121" t="s">
        <v>134</v>
      </c>
      <c r="N121" t="s">
        <v>23</v>
      </c>
      <c r="Q121" s="2">
        <v>0.1</v>
      </c>
    </row>
    <row r="122" spans="1:18" x14ac:dyDescent="0.25">
      <c r="A122">
        <v>2675</v>
      </c>
      <c r="B122" t="s">
        <v>43</v>
      </c>
      <c r="C122" t="s">
        <v>242</v>
      </c>
      <c r="D122" s="1">
        <v>28337</v>
      </c>
      <c r="E122" s="1">
        <v>35268</v>
      </c>
      <c r="H122" t="s">
        <v>161</v>
      </c>
      <c r="I122">
        <v>43000</v>
      </c>
      <c r="K122" t="s">
        <v>21</v>
      </c>
      <c r="L122">
        <v>35</v>
      </c>
      <c r="M122" t="s">
        <v>22</v>
      </c>
      <c r="N122" t="s">
        <v>23</v>
      </c>
      <c r="Q122" s="2">
        <v>0.1</v>
      </c>
    </row>
    <row r="123" spans="1:18" x14ac:dyDescent="0.25">
      <c r="A123">
        <v>2679</v>
      </c>
      <c r="B123" t="s">
        <v>184</v>
      </c>
      <c r="C123" t="s">
        <v>243</v>
      </c>
      <c r="D123" s="1">
        <v>28050</v>
      </c>
      <c r="E123" s="1">
        <v>36076</v>
      </c>
      <c r="H123" t="s">
        <v>40</v>
      </c>
      <c r="I123">
        <v>48000</v>
      </c>
      <c r="K123" t="s">
        <v>21</v>
      </c>
      <c r="L123">
        <v>35</v>
      </c>
      <c r="M123" t="s">
        <v>63</v>
      </c>
      <c r="N123" t="s">
        <v>23</v>
      </c>
      <c r="Q123" s="2">
        <v>0.1</v>
      </c>
      <c r="R123" s="3">
        <v>124</v>
      </c>
    </row>
    <row r="124" spans="1:18" x14ac:dyDescent="0.25">
      <c r="A124">
        <v>2688</v>
      </c>
      <c r="B124" t="s">
        <v>244</v>
      </c>
      <c r="C124" t="s">
        <v>245</v>
      </c>
      <c r="D124" s="1">
        <v>26798</v>
      </c>
      <c r="E124" s="1">
        <v>35919</v>
      </c>
      <c r="H124" t="s">
        <v>145</v>
      </c>
      <c r="I124">
        <v>26000</v>
      </c>
      <c r="K124" t="s">
        <v>21</v>
      </c>
      <c r="L124">
        <v>35</v>
      </c>
      <c r="M124" t="s">
        <v>134</v>
      </c>
      <c r="N124" t="s">
        <v>23</v>
      </c>
      <c r="Q124" s="2">
        <v>0.11</v>
      </c>
      <c r="R124" s="3">
        <v>136</v>
      </c>
    </row>
    <row r="125" spans="1:18" x14ac:dyDescent="0.25">
      <c r="A125">
        <v>2689</v>
      </c>
      <c r="B125" t="s">
        <v>34</v>
      </c>
      <c r="C125" t="s">
        <v>246</v>
      </c>
      <c r="D125" s="1">
        <v>25455</v>
      </c>
      <c r="E125" s="1">
        <v>40420</v>
      </c>
      <c r="H125" t="s">
        <v>158</v>
      </c>
      <c r="I125">
        <v>46000</v>
      </c>
      <c r="K125" t="s">
        <v>21</v>
      </c>
      <c r="L125">
        <v>35</v>
      </c>
      <c r="M125" t="s">
        <v>72</v>
      </c>
      <c r="N125" t="s">
        <v>247</v>
      </c>
      <c r="O125" s="1">
        <v>40969</v>
      </c>
      <c r="Q125" s="2">
        <v>0.11</v>
      </c>
    </row>
    <row r="126" spans="1:18" x14ac:dyDescent="0.25">
      <c r="A126">
        <v>2695</v>
      </c>
      <c r="B126" t="s">
        <v>121</v>
      </c>
      <c r="C126" t="s">
        <v>248</v>
      </c>
      <c r="D126" s="1">
        <v>28452</v>
      </c>
      <c r="E126" s="1">
        <v>37208</v>
      </c>
      <c r="H126" t="s">
        <v>36</v>
      </c>
      <c r="I126">
        <v>22020</v>
      </c>
      <c r="K126" t="s">
        <v>21</v>
      </c>
      <c r="L126">
        <v>35</v>
      </c>
      <c r="M126" t="s">
        <v>86</v>
      </c>
      <c r="N126" t="s">
        <v>87</v>
      </c>
      <c r="Q126" s="2">
        <v>0.1</v>
      </c>
      <c r="R126" s="3">
        <v>80</v>
      </c>
    </row>
    <row r="127" spans="1:18" x14ac:dyDescent="0.25">
      <c r="A127">
        <v>2717</v>
      </c>
      <c r="B127" t="s">
        <v>34</v>
      </c>
      <c r="C127" t="s">
        <v>249</v>
      </c>
      <c r="D127" s="1">
        <v>34046</v>
      </c>
      <c r="E127" s="1">
        <v>40610</v>
      </c>
      <c r="H127" t="s">
        <v>45</v>
      </c>
      <c r="I127">
        <v>13200</v>
      </c>
      <c r="K127" t="s">
        <v>21</v>
      </c>
      <c r="L127">
        <v>35</v>
      </c>
      <c r="M127" t="s">
        <v>198</v>
      </c>
      <c r="N127" t="s">
        <v>250</v>
      </c>
      <c r="O127" s="1">
        <v>41153</v>
      </c>
      <c r="P127" s="3">
        <v>820.55</v>
      </c>
    </row>
    <row r="128" spans="1:18" x14ac:dyDescent="0.25">
      <c r="A128">
        <v>2735</v>
      </c>
      <c r="B128" t="s">
        <v>251</v>
      </c>
      <c r="C128" t="s">
        <v>252</v>
      </c>
      <c r="D128" s="1">
        <v>23192</v>
      </c>
      <c r="E128" s="1">
        <v>32317</v>
      </c>
      <c r="H128" t="s">
        <v>49</v>
      </c>
      <c r="I128">
        <v>41000</v>
      </c>
      <c r="K128" t="s">
        <v>21</v>
      </c>
      <c r="L128">
        <v>35</v>
      </c>
      <c r="M128" t="s">
        <v>103</v>
      </c>
      <c r="N128" t="s">
        <v>23</v>
      </c>
      <c r="Q128" s="2">
        <v>0.1</v>
      </c>
    </row>
    <row r="129" spans="1:18" x14ac:dyDescent="0.25">
      <c r="A129">
        <v>2763</v>
      </c>
      <c r="B129" t="s">
        <v>208</v>
      </c>
      <c r="C129" t="s">
        <v>253</v>
      </c>
      <c r="D129" s="1">
        <v>29965</v>
      </c>
      <c r="E129" s="1">
        <v>40185</v>
      </c>
      <c r="H129" t="s">
        <v>158</v>
      </c>
      <c r="I129">
        <v>46000</v>
      </c>
      <c r="K129" t="s">
        <v>21</v>
      </c>
      <c r="L129">
        <v>35</v>
      </c>
      <c r="M129" t="s">
        <v>72</v>
      </c>
      <c r="N129" t="s">
        <v>87</v>
      </c>
      <c r="Q129" s="2">
        <v>0.11</v>
      </c>
    </row>
    <row r="130" spans="1:18" x14ac:dyDescent="0.25">
      <c r="A130">
        <v>2767</v>
      </c>
      <c r="B130" t="s">
        <v>24</v>
      </c>
      <c r="C130" t="s">
        <v>254</v>
      </c>
      <c r="D130" s="1">
        <v>30325</v>
      </c>
      <c r="E130" s="1">
        <v>40908</v>
      </c>
      <c r="H130" t="s">
        <v>145</v>
      </c>
      <c r="I130">
        <v>26000</v>
      </c>
      <c r="K130" t="s">
        <v>21</v>
      </c>
      <c r="L130">
        <v>35</v>
      </c>
      <c r="M130" t="s">
        <v>86</v>
      </c>
      <c r="N130" t="s">
        <v>87</v>
      </c>
      <c r="Q130" s="2">
        <v>0.1</v>
      </c>
    </row>
    <row r="131" spans="1:18" x14ac:dyDescent="0.25">
      <c r="A131">
        <v>2769</v>
      </c>
      <c r="B131" t="s">
        <v>34</v>
      </c>
      <c r="C131" t="s">
        <v>255</v>
      </c>
      <c r="D131" s="1">
        <v>25830</v>
      </c>
      <c r="E131" s="1">
        <v>39335</v>
      </c>
      <c r="H131" t="s">
        <v>36</v>
      </c>
      <c r="I131">
        <v>22020</v>
      </c>
      <c r="K131" t="s">
        <v>21</v>
      </c>
      <c r="L131">
        <v>35</v>
      </c>
      <c r="M131" t="s">
        <v>27</v>
      </c>
      <c r="N131" t="s">
        <v>23</v>
      </c>
      <c r="Q131" s="2">
        <v>0.09</v>
      </c>
    </row>
    <row r="132" spans="1:18" x14ac:dyDescent="0.25">
      <c r="A132">
        <v>2770</v>
      </c>
      <c r="B132" t="s">
        <v>34</v>
      </c>
      <c r="C132" t="s">
        <v>256</v>
      </c>
      <c r="D132" s="1">
        <v>30556</v>
      </c>
      <c r="E132" s="1">
        <v>39681</v>
      </c>
      <c r="H132" t="s">
        <v>158</v>
      </c>
      <c r="I132">
        <v>46000</v>
      </c>
      <c r="K132" t="s">
        <v>21</v>
      </c>
      <c r="L132">
        <v>35</v>
      </c>
      <c r="M132" t="s">
        <v>60</v>
      </c>
      <c r="N132" t="s">
        <v>23</v>
      </c>
      <c r="Q132" s="2">
        <v>0.12</v>
      </c>
    </row>
    <row r="133" spans="1:18" x14ac:dyDescent="0.25">
      <c r="A133">
        <v>2791</v>
      </c>
      <c r="B133" t="s">
        <v>257</v>
      </c>
      <c r="C133" t="s">
        <v>258</v>
      </c>
      <c r="D133" s="1">
        <v>28391</v>
      </c>
      <c r="E133" s="1">
        <v>39706</v>
      </c>
      <c r="H133" t="s">
        <v>145</v>
      </c>
      <c r="I133">
        <v>26000</v>
      </c>
      <c r="K133" t="s">
        <v>21</v>
      </c>
      <c r="L133">
        <v>35</v>
      </c>
      <c r="M133" t="s">
        <v>103</v>
      </c>
      <c r="N133" t="s">
        <v>23</v>
      </c>
      <c r="Q133" s="2">
        <v>0.11</v>
      </c>
    </row>
    <row r="134" spans="1:18" x14ac:dyDescent="0.25">
      <c r="A134">
        <v>2848</v>
      </c>
      <c r="B134" t="s">
        <v>24</v>
      </c>
      <c r="C134" t="s">
        <v>259</v>
      </c>
      <c r="D134" s="1">
        <v>30215</v>
      </c>
      <c r="E134" s="1">
        <v>40435</v>
      </c>
      <c r="H134" t="s">
        <v>161</v>
      </c>
      <c r="I134">
        <v>43000</v>
      </c>
      <c r="K134" t="s">
        <v>21</v>
      </c>
      <c r="L134">
        <v>35</v>
      </c>
      <c r="M134" t="s">
        <v>86</v>
      </c>
      <c r="N134" t="s">
        <v>87</v>
      </c>
      <c r="Q134" s="2">
        <v>0.12</v>
      </c>
    </row>
    <row r="135" spans="1:18" x14ac:dyDescent="0.25">
      <c r="A135">
        <v>2874</v>
      </c>
      <c r="B135" t="s">
        <v>24</v>
      </c>
      <c r="C135" t="s">
        <v>260</v>
      </c>
      <c r="D135" s="1">
        <v>30171</v>
      </c>
      <c r="E135" s="1">
        <v>40754</v>
      </c>
      <c r="H135" t="s">
        <v>145</v>
      </c>
      <c r="I135">
        <v>26000</v>
      </c>
      <c r="K135" t="s">
        <v>21</v>
      </c>
      <c r="L135">
        <v>35</v>
      </c>
      <c r="M135" t="s">
        <v>111</v>
      </c>
      <c r="N135" t="s">
        <v>23</v>
      </c>
      <c r="Q135" s="2">
        <v>0.11</v>
      </c>
    </row>
    <row r="136" spans="1:18" x14ac:dyDescent="0.25">
      <c r="A136">
        <v>2969</v>
      </c>
      <c r="B136" t="s">
        <v>43</v>
      </c>
      <c r="C136" t="s">
        <v>261</v>
      </c>
      <c r="D136" s="1">
        <v>26490</v>
      </c>
      <c r="E136" s="1">
        <v>34155</v>
      </c>
      <c r="H136" t="s">
        <v>49</v>
      </c>
      <c r="I136">
        <v>41000</v>
      </c>
      <c r="K136" t="s">
        <v>21</v>
      </c>
      <c r="L136">
        <v>35</v>
      </c>
      <c r="M136" t="s">
        <v>134</v>
      </c>
      <c r="N136" t="s">
        <v>23</v>
      </c>
      <c r="Q136" s="2">
        <v>0.08</v>
      </c>
      <c r="R136" s="3">
        <v>87</v>
      </c>
    </row>
    <row r="137" spans="1:18" x14ac:dyDescent="0.25">
      <c r="A137">
        <v>2990</v>
      </c>
      <c r="B137" t="s">
        <v>43</v>
      </c>
      <c r="C137" t="s">
        <v>262</v>
      </c>
      <c r="D137" s="1">
        <v>31800</v>
      </c>
      <c r="E137" s="1">
        <v>40560</v>
      </c>
      <c r="H137" t="s">
        <v>49</v>
      </c>
      <c r="I137">
        <v>41000</v>
      </c>
      <c r="K137" t="s">
        <v>21</v>
      </c>
      <c r="L137">
        <v>35</v>
      </c>
      <c r="M137" t="s">
        <v>134</v>
      </c>
      <c r="N137" t="s">
        <v>23</v>
      </c>
      <c r="Q137" s="2">
        <v>0.11</v>
      </c>
    </row>
    <row r="138" spans="1:18" x14ac:dyDescent="0.25">
      <c r="A138">
        <v>3037</v>
      </c>
      <c r="B138" t="s">
        <v>222</v>
      </c>
      <c r="C138" t="s">
        <v>263</v>
      </c>
      <c r="D138" s="1">
        <v>30688</v>
      </c>
      <c r="E138" s="1">
        <v>40906</v>
      </c>
      <c r="H138" t="s">
        <v>49</v>
      </c>
      <c r="I138">
        <v>41000</v>
      </c>
      <c r="K138" t="s">
        <v>21</v>
      </c>
      <c r="L138">
        <v>35</v>
      </c>
      <c r="M138" t="s">
        <v>63</v>
      </c>
      <c r="N138" t="s">
        <v>23</v>
      </c>
      <c r="Q138" s="2">
        <v>0.12</v>
      </c>
      <c r="R138" s="3">
        <v>249</v>
      </c>
    </row>
    <row r="139" spans="1:18" x14ac:dyDescent="0.25">
      <c r="A139">
        <v>3041</v>
      </c>
      <c r="B139" t="s">
        <v>143</v>
      </c>
      <c r="C139" t="s">
        <v>264</v>
      </c>
      <c r="D139" s="1">
        <v>26978</v>
      </c>
      <c r="E139" s="1">
        <v>35373</v>
      </c>
      <c r="H139" t="s">
        <v>49</v>
      </c>
      <c r="I139">
        <v>41000</v>
      </c>
      <c r="K139" t="s">
        <v>21</v>
      </c>
      <c r="L139">
        <v>35</v>
      </c>
      <c r="M139" t="s">
        <v>41</v>
      </c>
      <c r="N139" t="s">
        <v>87</v>
      </c>
      <c r="Q139" s="2">
        <v>0.08</v>
      </c>
    </row>
    <row r="140" spans="1:18" x14ac:dyDescent="0.25">
      <c r="A140">
        <v>3044</v>
      </c>
      <c r="B140" t="s">
        <v>265</v>
      </c>
      <c r="C140" t="s">
        <v>266</v>
      </c>
      <c r="D140" s="1">
        <v>32207</v>
      </c>
      <c r="E140" s="1">
        <v>39867</v>
      </c>
      <c r="H140" t="s">
        <v>49</v>
      </c>
      <c r="I140">
        <v>41000</v>
      </c>
      <c r="K140" t="s">
        <v>21</v>
      </c>
      <c r="L140">
        <v>40</v>
      </c>
      <c r="M140" t="s">
        <v>134</v>
      </c>
      <c r="N140" t="s">
        <v>23</v>
      </c>
      <c r="Q140" s="2">
        <v>0.08</v>
      </c>
    </row>
    <row r="141" spans="1:18" x14ac:dyDescent="0.25">
      <c r="A141">
        <v>3052</v>
      </c>
      <c r="B141" t="s">
        <v>24</v>
      </c>
      <c r="C141" t="s">
        <v>267</v>
      </c>
      <c r="D141" s="1">
        <v>32532</v>
      </c>
      <c r="E141" s="1">
        <v>40983</v>
      </c>
      <c r="H141" t="s">
        <v>49</v>
      </c>
      <c r="I141">
        <v>41000</v>
      </c>
      <c r="K141" t="s">
        <v>21</v>
      </c>
      <c r="L141">
        <v>35</v>
      </c>
      <c r="M141" t="s">
        <v>63</v>
      </c>
      <c r="N141" t="s">
        <v>23</v>
      </c>
      <c r="Q141" s="2">
        <v>0.09</v>
      </c>
      <c r="R141" s="3">
        <v>200</v>
      </c>
    </row>
    <row r="142" spans="1:18" x14ac:dyDescent="0.25">
      <c r="A142">
        <v>3053</v>
      </c>
      <c r="B142" t="s">
        <v>186</v>
      </c>
      <c r="C142" t="s">
        <v>268</v>
      </c>
      <c r="D142" s="1">
        <v>31397</v>
      </c>
      <c r="E142" s="1">
        <v>38692</v>
      </c>
      <c r="H142" t="s">
        <v>49</v>
      </c>
      <c r="I142">
        <v>41000</v>
      </c>
      <c r="K142" t="s">
        <v>21</v>
      </c>
      <c r="L142">
        <v>35</v>
      </c>
      <c r="M142" t="s">
        <v>50</v>
      </c>
      <c r="N142" t="s">
        <v>23</v>
      </c>
      <c r="Q142" s="2">
        <v>0.08</v>
      </c>
    </row>
    <row r="143" spans="1:18" x14ac:dyDescent="0.25">
      <c r="A143">
        <v>3054</v>
      </c>
      <c r="B143" t="s">
        <v>43</v>
      </c>
      <c r="C143" t="s">
        <v>269</v>
      </c>
      <c r="D143" s="1">
        <v>27774</v>
      </c>
      <c r="E143" s="1">
        <v>40918</v>
      </c>
      <c r="H143" t="s">
        <v>49</v>
      </c>
      <c r="I143">
        <v>41000</v>
      </c>
      <c r="K143" t="s">
        <v>21</v>
      </c>
      <c r="L143">
        <v>35</v>
      </c>
      <c r="M143" t="s">
        <v>60</v>
      </c>
      <c r="N143" t="s">
        <v>23</v>
      </c>
      <c r="Q143" s="2">
        <v>0.08</v>
      </c>
    </row>
    <row r="144" spans="1:18" x14ac:dyDescent="0.25">
      <c r="A144">
        <v>3055</v>
      </c>
      <c r="B144" t="s">
        <v>43</v>
      </c>
      <c r="C144" t="s">
        <v>270</v>
      </c>
      <c r="D144" s="1">
        <v>31112</v>
      </c>
      <c r="E144" s="1">
        <v>38412</v>
      </c>
      <c r="H144" t="s">
        <v>33</v>
      </c>
      <c r="I144">
        <v>55000</v>
      </c>
      <c r="K144" t="s">
        <v>21</v>
      </c>
      <c r="L144">
        <v>40</v>
      </c>
      <c r="M144" t="s">
        <v>22</v>
      </c>
      <c r="N144" t="s">
        <v>23</v>
      </c>
      <c r="Q144" s="2">
        <v>0.09</v>
      </c>
    </row>
    <row r="145" spans="1:18" x14ac:dyDescent="0.25">
      <c r="A145">
        <v>3056</v>
      </c>
      <c r="B145" t="s">
        <v>24</v>
      </c>
      <c r="C145" t="s">
        <v>271</v>
      </c>
      <c r="D145" s="1">
        <v>31241</v>
      </c>
      <c r="E145" s="1">
        <v>40730</v>
      </c>
      <c r="H145" t="s">
        <v>49</v>
      </c>
      <c r="I145">
        <v>41000</v>
      </c>
      <c r="K145" t="s">
        <v>21</v>
      </c>
      <c r="L145">
        <v>35</v>
      </c>
      <c r="M145" t="s">
        <v>134</v>
      </c>
      <c r="N145" t="s">
        <v>23</v>
      </c>
      <c r="Q145" s="2">
        <v>0.1</v>
      </c>
      <c r="R145" s="3">
        <v>100</v>
      </c>
    </row>
    <row r="146" spans="1:18" x14ac:dyDescent="0.25">
      <c r="A146">
        <v>3057</v>
      </c>
      <c r="B146" t="s">
        <v>129</v>
      </c>
      <c r="C146" t="s">
        <v>272</v>
      </c>
      <c r="D146" s="1">
        <v>29060</v>
      </c>
      <c r="E146" s="1">
        <v>37090</v>
      </c>
      <c r="H146" t="s">
        <v>49</v>
      </c>
      <c r="I146">
        <v>41000</v>
      </c>
      <c r="K146" t="s">
        <v>21</v>
      </c>
      <c r="L146">
        <v>35</v>
      </c>
      <c r="M146" t="s">
        <v>66</v>
      </c>
      <c r="N146" t="s">
        <v>23</v>
      </c>
      <c r="Q146" s="2">
        <v>0.1</v>
      </c>
    </row>
    <row r="147" spans="1:18" x14ac:dyDescent="0.25">
      <c r="A147">
        <v>3062</v>
      </c>
      <c r="B147" t="s">
        <v>121</v>
      </c>
      <c r="C147" t="s">
        <v>273</v>
      </c>
      <c r="D147" s="1">
        <v>31942</v>
      </c>
      <c r="E147" s="1">
        <v>39240</v>
      </c>
      <c r="H147" t="s">
        <v>57</v>
      </c>
      <c r="I147">
        <v>44000</v>
      </c>
      <c r="K147" t="s">
        <v>21</v>
      </c>
      <c r="L147">
        <v>35</v>
      </c>
      <c r="M147" t="s">
        <v>111</v>
      </c>
      <c r="N147" t="s">
        <v>23</v>
      </c>
      <c r="Q147" s="2">
        <v>0.11</v>
      </c>
    </row>
    <row r="148" spans="1:18" x14ac:dyDescent="0.25">
      <c r="A148">
        <v>3063</v>
      </c>
      <c r="B148" t="s">
        <v>200</v>
      </c>
      <c r="C148" t="s">
        <v>273</v>
      </c>
      <c r="D148" s="1">
        <v>27818</v>
      </c>
      <c r="E148" s="1">
        <v>39498</v>
      </c>
      <c r="H148" t="s">
        <v>49</v>
      </c>
      <c r="I148">
        <v>41000</v>
      </c>
      <c r="K148" t="s">
        <v>21</v>
      </c>
      <c r="L148">
        <v>35</v>
      </c>
      <c r="M148" t="s">
        <v>90</v>
      </c>
      <c r="N148" t="s">
        <v>23</v>
      </c>
      <c r="Q148" s="2">
        <v>0.1</v>
      </c>
    </row>
    <row r="149" spans="1:18" x14ac:dyDescent="0.25">
      <c r="A149">
        <v>3064</v>
      </c>
      <c r="B149" t="s">
        <v>34</v>
      </c>
      <c r="C149" t="s">
        <v>274</v>
      </c>
      <c r="D149" s="1">
        <v>33039</v>
      </c>
      <c r="E149" s="1">
        <v>41065</v>
      </c>
      <c r="H149" t="s">
        <v>49</v>
      </c>
      <c r="I149">
        <v>41000</v>
      </c>
      <c r="K149" t="s">
        <v>21</v>
      </c>
      <c r="L149">
        <v>35</v>
      </c>
      <c r="M149" t="s">
        <v>50</v>
      </c>
      <c r="N149" t="s">
        <v>23</v>
      </c>
      <c r="Q149" s="2">
        <v>0.1</v>
      </c>
    </row>
    <row r="150" spans="1:18" x14ac:dyDescent="0.25">
      <c r="A150">
        <v>3065</v>
      </c>
      <c r="B150" t="s">
        <v>148</v>
      </c>
      <c r="C150" t="s">
        <v>275</v>
      </c>
      <c r="D150" s="1">
        <v>30837</v>
      </c>
      <c r="E150" s="1">
        <v>40325</v>
      </c>
      <c r="H150" t="s">
        <v>49</v>
      </c>
      <c r="I150">
        <v>41000</v>
      </c>
      <c r="K150" t="s">
        <v>21</v>
      </c>
      <c r="L150">
        <v>35</v>
      </c>
      <c r="M150" t="s">
        <v>63</v>
      </c>
      <c r="N150" t="s">
        <v>23</v>
      </c>
      <c r="Q150" s="2">
        <v>0.08</v>
      </c>
      <c r="R150" s="3">
        <v>168</v>
      </c>
    </row>
    <row r="151" spans="1:18" x14ac:dyDescent="0.25">
      <c r="A151">
        <v>3068</v>
      </c>
      <c r="B151" t="s">
        <v>276</v>
      </c>
      <c r="C151" t="s">
        <v>277</v>
      </c>
      <c r="D151" s="1">
        <v>30528</v>
      </c>
      <c r="E151" s="1">
        <v>40747</v>
      </c>
      <c r="H151" t="s">
        <v>49</v>
      </c>
      <c r="I151">
        <v>41000</v>
      </c>
      <c r="K151" t="s">
        <v>21</v>
      </c>
      <c r="L151">
        <v>35</v>
      </c>
      <c r="M151" t="s">
        <v>60</v>
      </c>
      <c r="N151" t="s">
        <v>23</v>
      </c>
      <c r="Q151" s="2">
        <v>0.11</v>
      </c>
    </row>
    <row r="152" spans="1:18" x14ac:dyDescent="0.25">
      <c r="A152">
        <v>3071</v>
      </c>
      <c r="B152" t="s">
        <v>24</v>
      </c>
      <c r="C152" t="s">
        <v>278</v>
      </c>
      <c r="D152" s="1">
        <v>31912</v>
      </c>
      <c r="E152" s="1">
        <v>40307</v>
      </c>
      <c r="H152" t="s">
        <v>145</v>
      </c>
      <c r="I152">
        <v>26000</v>
      </c>
      <c r="K152" t="s">
        <v>21</v>
      </c>
      <c r="L152">
        <v>35</v>
      </c>
      <c r="M152" t="s">
        <v>103</v>
      </c>
      <c r="N152" t="s">
        <v>23</v>
      </c>
      <c r="Q152" s="2">
        <v>0.11</v>
      </c>
      <c r="R152" s="3">
        <v>127</v>
      </c>
    </row>
    <row r="153" spans="1:18" x14ac:dyDescent="0.25">
      <c r="A153">
        <v>3072</v>
      </c>
      <c r="B153" t="s">
        <v>24</v>
      </c>
      <c r="C153" t="s">
        <v>279</v>
      </c>
      <c r="D153" s="1">
        <v>28120</v>
      </c>
      <c r="E153" s="1">
        <v>37610</v>
      </c>
      <c r="H153" t="s">
        <v>158</v>
      </c>
      <c r="I153">
        <v>46000</v>
      </c>
      <c r="K153" t="s">
        <v>21</v>
      </c>
      <c r="L153">
        <v>35</v>
      </c>
      <c r="M153" t="s">
        <v>103</v>
      </c>
      <c r="N153" t="s">
        <v>23</v>
      </c>
      <c r="Q153" s="2">
        <v>0.11</v>
      </c>
      <c r="R153" s="3">
        <v>113</v>
      </c>
    </row>
    <row r="154" spans="1:18" x14ac:dyDescent="0.25">
      <c r="A154">
        <v>3073</v>
      </c>
      <c r="B154" t="s">
        <v>34</v>
      </c>
      <c r="C154" t="s">
        <v>280</v>
      </c>
      <c r="D154" s="1">
        <v>32972</v>
      </c>
      <c r="E154" s="1">
        <v>40636</v>
      </c>
      <c r="H154" t="s">
        <v>158</v>
      </c>
      <c r="I154">
        <v>46000</v>
      </c>
      <c r="K154" t="s">
        <v>21</v>
      </c>
      <c r="L154">
        <v>35</v>
      </c>
      <c r="M154" t="s">
        <v>86</v>
      </c>
      <c r="N154" t="s">
        <v>119</v>
      </c>
      <c r="O154" s="1">
        <v>41091</v>
      </c>
      <c r="Q154" s="2">
        <v>0.11</v>
      </c>
      <c r="R154" s="3">
        <v>142</v>
      </c>
    </row>
    <row r="155" spans="1:18" x14ac:dyDescent="0.25">
      <c r="A155">
        <v>3074</v>
      </c>
      <c r="B155" t="s">
        <v>136</v>
      </c>
      <c r="C155" t="s">
        <v>281</v>
      </c>
      <c r="D155" s="1">
        <v>24003</v>
      </c>
      <c r="E155" s="1">
        <v>35318</v>
      </c>
      <c r="H155" t="s">
        <v>26</v>
      </c>
      <c r="I155">
        <v>25000</v>
      </c>
      <c r="K155" t="s">
        <v>46</v>
      </c>
      <c r="L155">
        <v>35</v>
      </c>
      <c r="P155" s="3">
        <v>5280.02</v>
      </c>
    </row>
    <row r="156" spans="1:18" x14ac:dyDescent="0.25">
      <c r="A156">
        <v>3075</v>
      </c>
      <c r="B156" t="s">
        <v>164</v>
      </c>
      <c r="C156" t="s">
        <v>282</v>
      </c>
      <c r="D156" s="1">
        <v>29097</v>
      </c>
      <c r="E156" s="1">
        <v>36762</v>
      </c>
      <c r="H156" t="s">
        <v>145</v>
      </c>
      <c r="I156">
        <v>26000</v>
      </c>
      <c r="K156" t="s">
        <v>21</v>
      </c>
      <c r="L156">
        <v>35</v>
      </c>
      <c r="M156" t="s">
        <v>72</v>
      </c>
      <c r="N156" t="s">
        <v>159</v>
      </c>
      <c r="O156" s="1">
        <v>41122</v>
      </c>
      <c r="Q156" s="2">
        <v>0.08</v>
      </c>
    </row>
    <row r="157" spans="1:18" x14ac:dyDescent="0.25">
      <c r="A157">
        <v>3076</v>
      </c>
      <c r="B157" t="s">
        <v>164</v>
      </c>
      <c r="C157" t="s">
        <v>283</v>
      </c>
      <c r="D157" s="1">
        <v>22803</v>
      </c>
      <c r="E157" s="1">
        <v>35463</v>
      </c>
      <c r="H157" t="s">
        <v>161</v>
      </c>
      <c r="I157">
        <v>43000</v>
      </c>
      <c r="K157" t="s">
        <v>21</v>
      </c>
      <c r="L157">
        <v>35</v>
      </c>
      <c r="M157" t="s">
        <v>27</v>
      </c>
      <c r="N157" t="s">
        <v>23</v>
      </c>
      <c r="Q157" s="2">
        <v>0.1</v>
      </c>
    </row>
    <row r="158" spans="1:18" x14ac:dyDescent="0.25">
      <c r="A158">
        <v>3078</v>
      </c>
      <c r="B158" t="s">
        <v>148</v>
      </c>
      <c r="C158" t="s">
        <v>284</v>
      </c>
      <c r="D158" s="1">
        <v>31305</v>
      </c>
      <c r="E158" s="1">
        <v>40430</v>
      </c>
      <c r="H158" t="s">
        <v>145</v>
      </c>
      <c r="I158">
        <v>26000</v>
      </c>
      <c r="K158" t="s">
        <v>21</v>
      </c>
      <c r="L158">
        <v>35</v>
      </c>
      <c r="M158" t="s">
        <v>90</v>
      </c>
      <c r="N158" t="s">
        <v>23</v>
      </c>
      <c r="Q158" s="2">
        <v>0.11</v>
      </c>
      <c r="R158" s="3">
        <v>278</v>
      </c>
    </row>
    <row r="159" spans="1:18" x14ac:dyDescent="0.25">
      <c r="A159">
        <v>3083</v>
      </c>
      <c r="B159" t="s">
        <v>43</v>
      </c>
      <c r="C159" t="s">
        <v>285</v>
      </c>
      <c r="D159" s="1">
        <v>32598</v>
      </c>
      <c r="E159" s="1">
        <v>39528</v>
      </c>
      <c r="H159" t="s">
        <v>145</v>
      </c>
      <c r="I159">
        <v>26000</v>
      </c>
      <c r="K159" t="s">
        <v>21</v>
      </c>
      <c r="L159">
        <v>35</v>
      </c>
      <c r="M159" t="s">
        <v>41</v>
      </c>
      <c r="N159" t="s">
        <v>87</v>
      </c>
      <c r="Q159" s="2">
        <v>0.12</v>
      </c>
    </row>
    <row r="160" spans="1:18" x14ac:dyDescent="0.25">
      <c r="A160">
        <v>3084</v>
      </c>
      <c r="B160" t="s">
        <v>76</v>
      </c>
      <c r="C160" t="s">
        <v>286</v>
      </c>
      <c r="D160" s="1">
        <v>32917</v>
      </c>
      <c r="E160" s="1">
        <v>40948</v>
      </c>
      <c r="H160" t="s">
        <v>49</v>
      </c>
      <c r="I160">
        <v>41000</v>
      </c>
      <c r="K160" t="s">
        <v>21</v>
      </c>
      <c r="L160">
        <v>35</v>
      </c>
      <c r="M160" t="s">
        <v>60</v>
      </c>
      <c r="N160" t="s">
        <v>23</v>
      </c>
      <c r="Q160" s="2">
        <v>0.1</v>
      </c>
    </row>
    <row r="161" spans="1:18" x14ac:dyDescent="0.25">
      <c r="A161">
        <v>3085</v>
      </c>
      <c r="B161" t="s">
        <v>257</v>
      </c>
      <c r="C161" t="s">
        <v>287</v>
      </c>
      <c r="D161" s="1">
        <v>27810</v>
      </c>
      <c r="E161" s="1">
        <v>40954</v>
      </c>
      <c r="H161" t="s">
        <v>49</v>
      </c>
      <c r="I161">
        <v>41000</v>
      </c>
      <c r="K161" t="s">
        <v>21</v>
      </c>
      <c r="L161">
        <v>35</v>
      </c>
      <c r="M161" t="s">
        <v>66</v>
      </c>
      <c r="N161" t="s">
        <v>23</v>
      </c>
      <c r="Q161" s="2">
        <v>0.11</v>
      </c>
    </row>
    <row r="162" spans="1:18" x14ac:dyDescent="0.25">
      <c r="A162">
        <v>3087</v>
      </c>
      <c r="B162" t="s">
        <v>143</v>
      </c>
      <c r="C162" t="s">
        <v>287</v>
      </c>
      <c r="D162" s="1">
        <v>31064</v>
      </c>
      <c r="E162" s="1">
        <v>40917</v>
      </c>
      <c r="H162" t="s">
        <v>36</v>
      </c>
      <c r="I162">
        <v>22030</v>
      </c>
      <c r="K162" t="s">
        <v>21</v>
      </c>
      <c r="L162">
        <v>35</v>
      </c>
      <c r="M162" t="s">
        <v>60</v>
      </c>
      <c r="N162" t="s">
        <v>23</v>
      </c>
      <c r="Q162" s="2">
        <v>0.11</v>
      </c>
    </row>
    <row r="163" spans="1:18" x14ac:dyDescent="0.25">
      <c r="A163">
        <v>3090</v>
      </c>
      <c r="B163" t="s">
        <v>24</v>
      </c>
      <c r="C163" t="s">
        <v>288</v>
      </c>
      <c r="D163" s="1">
        <v>30974</v>
      </c>
      <c r="E163" s="1">
        <v>39369</v>
      </c>
      <c r="H163" t="s">
        <v>158</v>
      </c>
      <c r="I163">
        <v>46000</v>
      </c>
      <c r="K163" t="s">
        <v>21</v>
      </c>
      <c r="L163">
        <v>35</v>
      </c>
      <c r="M163" t="s">
        <v>60</v>
      </c>
      <c r="N163" t="s">
        <v>23</v>
      </c>
      <c r="Q163" s="2">
        <v>0.09</v>
      </c>
      <c r="R163" s="3">
        <v>100</v>
      </c>
    </row>
    <row r="164" spans="1:18" x14ac:dyDescent="0.25">
      <c r="A164">
        <v>3092</v>
      </c>
      <c r="B164" t="s">
        <v>289</v>
      </c>
      <c r="C164" t="s">
        <v>290</v>
      </c>
      <c r="D164" s="1">
        <v>32453</v>
      </c>
      <c r="E164" s="1">
        <v>40115</v>
      </c>
      <c r="H164" t="s">
        <v>145</v>
      </c>
      <c r="I164">
        <v>26000</v>
      </c>
      <c r="K164" t="s">
        <v>21</v>
      </c>
      <c r="L164">
        <v>35</v>
      </c>
      <c r="M164" t="s">
        <v>86</v>
      </c>
      <c r="N164" t="s">
        <v>156</v>
      </c>
      <c r="Q164" s="2">
        <v>0.11</v>
      </c>
    </row>
    <row r="165" spans="1:18" x14ac:dyDescent="0.25">
      <c r="A165">
        <v>3093</v>
      </c>
      <c r="B165" t="s">
        <v>24</v>
      </c>
      <c r="C165" t="s">
        <v>290</v>
      </c>
      <c r="D165" s="1">
        <v>30622</v>
      </c>
      <c r="E165" s="1">
        <v>40112</v>
      </c>
      <c r="H165" t="s">
        <v>26</v>
      </c>
      <c r="I165">
        <v>25000</v>
      </c>
      <c r="K165" t="s">
        <v>21</v>
      </c>
      <c r="L165">
        <v>35</v>
      </c>
      <c r="M165" t="s">
        <v>41</v>
      </c>
      <c r="N165" t="s">
        <v>87</v>
      </c>
      <c r="Q165" s="2">
        <v>0.09</v>
      </c>
      <c r="R165" s="3">
        <v>88</v>
      </c>
    </row>
    <row r="166" spans="1:18" x14ac:dyDescent="0.25">
      <c r="A166">
        <v>3095</v>
      </c>
      <c r="B166" t="s">
        <v>121</v>
      </c>
      <c r="C166" t="s">
        <v>291</v>
      </c>
      <c r="D166" s="1">
        <v>29026</v>
      </c>
      <c r="E166" s="1">
        <v>41061</v>
      </c>
      <c r="H166" t="s">
        <v>36</v>
      </c>
      <c r="I166">
        <v>22030</v>
      </c>
      <c r="K166" t="s">
        <v>21</v>
      </c>
      <c r="L166">
        <v>35</v>
      </c>
      <c r="M166" t="s">
        <v>41</v>
      </c>
      <c r="N166" t="s">
        <v>87</v>
      </c>
      <c r="Q166" s="2">
        <v>0.08</v>
      </c>
    </row>
    <row r="167" spans="1:18" x14ac:dyDescent="0.25">
      <c r="A167">
        <v>3096</v>
      </c>
      <c r="B167" t="s">
        <v>121</v>
      </c>
      <c r="C167" t="s">
        <v>292</v>
      </c>
      <c r="D167" s="1">
        <v>33292</v>
      </c>
      <c r="E167" s="1">
        <v>40954</v>
      </c>
      <c r="H167" t="s">
        <v>36</v>
      </c>
      <c r="I167">
        <v>22030</v>
      </c>
      <c r="K167" t="s">
        <v>21</v>
      </c>
      <c r="L167">
        <v>35</v>
      </c>
      <c r="M167" t="s">
        <v>60</v>
      </c>
      <c r="N167" t="s">
        <v>23</v>
      </c>
      <c r="Q167" s="2">
        <v>0.08</v>
      </c>
    </row>
    <row r="168" spans="1:18" x14ac:dyDescent="0.25">
      <c r="A168">
        <v>3099</v>
      </c>
      <c r="B168" t="s">
        <v>293</v>
      </c>
      <c r="C168" t="s">
        <v>292</v>
      </c>
      <c r="D168" s="1">
        <v>29305</v>
      </c>
      <c r="E168" s="1">
        <v>39160</v>
      </c>
      <c r="H168" t="s">
        <v>49</v>
      </c>
      <c r="I168">
        <v>41000</v>
      </c>
      <c r="K168" t="s">
        <v>21</v>
      </c>
      <c r="L168">
        <v>35</v>
      </c>
      <c r="M168" t="s">
        <v>86</v>
      </c>
      <c r="N168" t="s">
        <v>119</v>
      </c>
      <c r="O168" s="1">
        <v>41021</v>
      </c>
      <c r="Q168" s="2">
        <v>0.11</v>
      </c>
    </row>
    <row r="169" spans="1:18" x14ac:dyDescent="0.25">
      <c r="A169">
        <v>3100</v>
      </c>
      <c r="B169" t="s">
        <v>24</v>
      </c>
      <c r="C169" t="s">
        <v>294</v>
      </c>
      <c r="D169" s="1">
        <v>30411</v>
      </c>
      <c r="E169" s="1">
        <v>38441</v>
      </c>
      <c r="H169" t="s">
        <v>49</v>
      </c>
      <c r="I169">
        <v>41000</v>
      </c>
      <c r="K169" t="s">
        <v>21</v>
      </c>
      <c r="L169">
        <v>35</v>
      </c>
      <c r="M169" t="s">
        <v>22</v>
      </c>
      <c r="N169" t="s">
        <v>23</v>
      </c>
      <c r="Q169" s="2">
        <v>0.12</v>
      </c>
    </row>
    <row r="170" spans="1:18" x14ac:dyDescent="0.25">
      <c r="A170">
        <v>3101</v>
      </c>
      <c r="B170" t="s">
        <v>136</v>
      </c>
      <c r="C170" t="s">
        <v>295</v>
      </c>
      <c r="D170" s="1">
        <v>31690</v>
      </c>
      <c r="E170" s="1">
        <v>40815</v>
      </c>
      <c r="H170" t="s">
        <v>40</v>
      </c>
      <c r="I170">
        <v>48000</v>
      </c>
      <c r="K170" t="s">
        <v>21</v>
      </c>
      <c r="L170">
        <v>35</v>
      </c>
      <c r="M170" t="s">
        <v>41</v>
      </c>
      <c r="N170" t="s">
        <v>87</v>
      </c>
      <c r="Q170" s="2">
        <v>0.1</v>
      </c>
    </row>
    <row r="171" spans="1:18" x14ac:dyDescent="0.25">
      <c r="A171">
        <v>3102</v>
      </c>
      <c r="B171" t="s">
        <v>121</v>
      </c>
      <c r="C171" t="s">
        <v>295</v>
      </c>
      <c r="D171" s="1">
        <v>30310</v>
      </c>
      <c r="E171" s="1">
        <v>37245</v>
      </c>
      <c r="H171" t="s">
        <v>158</v>
      </c>
      <c r="I171">
        <v>46000</v>
      </c>
      <c r="K171" t="s">
        <v>21</v>
      </c>
      <c r="L171">
        <v>35</v>
      </c>
      <c r="M171" t="s">
        <v>72</v>
      </c>
      <c r="N171" t="s">
        <v>247</v>
      </c>
      <c r="O171" s="1">
        <v>40756</v>
      </c>
      <c r="Q171" s="2">
        <v>0.08</v>
      </c>
      <c r="R171" s="3">
        <v>137</v>
      </c>
    </row>
    <row r="172" spans="1:18" x14ac:dyDescent="0.25">
      <c r="A172">
        <v>3103</v>
      </c>
      <c r="B172" t="s">
        <v>47</v>
      </c>
      <c r="C172" t="s">
        <v>296</v>
      </c>
      <c r="D172" s="1">
        <v>32785</v>
      </c>
      <c r="E172" s="1">
        <v>40816</v>
      </c>
      <c r="H172" t="s">
        <v>57</v>
      </c>
      <c r="I172">
        <v>44000</v>
      </c>
      <c r="K172" t="s">
        <v>21</v>
      </c>
      <c r="L172">
        <v>35</v>
      </c>
      <c r="M172" t="s">
        <v>22</v>
      </c>
      <c r="N172" t="s">
        <v>23</v>
      </c>
      <c r="Q172" s="2">
        <v>0.09</v>
      </c>
      <c r="R172" s="3">
        <v>237</v>
      </c>
    </row>
    <row r="173" spans="1:18" x14ac:dyDescent="0.25">
      <c r="A173">
        <v>3104</v>
      </c>
      <c r="B173" t="s">
        <v>204</v>
      </c>
      <c r="C173" t="s">
        <v>297</v>
      </c>
      <c r="D173" s="1">
        <v>17827</v>
      </c>
      <c r="E173" s="1">
        <v>33157</v>
      </c>
      <c r="H173" t="s">
        <v>36</v>
      </c>
      <c r="I173">
        <v>22010</v>
      </c>
      <c r="K173" t="s">
        <v>46</v>
      </c>
      <c r="L173">
        <v>40</v>
      </c>
      <c r="P173" s="3">
        <v>5414.68</v>
      </c>
    </row>
    <row r="174" spans="1:18" x14ac:dyDescent="0.25">
      <c r="A174">
        <v>3105</v>
      </c>
      <c r="B174" t="s">
        <v>43</v>
      </c>
      <c r="C174" t="s">
        <v>298</v>
      </c>
      <c r="D174" s="1">
        <v>33325</v>
      </c>
      <c r="E174" s="1">
        <v>40983</v>
      </c>
      <c r="H174" t="s">
        <v>158</v>
      </c>
      <c r="I174">
        <v>46000</v>
      </c>
      <c r="K174" t="s">
        <v>21</v>
      </c>
      <c r="L174">
        <v>40</v>
      </c>
      <c r="M174" t="s">
        <v>90</v>
      </c>
      <c r="N174" t="s">
        <v>23</v>
      </c>
      <c r="Q174" s="2">
        <v>0.1</v>
      </c>
    </row>
    <row r="175" spans="1:18" x14ac:dyDescent="0.25">
      <c r="A175">
        <v>3106</v>
      </c>
      <c r="B175" t="s">
        <v>64</v>
      </c>
      <c r="C175" t="s">
        <v>298</v>
      </c>
      <c r="D175" s="1">
        <v>22474</v>
      </c>
      <c r="E175" s="1">
        <v>36344</v>
      </c>
      <c r="H175" t="s">
        <v>145</v>
      </c>
      <c r="I175">
        <v>26000</v>
      </c>
      <c r="K175" t="s">
        <v>21</v>
      </c>
      <c r="L175">
        <v>35</v>
      </c>
      <c r="M175" t="s">
        <v>41</v>
      </c>
      <c r="N175" t="s">
        <v>87</v>
      </c>
      <c r="Q175" s="2">
        <v>0.1</v>
      </c>
    </row>
    <row r="176" spans="1:18" x14ac:dyDescent="0.25">
      <c r="A176">
        <v>3108</v>
      </c>
      <c r="B176" t="s">
        <v>121</v>
      </c>
      <c r="C176" t="s">
        <v>298</v>
      </c>
      <c r="D176" s="1">
        <v>33849</v>
      </c>
      <c r="E176" s="1">
        <v>40778</v>
      </c>
      <c r="H176" t="s">
        <v>49</v>
      </c>
      <c r="I176">
        <v>41000</v>
      </c>
      <c r="K176" t="s">
        <v>21</v>
      </c>
      <c r="L176">
        <v>35</v>
      </c>
      <c r="M176" t="s">
        <v>66</v>
      </c>
      <c r="N176" t="s">
        <v>23</v>
      </c>
      <c r="Q176" s="2">
        <v>0.1</v>
      </c>
      <c r="R176" s="3">
        <v>222</v>
      </c>
    </row>
    <row r="177" spans="1:18" x14ac:dyDescent="0.25">
      <c r="A177">
        <v>3111</v>
      </c>
      <c r="B177" t="s">
        <v>299</v>
      </c>
      <c r="C177" t="s">
        <v>300</v>
      </c>
      <c r="D177" s="1">
        <v>31436</v>
      </c>
      <c r="E177" s="1">
        <v>39831</v>
      </c>
      <c r="H177" t="s">
        <v>26</v>
      </c>
      <c r="I177">
        <v>25000</v>
      </c>
      <c r="K177" t="s">
        <v>21</v>
      </c>
      <c r="L177">
        <v>35</v>
      </c>
      <c r="M177" t="s">
        <v>90</v>
      </c>
      <c r="N177" t="s">
        <v>23</v>
      </c>
      <c r="Q177" s="2">
        <v>0.12</v>
      </c>
    </row>
    <row r="178" spans="1:18" x14ac:dyDescent="0.25">
      <c r="A178">
        <v>3112</v>
      </c>
      <c r="B178" t="s">
        <v>169</v>
      </c>
      <c r="C178" t="s">
        <v>301</v>
      </c>
      <c r="D178" s="1">
        <v>29377</v>
      </c>
      <c r="E178" s="1">
        <v>37038</v>
      </c>
      <c r="H178" t="s">
        <v>36</v>
      </c>
      <c r="I178">
        <v>22030</v>
      </c>
      <c r="K178" t="s">
        <v>21</v>
      </c>
      <c r="L178">
        <v>35</v>
      </c>
      <c r="M178" t="s">
        <v>63</v>
      </c>
      <c r="N178" t="s">
        <v>23</v>
      </c>
      <c r="Q178" s="2">
        <v>0.09</v>
      </c>
      <c r="R178" s="3">
        <v>104</v>
      </c>
    </row>
    <row r="179" spans="1:18" x14ac:dyDescent="0.25">
      <c r="A179">
        <v>3113</v>
      </c>
      <c r="B179" t="s">
        <v>302</v>
      </c>
      <c r="C179" t="s">
        <v>303</v>
      </c>
      <c r="D179" s="1">
        <v>28809</v>
      </c>
      <c r="E179" s="1">
        <v>36109</v>
      </c>
      <c r="H179" t="s">
        <v>49</v>
      </c>
      <c r="I179">
        <v>41000</v>
      </c>
      <c r="K179" t="s">
        <v>21</v>
      </c>
      <c r="L179">
        <v>35</v>
      </c>
      <c r="M179" t="s">
        <v>134</v>
      </c>
      <c r="N179" t="s">
        <v>23</v>
      </c>
      <c r="Q179" s="2">
        <v>0.11</v>
      </c>
    </row>
    <row r="180" spans="1:18" x14ac:dyDescent="0.25">
      <c r="A180">
        <v>3117</v>
      </c>
      <c r="B180" t="s">
        <v>184</v>
      </c>
      <c r="C180" t="s">
        <v>304</v>
      </c>
      <c r="D180" s="1">
        <v>32002</v>
      </c>
      <c r="E180" s="1">
        <v>40763</v>
      </c>
      <c r="H180" t="s">
        <v>158</v>
      </c>
      <c r="I180">
        <v>46000</v>
      </c>
      <c r="K180" t="s">
        <v>21</v>
      </c>
      <c r="L180">
        <v>35</v>
      </c>
      <c r="M180" t="s">
        <v>37</v>
      </c>
      <c r="N180" t="s">
        <v>23</v>
      </c>
      <c r="Q180" s="2">
        <v>0.12</v>
      </c>
    </row>
    <row r="181" spans="1:18" x14ac:dyDescent="0.25">
      <c r="A181">
        <v>3118</v>
      </c>
      <c r="B181" t="s">
        <v>43</v>
      </c>
      <c r="C181" t="s">
        <v>305</v>
      </c>
      <c r="D181" s="1">
        <v>34143</v>
      </c>
      <c r="E181" s="1">
        <v>41075</v>
      </c>
      <c r="H181" t="s">
        <v>36</v>
      </c>
      <c r="I181">
        <v>22010</v>
      </c>
      <c r="K181" t="s">
        <v>21</v>
      </c>
      <c r="L181">
        <v>35</v>
      </c>
      <c r="M181" t="s">
        <v>90</v>
      </c>
      <c r="N181" t="s">
        <v>23</v>
      </c>
      <c r="Q181" s="2">
        <v>0.1</v>
      </c>
      <c r="R181" s="3">
        <v>254</v>
      </c>
    </row>
    <row r="182" spans="1:18" x14ac:dyDescent="0.25">
      <c r="A182">
        <v>3119</v>
      </c>
      <c r="B182" t="s">
        <v>306</v>
      </c>
      <c r="C182" t="s">
        <v>307</v>
      </c>
      <c r="D182" s="1">
        <v>30266</v>
      </c>
      <c r="E182" s="1">
        <v>37198</v>
      </c>
      <c r="H182" t="s">
        <v>49</v>
      </c>
      <c r="I182">
        <v>41000</v>
      </c>
      <c r="K182" t="s">
        <v>21</v>
      </c>
      <c r="L182">
        <v>35</v>
      </c>
      <c r="M182" t="s">
        <v>50</v>
      </c>
      <c r="N182" t="s">
        <v>23</v>
      </c>
      <c r="Q182" s="2">
        <v>0.12</v>
      </c>
    </row>
    <row r="183" spans="1:18" x14ac:dyDescent="0.25">
      <c r="A183">
        <v>3120</v>
      </c>
      <c r="B183" t="s">
        <v>169</v>
      </c>
      <c r="C183" t="s">
        <v>308</v>
      </c>
      <c r="D183" s="1">
        <v>33832</v>
      </c>
      <c r="E183" s="1">
        <v>40767</v>
      </c>
      <c r="F183" s="1">
        <v>41398</v>
      </c>
      <c r="H183" t="s">
        <v>145</v>
      </c>
      <c r="I183">
        <v>26000</v>
      </c>
      <c r="K183" t="s">
        <v>21</v>
      </c>
      <c r="L183">
        <v>35</v>
      </c>
      <c r="M183" t="s">
        <v>86</v>
      </c>
      <c r="N183" t="s">
        <v>156</v>
      </c>
      <c r="O183" s="1">
        <v>41275</v>
      </c>
      <c r="Q183" s="2">
        <v>0.09</v>
      </c>
    </row>
    <row r="184" spans="1:18" x14ac:dyDescent="0.25">
      <c r="A184">
        <v>3121</v>
      </c>
      <c r="B184" t="s">
        <v>224</v>
      </c>
      <c r="C184" t="s">
        <v>309</v>
      </c>
      <c r="D184" s="1">
        <v>32087</v>
      </c>
      <c r="E184" s="1">
        <v>39018</v>
      </c>
      <c r="H184" t="s">
        <v>49</v>
      </c>
      <c r="I184">
        <v>41000</v>
      </c>
      <c r="K184" t="s">
        <v>21</v>
      </c>
      <c r="L184">
        <v>35</v>
      </c>
      <c r="M184" t="s">
        <v>37</v>
      </c>
      <c r="N184" t="s">
        <v>23</v>
      </c>
      <c r="Q184" s="2">
        <v>0.08</v>
      </c>
    </row>
    <row r="185" spans="1:18" x14ac:dyDescent="0.25">
      <c r="A185">
        <v>3122</v>
      </c>
      <c r="B185" t="s">
        <v>47</v>
      </c>
      <c r="C185" t="s">
        <v>310</v>
      </c>
      <c r="D185" s="1">
        <v>28958</v>
      </c>
      <c r="E185" s="1">
        <v>38079</v>
      </c>
      <c r="H185" t="s">
        <v>158</v>
      </c>
      <c r="I185">
        <v>46000</v>
      </c>
      <c r="K185" t="s">
        <v>21</v>
      </c>
      <c r="L185">
        <v>35</v>
      </c>
      <c r="M185" t="s">
        <v>60</v>
      </c>
      <c r="N185" t="s">
        <v>23</v>
      </c>
      <c r="Q185" s="2">
        <v>0.12</v>
      </c>
    </row>
    <row r="186" spans="1:18" x14ac:dyDescent="0.25">
      <c r="A186">
        <v>3123</v>
      </c>
      <c r="B186" t="s">
        <v>148</v>
      </c>
      <c r="C186" t="s">
        <v>311</v>
      </c>
      <c r="D186" s="1">
        <v>33902</v>
      </c>
      <c r="E186" s="1">
        <v>40833</v>
      </c>
      <c r="H186" t="s">
        <v>26</v>
      </c>
      <c r="I186">
        <v>25000</v>
      </c>
      <c r="K186" t="s">
        <v>21</v>
      </c>
      <c r="L186">
        <v>35</v>
      </c>
      <c r="M186" t="s">
        <v>111</v>
      </c>
      <c r="N186" t="s">
        <v>23</v>
      </c>
      <c r="Q186" s="2">
        <v>0.12</v>
      </c>
    </row>
    <row r="187" spans="1:18" x14ac:dyDescent="0.25">
      <c r="A187">
        <v>3125</v>
      </c>
      <c r="B187" t="s">
        <v>174</v>
      </c>
      <c r="C187" t="s">
        <v>312</v>
      </c>
      <c r="D187" s="1">
        <v>29640</v>
      </c>
      <c r="E187" s="1">
        <v>37666</v>
      </c>
      <c r="H187" t="s">
        <v>145</v>
      </c>
      <c r="I187">
        <v>26000</v>
      </c>
      <c r="K187" t="s">
        <v>21</v>
      </c>
      <c r="L187">
        <v>35</v>
      </c>
      <c r="M187" t="s">
        <v>27</v>
      </c>
      <c r="N187" t="s">
        <v>23</v>
      </c>
      <c r="Q187" s="2">
        <v>0.08</v>
      </c>
    </row>
    <row r="188" spans="1:18" x14ac:dyDescent="0.25">
      <c r="A188">
        <v>3126</v>
      </c>
      <c r="B188" t="s">
        <v>43</v>
      </c>
      <c r="C188" t="s">
        <v>313</v>
      </c>
      <c r="D188" s="1">
        <v>29094</v>
      </c>
      <c r="E188" s="1">
        <v>38584</v>
      </c>
      <c r="H188" t="s">
        <v>49</v>
      </c>
      <c r="I188">
        <v>41000</v>
      </c>
      <c r="K188" t="s">
        <v>21</v>
      </c>
      <c r="L188">
        <v>35</v>
      </c>
      <c r="M188" t="s">
        <v>63</v>
      </c>
      <c r="N188" t="s">
        <v>23</v>
      </c>
      <c r="Q188" s="2">
        <v>0.1</v>
      </c>
      <c r="R188" s="3">
        <v>80</v>
      </c>
    </row>
    <row r="189" spans="1:18" x14ac:dyDescent="0.25">
      <c r="A189">
        <v>3128</v>
      </c>
      <c r="B189" t="s">
        <v>314</v>
      </c>
      <c r="C189" t="s">
        <v>315</v>
      </c>
      <c r="D189" s="1">
        <v>30502</v>
      </c>
      <c r="E189" s="1">
        <v>41090</v>
      </c>
      <c r="H189" t="s">
        <v>57</v>
      </c>
      <c r="I189">
        <v>44000</v>
      </c>
      <c r="K189" t="s">
        <v>21</v>
      </c>
      <c r="L189">
        <v>35</v>
      </c>
      <c r="M189" t="s">
        <v>60</v>
      </c>
      <c r="N189" t="s">
        <v>23</v>
      </c>
      <c r="Q189" s="2">
        <v>0.12</v>
      </c>
    </row>
    <row r="190" spans="1:18" x14ac:dyDescent="0.25">
      <c r="A190">
        <v>3129</v>
      </c>
      <c r="B190" t="s">
        <v>64</v>
      </c>
      <c r="C190" t="s">
        <v>316</v>
      </c>
      <c r="D190" s="1">
        <v>29597</v>
      </c>
      <c r="E190" s="1">
        <v>37992</v>
      </c>
      <c r="H190" t="s">
        <v>55</v>
      </c>
      <c r="I190">
        <v>65010</v>
      </c>
      <c r="K190" t="s">
        <v>21</v>
      </c>
      <c r="L190">
        <v>35</v>
      </c>
      <c r="M190" t="s">
        <v>66</v>
      </c>
      <c r="N190" t="s">
        <v>23</v>
      </c>
      <c r="Q190" s="2">
        <v>0.09</v>
      </c>
    </row>
    <row r="191" spans="1:18" x14ac:dyDescent="0.25">
      <c r="A191">
        <v>3130</v>
      </c>
      <c r="B191" t="s">
        <v>76</v>
      </c>
      <c r="C191" t="s">
        <v>317</v>
      </c>
      <c r="D191" s="1">
        <v>33843</v>
      </c>
      <c r="E191" s="1">
        <v>40772</v>
      </c>
      <c r="H191" t="s">
        <v>55</v>
      </c>
      <c r="I191">
        <v>65010</v>
      </c>
      <c r="K191" t="s">
        <v>21</v>
      </c>
      <c r="L191">
        <v>35</v>
      </c>
      <c r="M191" t="s">
        <v>103</v>
      </c>
      <c r="N191" t="s">
        <v>23</v>
      </c>
      <c r="Q191" s="2">
        <v>0.11</v>
      </c>
      <c r="R191" s="3">
        <v>143</v>
      </c>
    </row>
    <row r="192" spans="1:18" x14ac:dyDescent="0.25">
      <c r="A192">
        <v>3131</v>
      </c>
      <c r="B192" t="s">
        <v>76</v>
      </c>
      <c r="C192" t="s">
        <v>318</v>
      </c>
      <c r="D192" s="1">
        <v>29938</v>
      </c>
      <c r="E192" s="1">
        <v>40891</v>
      </c>
      <c r="H192" t="s">
        <v>55</v>
      </c>
      <c r="I192">
        <v>65010</v>
      </c>
      <c r="K192" t="s">
        <v>21</v>
      </c>
      <c r="L192">
        <v>35</v>
      </c>
      <c r="M192" t="s">
        <v>66</v>
      </c>
      <c r="N192" t="s">
        <v>23</v>
      </c>
      <c r="Q192" s="2">
        <v>0.09</v>
      </c>
      <c r="R192" s="3">
        <v>236</v>
      </c>
    </row>
    <row r="193" spans="1:18" x14ac:dyDescent="0.25">
      <c r="A193">
        <v>3132</v>
      </c>
      <c r="B193" t="s">
        <v>24</v>
      </c>
      <c r="C193" t="s">
        <v>319</v>
      </c>
      <c r="D193" s="1">
        <v>33488</v>
      </c>
      <c r="E193" s="1">
        <v>40786</v>
      </c>
      <c r="F193" s="1">
        <v>41222</v>
      </c>
      <c r="H193" t="s">
        <v>49</v>
      </c>
      <c r="I193">
        <v>41000</v>
      </c>
      <c r="K193" t="s">
        <v>21</v>
      </c>
      <c r="L193">
        <v>35</v>
      </c>
      <c r="M193" t="s">
        <v>63</v>
      </c>
      <c r="N193" t="s">
        <v>23</v>
      </c>
      <c r="Q193" s="2">
        <v>0.11</v>
      </c>
      <c r="R193" s="3">
        <v>211</v>
      </c>
    </row>
    <row r="194" spans="1:18" x14ac:dyDescent="0.25">
      <c r="A194">
        <v>3133</v>
      </c>
      <c r="B194" t="s">
        <v>148</v>
      </c>
      <c r="C194" t="s">
        <v>320</v>
      </c>
      <c r="D194" s="1">
        <v>33193</v>
      </c>
      <c r="E194" s="1">
        <v>40909</v>
      </c>
      <c r="F194" s="1">
        <v>41273</v>
      </c>
      <c r="H194" t="s">
        <v>49</v>
      </c>
      <c r="I194">
        <v>41000</v>
      </c>
      <c r="K194" t="s">
        <v>21</v>
      </c>
      <c r="L194">
        <v>35</v>
      </c>
      <c r="M194" t="s">
        <v>134</v>
      </c>
      <c r="N194" t="s">
        <v>23</v>
      </c>
      <c r="Q194" s="2">
        <v>0.08</v>
      </c>
      <c r="R194" s="3">
        <v>283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17"/>
  <sheetViews>
    <sheetView tabSelected="1" workbookViewId="0">
      <selection activeCell="M1" sqref="M1"/>
    </sheetView>
  </sheetViews>
  <sheetFormatPr baseColWidth="10" defaultRowHeight="15" x14ac:dyDescent="0.25"/>
  <cols>
    <col min="6" max="6" width="13" bestFit="1" customWidth="1"/>
    <col min="7" max="7" width="15" bestFit="1" customWidth="1"/>
  </cols>
  <sheetData>
    <row r="1" spans="1:12" x14ac:dyDescent="0.25">
      <c r="A1" s="14" t="s">
        <v>335</v>
      </c>
      <c r="B1" s="14" t="s">
        <v>336</v>
      </c>
      <c r="C1" s="14" t="s">
        <v>0</v>
      </c>
      <c r="D1" s="14" t="s">
        <v>1</v>
      </c>
      <c r="E1" s="14" t="s">
        <v>337</v>
      </c>
      <c r="F1" s="18" t="s">
        <v>340</v>
      </c>
      <c r="G1" s="18" t="s">
        <v>341</v>
      </c>
      <c r="H1" s="18" t="s">
        <v>342</v>
      </c>
      <c r="I1" s="18" t="s">
        <v>346</v>
      </c>
      <c r="J1" s="18" t="s">
        <v>343</v>
      </c>
      <c r="K1" s="18" t="s">
        <v>344</v>
      </c>
      <c r="L1" s="18" t="s">
        <v>345</v>
      </c>
    </row>
    <row r="2" spans="1:12" x14ac:dyDescent="0.25">
      <c r="A2">
        <v>1</v>
      </c>
      <c r="B2">
        <v>1</v>
      </c>
      <c r="C2">
        <f>INDEX(Stammdaten,$B2,1)</f>
        <v>1001</v>
      </c>
      <c r="D2" t="str">
        <f>INDEX(Stammdaten,$B2,2)</f>
        <v>Antje</v>
      </c>
      <c r="E2" t="str">
        <f>INDEX(Stammdaten,$B2,3)</f>
        <v>Alberti</v>
      </c>
      <c r="F2">
        <f>ROUND(IF(Tariftyp="AT",IF($A2&lt;MONTH(TE_ZP_AT),AT_Gehalt,AT_Gehalt*(1+TE_Satz_AT)),IF($A2&lt;MONTH(TE_ZP_Tarif),Tarifentgelt,Tarifentgelt*(1+TE_Satz))*IRWAZ/AZ_Tarif)*EintrittsKNZ*AustrittsKNZ,2)</f>
        <v>2608</v>
      </c>
      <c r="G2">
        <f>ROUND(Grundentgelt*LZinPrz,2)</f>
        <v>234.72</v>
      </c>
      <c r="H2">
        <f>ROUND(IF(FreiwZulage&gt;TarifVolumenEnt+TarifVolumenLZ,FreiwZulage-(TarifVolumenEnt+TarifVolumenLZ),0)*AustrittsKNZ*EintrittsKNZ,2)</f>
        <v>0</v>
      </c>
      <c r="I2">
        <f>SUM(F2:H2)</f>
        <v>2842.72</v>
      </c>
      <c r="J2">
        <f t="shared" ref="J2:J65" si="0">ROUND(IF(KVPV_BBG&lt;lfdEntgelt,KVPV_BBG*KVPV_Satz,lfdEntgelt*KVPV_Satz)+IF(RVAV_BBG&lt;lfdEntgelt,RVAV_BBG*RVAV_Satz,lfdEntgelt*RVAV_Satz),2)</f>
        <v>568.69000000000005</v>
      </c>
      <c r="K2">
        <f t="shared" ref="K2:K65" si="1">IF(KVPV_BBG-lfdEntgelt&lt;0,0,KVPV_BBG-lfdEntgelt)</f>
        <v>982.2800000000002</v>
      </c>
      <c r="L2">
        <f t="shared" ref="L2:L65" si="2">IF(RVAV_BBG-lfdEntgelt&lt;0,0,RVAV_BBG-lfdEntgelt)</f>
        <v>2757.28</v>
      </c>
    </row>
    <row r="3" spans="1:12" x14ac:dyDescent="0.25">
      <c r="A3">
        <f>IF($A2=12,1,$A2+1)</f>
        <v>2</v>
      </c>
      <c r="B3">
        <f>IF(A3=1,B2+1,B2)</f>
        <v>1</v>
      </c>
      <c r="C3">
        <f t="shared" ref="C3:C66" si="3">INDEX(Stammdaten,$B3,1)</f>
        <v>1001</v>
      </c>
      <c r="D3" t="str">
        <f t="shared" ref="D3:D66" si="4">INDEX(Stammdaten,$B3,2)</f>
        <v>Antje</v>
      </c>
      <c r="E3" t="str">
        <f t="shared" ref="E3:E66" si="5">INDEX(Stammdaten,$B3,3)</f>
        <v>Alberti</v>
      </c>
      <c r="F3">
        <f>ROUND(IF(Tariftyp="AT",IF($A3&lt;MONTH(TE_ZP_AT),AT_Gehalt,AT_Gehalt*(1+TE_Satz_AT)),IF($A3&lt;MONTH(TE_ZP_Tarif),Tarifentgelt,Tarifentgelt*(1+TE_Satz))*IRWAZ/AZ_Tarif)*EintrittsKNZ*AustrittsKNZ,2)</f>
        <v>2608</v>
      </c>
      <c r="G3">
        <f>ROUND(Grundentgelt*LZinPrz,2)</f>
        <v>234.72</v>
      </c>
      <c r="H3">
        <f>ROUND(IF(FreiwZulage&gt;TarifVolumenEnt+TarifVolumenLZ,FreiwZulage-(TarifVolumenEnt+TarifVolumenLZ),0)*AustrittsKNZ*EintrittsKNZ,2)</f>
        <v>0</v>
      </c>
      <c r="I3">
        <f t="shared" ref="I3:I66" si="6">SUM(F3:H3)</f>
        <v>2842.72</v>
      </c>
      <c r="J3">
        <f t="shared" si="0"/>
        <v>568.69000000000005</v>
      </c>
      <c r="K3">
        <f t="shared" si="1"/>
        <v>982.2800000000002</v>
      </c>
      <c r="L3">
        <f t="shared" si="2"/>
        <v>2757.28</v>
      </c>
    </row>
    <row r="4" spans="1:12" x14ac:dyDescent="0.25">
      <c r="A4">
        <f t="shared" ref="A4:A67" si="7">IF($A3=12,1,$A3+1)</f>
        <v>3</v>
      </c>
      <c r="B4">
        <f t="shared" ref="B4:B67" si="8">IF(A4=1,B3+1,B3)</f>
        <v>1</v>
      </c>
      <c r="C4">
        <f t="shared" si="3"/>
        <v>1001</v>
      </c>
      <c r="D4" t="str">
        <f t="shared" si="4"/>
        <v>Antje</v>
      </c>
      <c r="E4" t="str">
        <f t="shared" si="5"/>
        <v>Alberti</v>
      </c>
      <c r="F4">
        <f>ROUND(IF(Tariftyp="AT",IF($A4&lt;MONTH(TE_ZP_AT),AT_Gehalt,AT_Gehalt*(1+TE_Satz_AT)),IF($A4&lt;MONTH(TE_ZP_Tarif),Tarifentgelt,Tarifentgelt*(1+TE_Satz))*IRWAZ/AZ_Tarif)*EintrittsKNZ*AustrittsKNZ,2)</f>
        <v>2608</v>
      </c>
      <c r="G4">
        <f>ROUND(Grundentgelt*LZinPrz,2)</f>
        <v>234.72</v>
      </c>
      <c r="H4">
        <f>ROUND(IF(FreiwZulage&gt;TarifVolumenEnt+TarifVolumenLZ,FreiwZulage-(TarifVolumenEnt+TarifVolumenLZ),0)*AustrittsKNZ*EintrittsKNZ,2)</f>
        <v>0</v>
      </c>
      <c r="I4">
        <f t="shared" si="6"/>
        <v>2842.72</v>
      </c>
      <c r="J4">
        <f t="shared" si="0"/>
        <v>568.69000000000005</v>
      </c>
      <c r="K4">
        <f t="shared" si="1"/>
        <v>982.2800000000002</v>
      </c>
      <c r="L4">
        <f t="shared" si="2"/>
        <v>2757.28</v>
      </c>
    </row>
    <row r="5" spans="1:12" x14ac:dyDescent="0.25">
      <c r="A5">
        <f t="shared" si="7"/>
        <v>4</v>
      </c>
      <c r="B5">
        <f t="shared" si="8"/>
        <v>1</v>
      </c>
      <c r="C5">
        <f t="shared" si="3"/>
        <v>1001</v>
      </c>
      <c r="D5" t="str">
        <f t="shared" si="4"/>
        <v>Antje</v>
      </c>
      <c r="E5" t="str">
        <f t="shared" si="5"/>
        <v>Alberti</v>
      </c>
      <c r="F5">
        <f>ROUND(IF(Tariftyp="AT",IF($A5&lt;MONTH(TE_ZP_AT),AT_Gehalt,AT_Gehalt*(1+TE_Satz_AT)),IF($A5&lt;MONTH(TE_ZP_Tarif),Tarifentgelt,Tarifentgelt*(1+TE_Satz))*IRWAZ/AZ_Tarif)*EintrittsKNZ*AustrittsKNZ,2)</f>
        <v>2608</v>
      </c>
      <c r="G5">
        <f>ROUND(Grundentgelt*LZinPrz,2)</f>
        <v>234.72</v>
      </c>
      <c r="H5">
        <f>ROUND(IF(FreiwZulage&gt;TarifVolumenEnt+TarifVolumenLZ,FreiwZulage-(TarifVolumenEnt+TarifVolumenLZ),0)*AustrittsKNZ*EintrittsKNZ,2)</f>
        <v>0</v>
      </c>
      <c r="I5">
        <f t="shared" si="6"/>
        <v>2842.72</v>
      </c>
      <c r="J5">
        <f t="shared" si="0"/>
        <v>568.69000000000005</v>
      </c>
      <c r="K5">
        <f t="shared" si="1"/>
        <v>982.2800000000002</v>
      </c>
      <c r="L5">
        <f t="shared" si="2"/>
        <v>2757.28</v>
      </c>
    </row>
    <row r="6" spans="1:12" x14ac:dyDescent="0.25">
      <c r="A6">
        <f t="shared" si="7"/>
        <v>5</v>
      </c>
      <c r="B6">
        <f t="shared" si="8"/>
        <v>1</v>
      </c>
      <c r="C6">
        <f t="shared" si="3"/>
        <v>1001</v>
      </c>
      <c r="D6" t="str">
        <f t="shared" si="4"/>
        <v>Antje</v>
      </c>
      <c r="E6" t="str">
        <f t="shared" si="5"/>
        <v>Alberti</v>
      </c>
      <c r="F6">
        <f>ROUND(IF(Tariftyp="AT",IF($A6&lt;MONTH(TE_ZP_AT),AT_Gehalt,AT_Gehalt*(1+TE_Satz_AT)),IF($A6&lt;MONTH(TE_ZP_Tarif),Tarifentgelt,Tarifentgelt*(1+TE_Satz))*IRWAZ/AZ_Tarif)*EintrittsKNZ*AustrittsKNZ,2)</f>
        <v>2686.24</v>
      </c>
      <c r="G6">
        <f>ROUND(Grundentgelt*LZinPrz,2)</f>
        <v>241.76</v>
      </c>
      <c r="H6">
        <f>ROUND(IF(FreiwZulage&gt;TarifVolumenEnt+TarifVolumenLZ,FreiwZulage-(TarifVolumenEnt+TarifVolumenLZ),0)*AustrittsKNZ*EintrittsKNZ,2)</f>
        <v>0</v>
      </c>
      <c r="I6">
        <f t="shared" si="6"/>
        <v>2928</v>
      </c>
      <c r="J6">
        <f t="shared" si="0"/>
        <v>585.75</v>
      </c>
      <c r="K6">
        <f t="shared" si="1"/>
        <v>897</v>
      </c>
      <c r="L6">
        <f t="shared" si="2"/>
        <v>2672</v>
      </c>
    </row>
    <row r="7" spans="1:12" x14ac:dyDescent="0.25">
      <c r="A7">
        <f t="shared" si="7"/>
        <v>6</v>
      </c>
      <c r="B7">
        <f t="shared" si="8"/>
        <v>1</v>
      </c>
      <c r="C7">
        <f t="shared" si="3"/>
        <v>1001</v>
      </c>
      <c r="D7" t="str">
        <f t="shared" si="4"/>
        <v>Antje</v>
      </c>
      <c r="E7" t="str">
        <f t="shared" si="5"/>
        <v>Alberti</v>
      </c>
      <c r="F7">
        <f>ROUND(IF(Tariftyp="AT",IF($A7&lt;MONTH(TE_ZP_AT),AT_Gehalt,AT_Gehalt*(1+TE_Satz_AT)),IF($A7&lt;MONTH(TE_ZP_Tarif),Tarifentgelt,Tarifentgelt*(1+TE_Satz))*IRWAZ/AZ_Tarif)*EintrittsKNZ*AustrittsKNZ,2)</f>
        <v>2686.24</v>
      </c>
      <c r="G7">
        <f>ROUND(Grundentgelt*LZinPrz,2)</f>
        <v>241.76</v>
      </c>
      <c r="H7">
        <f>ROUND(IF(FreiwZulage&gt;TarifVolumenEnt+TarifVolumenLZ,FreiwZulage-(TarifVolumenEnt+TarifVolumenLZ),0)*AustrittsKNZ*EintrittsKNZ,2)</f>
        <v>0</v>
      </c>
      <c r="I7">
        <f t="shared" si="6"/>
        <v>2928</v>
      </c>
      <c r="J7">
        <f t="shared" si="0"/>
        <v>585.75</v>
      </c>
      <c r="K7">
        <f t="shared" si="1"/>
        <v>897</v>
      </c>
      <c r="L7">
        <f t="shared" si="2"/>
        <v>2672</v>
      </c>
    </row>
    <row r="8" spans="1:12" x14ac:dyDescent="0.25">
      <c r="A8">
        <f t="shared" si="7"/>
        <v>7</v>
      </c>
      <c r="B8">
        <f t="shared" si="8"/>
        <v>1</v>
      </c>
      <c r="C8">
        <f t="shared" si="3"/>
        <v>1001</v>
      </c>
      <c r="D8" t="str">
        <f t="shared" si="4"/>
        <v>Antje</v>
      </c>
      <c r="E8" t="str">
        <f t="shared" si="5"/>
        <v>Alberti</v>
      </c>
      <c r="F8">
        <f>ROUND(IF(Tariftyp="AT",IF($A8&lt;MONTH(TE_ZP_AT),AT_Gehalt,AT_Gehalt*(1+TE_Satz_AT)),IF($A8&lt;MONTH(TE_ZP_Tarif),Tarifentgelt,Tarifentgelt*(1+TE_Satz))*IRWAZ/AZ_Tarif)*EintrittsKNZ*AustrittsKNZ,2)</f>
        <v>2686.24</v>
      </c>
      <c r="G8">
        <f>ROUND(Grundentgelt*LZinPrz,2)</f>
        <v>241.76</v>
      </c>
      <c r="H8">
        <f>ROUND(IF(FreiwZulage&gt;TarifVolumenEnt+TarifVolumenLZ,FreiwZulage-(TarifVolumenEnt+TarifVolumenLZ),0)*AustrittsKNZ*EintrittsKNZ,2)</f>
        <v>0</v>
      </c>
      <c r="I8">
        <f t="shared" si="6"/>
        <v>2928</v>
      </c>
      <c r="J8">
        <f t="shared" si="0"/>
        <v>585.75</v>
      </c>
      <c r="K8">
        <f t="shared" si="1"/>
        <v>897</v>
      </c>
      <c r="L8">
        <f t="shared" si="2"/>
        <v>2672</v>
      </c>
    </row>
    <row r="9" spans="1:12" x14ac:dyDescent="0.25">
      <c r="A9">
        <f t="shared" si="7"/>
        <v>8</v>
      </c>
      <c r="B9">
        <f t="shared" si="8"/>
        <v>1</v>
      </c>
      <c r="C9">
        <f t="shared" si="3"/>
        <v>1001</v>
      </c>
      <c r="D9" t="str">
        <f t="shared" si="4"/>
        <v>Antje</v>
      </c>
      <c r="E9" t="str">
        <f t="shared" si="5"/>
        <v>Alberti</v>
      </c>
      <c r="F9">
        <f>ROUND(IF(Tariftyp="AT",IF($A9&lt;MONTH(TE_ZP_AT),AT_Gehalt,AT_Gehalt*(1+TE_Satz_AT)),IF($A9&lt;MONTH(TE_ZP_Tarif),Tarifentgelt,Tarifentgelt*(1+TE_Satz))*IRWAZ/AZ_Tarif)*EintrittsKNZ*AustrittsKNZ,2)</f>
        <v>2686.24</v>
      </c>
      <c r="G9">
        <f>ROUND(Grundentgelt*LZinPrz,2)</f>
        <v>241.76</v>
      </c>
      <c r="H9">
        <f>ROUND(IF(FreiwZulage&gt;TarifVolumenEnt+TarifVolumenLZ,FreiwZulage-(TarifVolumenEnt+TarifVolumenLZ),0)*AustrittsKNZ*EintrittsKNZ,2)</f>
        <v>0</v>
      </c>
      <c r="I9">
        <f t="shared" si="6"/>
        <v>2928</v>
      </c>
      <c r="J9">
        <f t="shared" si="0"/>
        <v>585.75</v>
      </c>
      <c r="K9">
        <f t="shared" si="1"/>
        <v>897</v>
      </c>
      <c r="L9">
        <f t="shared" si="2"/>
        <v>2672</v>
      </c>
    </row>
    <row r="10" spans="1:12" x14ac:dyDescent="0.25">
      <c r="A10">
        <f t="shared" si="7"/>
        <v>9</v>
      </c>
      <c r="B10">
        <f t="shared" si="8"/>
        <v>1</v>
      </c>
      <c r="C10">
        <f t="shared" si="3"/>
        <v>1001</v>
      </c>
      <c r="D10" t="str">
        <f t="shared" si="4"/>
        <v>Antje</v>
      </c>
      <c r="E10" t="str">
        <f t="shared" si="5"/>
        <v>Alberti</v>
      </c>
      <c r="F10">
        <f>ROUND(IF(Tariftyp="AT",IF($A10&lt;MONTH(TE_ZP_AT),AT_Gehalt,AT_Gehalt*(1+TE_Satz_AT)),IF($A10&lt;MONTH(TE_ZP_Tarif),Tarifentgelt,Tarifentgelt*(1+TE_Satz))*IRWAZ/AZ_Tarif)*EintrittsKNZ*AustrittsKNZ,2)</f>
        <v>2686.24</v>
      </c>
      <c r="G10">
        <f>ROUND(Grundentgelt*LZinPrz,2)</f>
        <v>241.76</v>
      </c>
      <c r="H10">
        <f>ROUND(IF(FreiwZulage&gt;TarifVolumenEnt+TarifVolumenLZ,FreiwZulage-(TarifVolumenEnt+TarifVolumenLZ),0)*AustrittsKNZ*EintrittsKNZ,2)</f>
        <v>0</v>
      </c>
      <c r="I10">
        <f t="shared" si="6"/>
        <v>2928</v>
      </c>
      <c r="J10">
        <f t="shared" si="0"/>
        <v>585.75</v>
      </c>
      <c r="K10">
        <f t="shared" si="1"/>
        <v>897</v>
      </c>
      <c r="L10">
        <f t="shared" si="2"/>
        <v>2672</v>
      </c>
    </row>
    <row r="11" spans="1:12" x14ac:dyDescent="0.25">
      <c r="A11">
        <f t="shared" si="7"/>
        <v>10</v>
      </c>
      <c r="B11">
        <f t="shared" si="8"/>
        <v>1</v>
      </c>
      <c r="C11">
        <f t="shared" si="3"/>
        <v>1001</v>
      </c>
      <c r="D11" t="str">
        <f t="shared" si="4"/>
        <v>Antje</v>
      </c>
      <c r="E11" t="str">
        <f t="shared" si="5"/>
        <v>Alberti</v>
      </c>
      <c r="F11">
        <f>ROUND(IF(Tariftyp="AT",IF($A11&lt;MONTH(TE_ZP_AT),AT_Gehalt,AT_Gehalt*(1+TE_Satz_AT)),IF($A11&lt;MONTH(TE_ZP_Tarif),Tarifentgelt,Tarifentgelt*(1+TE_Satz))*IRWAZ/AZ_Tarif)*EintrittsKNZ*AustrittsKNZ,2)</f>
        <v>2686.24</v>
      </c>
      <c r="G11">
        <f>ROUND(Grundentgelt*LZinPrz,2)</f>
        <v>241.76</v>
      </c>
      <c r="H11">
        <f>ROUND(IF(FreiwZulage&gt;TarifVolumenEnt+TarifVolumenLZ,FreiwZulage-(TarifVolumenEnt+TarifVolumenLZ),0)*AustrittsKNZ*EintrittsKNZ,2)</f>
        <v>0</v>
      </c>
      <c r="I11">
        <f t="shared" si="6"/>
        <v>2928</v>
      </c>
      <c r="J11">
        <f t="shared" si="0"/>
        <v>585.75</v>
      </c>
      <c r="K11">
        <f t="shared" si="1"/>
        <v>897</v>
      </c>
      <c r="L11">
        <f t="shared" si="2"/>
        <v>2672</v>
      </c>
    </row>
    <row r="12" spans="1:12" x14ac:dyDescent="0.25">
      <c r="A12">
        <f t="shared" si="7"/>
        <v>11</v>
      </c>
      <c r="B12">
        <f t="shared" si="8"/>
        <v>1</v>
      </c>
      <c r="C12">
        <f t="shared" si="3"/>
        <v>1001</v>
      </c>
      <c r="D12" t="str">
        <f t="shared" si="4"/>
        <v>Antje</v>
      </c>
      <c r="E12" t="str">
        <f t="shared" si="5"/>
        <v>Alberti</v>
      </c>
      <c r="F12">
        <f>ROUND(IF(Tariftyp="AT",IF($A12&lt;MONTH(TE_ZP_AT),AT_Gehalt,AT_Gehalt*(1+TE_Satz_AT)),IF($A12&lt;MONTH(TE_ZP_Tarif),Tarifentgelt,Tarifentgelt*(1+TE_Satz))*IRWAZ/AZ_Tarif)*EintrittsKNZ*AustrittsKNZ,2)</f>
        <v>2686.24</v>
      </c>
      <c r="G12">
        <f>ROUND(Grundentgelt*LZinPrz,2)</f>
        <v>241.76</v>
      </c>
      <c r="H12">
        <f>ROUND(IF(FreiwZulage&gt;TarifVolumenEnt+TarifVolumenLZ,FreiwZulage-(TarifVolumenEnt+TarifVolumenLZ),0)*AustrittsKNZ*EintrittsKNZ,2)</f>
        <v>0</v>
      </c>
      <c r="I12">
        <f t="shared" si="6"/>
        <v>2928</v>
      </c>
      <c r="J12">
        <f t="shared" si="0"/>
        <v>585.75</v>
      </c>
      <c r="K12">
        <f t="shared" si="1"/>
        <v>897</v>
      </c>
      <c r="L12">
        <f t="shared" si="2"/>
        <v>2672</v>
      </c>
    </row>
    <row r="13" spans="1:12" x14ac:dyDescent="0.25">
      <c r="A13">
        <f t="shared" si="7"/>
        <v>12</v>
      </c>
      <c r="B13">
        <f t="shared" si="8"/>
        <v>1</v>
      </c>
      <c r="C13">
        <f t="shared" si="3"/>
        <v>1001</v>
      </c>
      <c r="D13" t="str">
        <f t="shared" si="4"/>
        <v>Antje</v>
      </c>
      <c r="E13" t="str">
        <f t="shared" si="5"/>
        <v>Alberti</v>
      </c>
      <c r="F13">
        <f>ROUND(IF(Tariftyp="AT",IF($A13&lt;MONTH(TE_ZP_AT),AT_Gehalt,AT_Gehalt*(1+TE_Satz_AT)),IF($A13&lt;MONTH(TE_ZP_Tarif),Tarifentgelt,Tarifentgelt*(1+TE_Satz))*IRWAZ/AZ_Tarif)*EintrittsKNZ*AustrittsKNZ,2)</f>
        <v>2686.24</v>
      </c>
      <c r="G13">
        <f>ROUND(Grundentgelt*LZinPrz,2)</f>
        <v>241.76</v>
      </c>
      <c r="H13">
        <f>ROUND(IF(FreiwZulage&gt;TarifVolumenEnt+TarifVolumenLZ,FreiwZulage-(TarifVolumenEnt+TarifVolumenLZ),0)*AustrittsKNZ*EintrittsKNZ,2)</f>
        <v>0</v>
      </c>
      <c r="I13">
        <f t="shared" si="6"/>
        <v>2928</v>
      </c>
      <c r="J13">
        <f t="shared" si="0"/>
        <v>585.75</v>
      </c>
      <c r="K13">
        <f t="shared" si="1"/>
        <v>897</v>
      </c>
      <c r="L13">
        <f t="shared" si="2"/>
        <v>2672</v>
      </c>
    </row>
    <row r="14" spans="1:12" x14ac:dyDescent="0.25">
      <c r="A14">
        <f t="shared" si="7"/>
        <v>1</v>
      </c>
      <c r="B14">
        <f t="shared" si="8"/>
        <v>2</v>
      </c>
      <c r="C14">
        <f t="shared" si="3"/>
        <v>1020</v>
      </c>
      <c r="D14" t="str">
        <f t="shared" si="4"/>
        <v>Dieter</v>
      </c>
      <c r="E14" t="str">
        <f t="shared" si="5"/>
        <v>Alpermann</v>
      </c>
      <c r="F14">
        <f>ROUND(IF(Tariftyp="AT",IF($A14&lt;MONTH(TE_ZP_AT),AT_Gehalt,AT_Gehalt*(1+TE_Satz_AT)),IF($A14&lt;MONTH(TE_ZP_Tarif),Tarifentgelt,Tarifentgelt*(1+TE_Satz))*IRWAZ/AZ_Tarif)*EintrittsKNZ*AustrittsKNZ,2)</f>
        <v>2477.14</v>
      </c>
      <c r="G14">
        <f>ROUND(Grundentgelt*LZinPrz,2)</f>
        <v>198.17</v>
      </c>
      <c r="H14">
        <f>ROUND(IF(FreiwZulage&gt;TarifVolumenEnt+TarifVolumenLZ,FreiwZulage-(TarifVolumenEnt+TarifVolumenLZ),0)*AustrittsKNZ*EintrittsKNZ,2)</f>
        <v>0</v>
      </c>
      <c r="I14">
        <f t="shared" si="6"/>
        <v>2675.31</v>
      </c>
      <c r="J14">
        <f t="shared" si="0"/>
        <v>535.20000000000005</v>
      </c>
      <c r="K14">
        <f t="shared" si="1"/>
        <v>1149.69</v>
      </c>
      <c r="L14">
        <f t="shared" si="2"/>
        <v>2924.69</v>
      </c>
    </row>
    <row r="15" spans="1:12" x14ac:dyDescent="0.25">
      <c r="A15">
        <f t="shared" si="7"/>
        <v>2</v>
      </c>
      <c r="B15">
        <f t="shared" si="8"/>
        <v>2</v>
      </c>
      <c r="C15">
        <f t="shared" si="3"/>
        <v>1020</v>
      </c>
      <c r="D15" t="str">
        <f t="shared" si="4"/>
        <v>Dieter</v>
      </c>
      <c r="E15" t="str">
        <f t="shared" si="5"/>
        <v>Alpermann</v>
      </c>
      <c r="F15">
        <f>ROUND(IF(Tariftyp="AT",IF($A15&lt;MONTH(TE_ZP_AT),AT_Gehalt,AT_Gehalt*(1+TE_Satz_AT)),IF($A15&lt;MONTH(TE_ZP_Tarif),Tarifentgelt,Tarifentgelt*(1+TE_Satz))*IRWAZ/AZ_Tarif)*EintrittsKNZ*AustrittsKNZ,2)</f>
        <v>2477.14</v>
      </c>
      <c r="G15">
        <f>ROUND(Grundentgelt*LZinPrz,2)</f>
        <v>198.17</v>
      </c>
      <c r="H15">
        <f>ROUND(IF(FreiwZulage&gt;TarifVolumenEnt+TarifVolumenLZ,FreiwZulage-(TarifVolumenEnt+TarifVolumenLZ),0)*AustrittsKNZ*EintrittsKNZ,2)</f>
        <v>0</v>
      </c>
      <c r="I15">
        <f t="shared" si="6"/>
        <v>2675.31</v>
      </c>
      <c r="J15">
        <f t="shared" si="0"/>
        <v>535.20000000000005</v>
      </c>
      <c r="K15">
        <f t="shared" si="1"/>
        <v>1149.69</v>
      </c>
      <c r="L15">
        <f t="shared" si="2"/>
        <v>2924.69</v>
      </c>
    </row>
    <row r="16" spans="1:12" x14ac:dyDescent="0.25">
      <c r="A16">
        <f t="shared" si="7"/>
        <v>3</v>
      </c>
      <c r="B16">
        <f t="shared" si="8"/>
        <v>2</v>
      </c>
      <c r="C16">
        <f t="shared" si="3"/>
        <v>1020</v>
      </c>
      <c r="D16" t="str">
        <f t="shared" si="4"/>
        <v>Dieter</v>
      </c>
      <c r="E16" t="str">
        <f t="shared" si="5"/>
        <v>Alpermann</v>
      </c>
      <c r="F16">
        <f>ROUND(IF(Tariftyp="AT",IF($A16&lt;MONTH(TE_ZP_AT),AT_Gehalt,AT_Gehalt*(1+TE_Satz_AT)),IF($A16&lt;MONTH(TE_ZP_Tarif),Tarifentgelt,Tarifentgelt*(1+TE_Satz))*IRWAZ/AZ_Tarif)*EintrittsKNZ*AustrittsKNZ,2)</f>
        <v>2477.14</v>
      </c>
      <c r="G16">
        <f>ROUND(Grundentgelt*LZinPrz,2)</f>
        <v>198.17</v>
      </c>
      <c r="H16">
        <f>ROUND(IF(FreiwZulage&gt;TarifVolumenEnt+TarifVolumenLZ,FreiwZulage-(TarifVolumenEnt+TarifVolumenLZ),0)*AustrittsKNZ*EintrittsKNZ,2)</f>
        <v>0</v>
      </c>
      <c r="I16">
        <f t="shared" si="6"/>
        <v>2675.31</v>
      </c>
      <c r="J16">
        <f t="shared" si="0"/>
        <v>535.20000000000005</v>
      </c>
      <c r="K16">
        <f t="shared" si="1"/>
        <v>1149.69</v>
      </c>
      <c r="L16">
        <f t="shared" si="2"/>
        <v>2924.69</v>
      </c>
    </row>
    <row r="17" spans="1:12" x14ac:dyDescent="0.25">
      <c r="A17">
        <f t="shared" si="7"/>
        <v>4</v>
      </c>
      <c r="B17">
        <f t="shared" si="8"/>
        <v>2</v>
      </c>
      <c r="C17">
        <f t="shared" si="3"/>
        <v>1020</v>
      </c>
      <c r="D17" t="str">
        <f t="shared" si="4"/>
        <v>Dieter</v>
      </c>
      <c r="E17" t="str">
        <f t="shared" si="5"/>
        <v>Alpermann</v>
      </c>
      <c r="F17">
        <f>ROUND(IF(Tariftyp="AT",IF($A17&lt;MONTH(TE_ZP_AT),AT_Gehalt,AT_Gehalt*(1+TE_Satz_AT)),IF($A17&lt;MONTH(TE_ZP_Tarif),Tarifentgelt,Tarifentgelt*(1+TE_Satz))*IRWAZ/AZ_Tarif)*EintrittsKNZ*AustrittsKNZ,2)</f>
        <v>2477.14</v>
      </c>
      <c r="G17">
        <f>ROUND(Grundentgelt*LZinPrz,2)</f>
        <v>198.17</v>
      </c>
      <c r="H17">
        <f>ROUND(IF(FreiwZulage&gt;TarifVolumenEnt+TarifVolumenLZ,FreiwZulage-(TarifVolumenEnt+TarifVolumenLZ),0)*AustrittsKNZ*EintrittsKNZ,2)</f>
        <v>0</v>
      </c>
      <c r="I17">
        <f t="shared" si="6"/>
        <v>2675.31</v>
      </c>
      <c r="J17">
        <f t="shared" si="0"/>
        <v>535.20000000000005</v>
      </c>
      <c r="K17">
        <f t="shared" si="1"/>
        <v>1149.69</v>
      </c>
      <c r="L17">
        <f t="shared" si="2"/>
        <v>2924.69</v>
      </c>
    </row>
    <row r="18" spans="1:12" x14ac:dyDescent="0.25">
      <c r="A18">
        <f t="shared" si="7"/>
        <v>5</v>
      </c>
      <c r="B18">
        <f t="shared" si="8"/>
        <v>2</v>
      </c>
      <c r="C18">
        <f t="shared" si="3"/>
        <v>1020</v>
      </c>
      <c r="D18" t="str">
        <f t="shared" si="4"/>
        <v>Dieter</v>
      </c>
      <c r="E18" t="str">
        <f t="shared" si="5"/>
        <v>Alpermann</v>
      </c>
      <c r="F18">
        <f>ROUND(IF(Tariftyp="AT",IF($A18&lt;MONTH(TE_ZP_AT),AT_Gehalt,AT_Gehalt*(1+TE_Satz_AT)),IF($A18&lt;MONTH(TE_ZP_Tarif),Tarifentgelt,Tarifentgelt*(1+TE_Satz))*IRWAZ/AZ_Tarif)*EintrittsKNZ*AustrittsKNZ,2)</f>
        <v>2551.46</v>
      </c>
      <c r="G18">
        <f>ROUND(Grundentgelt*LZinPrz,2)</f>
        <v>204.12</v>
      </c>
      <c r="H18">
        <f>ROUND(IF(FreiwZulage&gt;TarifVolumenEnt+TarifVolumenLZ,FreiwZulage-(TarifVolumenEnt+TarifVolumenLZ),0)*AustrittsKNZ*EintrittsKNZ,2)</f>
        <v>0</v>
      </c>
      <c r="I18">
        <f t="shared" si="6"/>
        <v>2755.58</v>
      </c>
      <c r="J18">
        <f t="shared" si="0"/>
        <v>551.25</v>
      </c>
      <c r="K18">
        <f t="shared" si="1"/>
        <v>1069.42</v>
      </c>
      <c r="L18">
        <f t="shared" si="2"/>
        <v>2844.42</v>
      </c>
    </row>
    <row r="19" spans="1:12" x14ac:dyDescent="0.25">
      <c r="A19">
        <f t="shared" si="7"/>
        <v>6</v>
      </c>
      <c r="B19">
        <f t="shared" si="8"/>
        <v>2</v>
      </c>
      <c r="C19">
        <f t="shared" si="3"/>
        <v>1020</v>
      </c>
      <c r="D19" t="str">
        <f t="shared" si="4"/>
        <v>Dieter</v>
      </c>
      <c r="E19" t="str">
        <f t="shared" si="5"/>
        <v>Alpermann</v>
      </c>
      <c r="F19">
        <f>ROUND(IF(Tariftyp="AT",IF($A19&lt;MONTH(TE_ZP_AT),AT_Gehalt,AT_Gehalt*(1+TE_Satz_AT)),IF($A19&lt;MONTH(TE_ZP_Tarif),Tarifentgelt,Tarifentgelt*(1+TE_Satz))*IRWAZ/AZ_Tarif)*EintrittsKNZ*AustrittsKNZ,2)</f>
        <v>2551.46</v>
      </c>
      <c r="G19">
        <f>ROUND(Grundentgelt*LZinPrz,2)</f>
        <v>204.12</v>
      </c>
      <c r="H19">
        <f>ROUND(IF(FreiwZulage&gt;TarifVolumenEnt+TarifVolumenLZ,FreiwZulage-(TarifVolumenEnt+TarifVolumenLZ),0)*AustrittsKNZ*EintrittsKNZ,2)</f>
        <v>0</v>
      </c>
      <c r="I19">
        <f t="shared" si="6"/>
        <v>2755.58</v>
      </c>
      <c r="J19">
        <f t="shared" si="0"/>
        <v>551.25</v>
      </c>
      <c r="K19">
        <f t="shared" si="1"/>
        <v>1069.42</v>
      </c>
      <c r="L19">
        <f t="shared" si="2"/>
        <v>2844.42</v>
      </c>
    </row>
    <row r="20" spans="1:12" x14ac:dyDescent="0.25">
      <c r="A20">
        <f t="shared" si="7"/>
        <v>7</v>
      </c>
      <c r="B20">
        <f t="shared" si="8"/>
        <v>2</v>
      </c>
      <c r="C20">
        <f t="shared" si="3"/>
        <v>1020</v>
      </c>
      <c r="D20" t="str">
        <f t="shared" si="4"/>
        <v>Dieter</v>
      </c>
      <c r="E20" t="str">
        <f t="shared" si="5"/>
        <v>Alpermann</v>
      </c>
      <c r="F20">
        <f>ROUND(IF(Tariftyp="AT",IF($A20&lt;MONTH(TE_ZP_AT),AT_Gehalt,AT_Gehalt*(1+TE_Satz_AT)),IF($A20&lt;MONTH(TE_ZP_Tarif),Tarifentgelt,Tarifentgelt*(1+TE_Satz))*IRWAZ/AZ_Tarif)*EintrittsKNZ*AustrittsKNZ,2)</f>
        <v>2551.46</v>
      </c>
      <c r="G20">
        <f>ROUND(Grundentgelt*LZinPrz,2)</f>
        <v>204.12</v>
      </c>
      <c r="H20">
        <f>ROUND(IF(FreiwZulage&gt;TarifVolumenEnt+TarifVolumenLZ,FreiwZulage-(TarifVolumenEnt+TarifVolumenLZ),0)*AustrittsKNZ*EintrittsKNZ,2)</f>
        <v>0</v>
      </c>
      <c r="I20">
        <f t="shared" si="6"/>
        <v>2755.58</v>
      </c>
      <c r="J20">
        <f t="shared" si="0"/>
        <v>551.25</v>
      </c>
      <c r="K20">
        <f t="shared" si="1"/>
        <v>1069.42</v>
      </c>
      <c r="L20">
        <f t="shared" si="2"/>
        <v>2844.42</v>
      </c>
    </row>
    <row r="21" spans="1:12" x14ac:dyDescent="0.25">
      <c r="A21">
        <f t="shared" si="7"/>
        <v>8</v>
      </c>
      <c r="B21">
        <f t="shared" si="8"/>
        <v>2</v>
      </c>
      <c r="C21">
        <f t="shared" si="3"/>
        <v>1020</v>
      </c>
      <c r="D21" t="str">
        <f t="shared" si="4"/>
        <v>Dieter</v>
      </c>
      <c r="E21" t="str">
        <f t="shared" si="5"/>
        <v>Alpermann</v>
      </c>
      <c r="F21">
        <f>ROUND(IF(Tariftyp="AT",IF($A21&lt;MONTH(TE_ZP_AT),AT_Gehalt,AT_Gehalt*(1+TE_Satz_AT)),IF($A21&lt;MONTH(TE_ZP_Tarif),Tarifentgelt,Tarifentgelt*(1+TE_Satz))*IRWAZ/AZ_Tarif)*EintrittsKNZ*AustrittsKNZ,2)</f>
        <v>2551.46</v>
      </c>
      <c r="G21">
        <f>ROUND(Grundentgelt*LZinPrz,2)</f>
        <v>204.12</v>
      </c>
      <c r="H21">
        <f>ROUND(IF(FreiwZulage&gt;TarifVolumenEnt+TarifVolumenLZ,FreiwZulage-(TarifVolumenEnt+TarifVolumenLZ),0)*AustrittsKNZ*EintrittsKNZ,2)</f>
        <v>0</v>
      </c>
      <c r="I21">
        <f t="shared" si="6"/>
        <v>2755.58</v>
      </c>
      <c r="J21">
        <f t="shared" si="0"/>
        <v>551.25</v>
      </c>
      <c r="K21">
        <f t="shared" si="1"/>
        <v>1069.42</v>
      </c>
      <c r="L21">
        <f t="shared" si="2"/>
        <v>2844.42</v>
      </c>
    </row>
    <row r="22" spans="1:12" x14ac:dyDescent="0.25">
      <c r="A22">
        <f t="shared" si="7"/>
        <v>9</v>
      </c>
      <c r="B22">
        <f t="shared" si="8"/>
        <v>2</v>
      </c>
      <c r="C22">
        <f t="shared" si="3"/>
        <v>1020</v>
      </c>
      <c r="D22" t="str">
        <f t="shared" si="4"/>
        <v>Dieter</v>
      </c>
      <c r="E22" t="str">
        <f t="shared" si="5"/>
        <v>Alpermann</v>
      </c>
      <c r="F22">
        <f>ROUND(IF(Tariftyp="AT",IF($A22&lt;MONTH(TE_ZP_AT),AT_Gehalt,AT_Gehalt*(1+TE_Satz_AT)),IF($A22&lt;MONTH(TE_ZP_Tarif),Tarifentgelt,Tarifentgelt*(1+TE_Satz))*IRWAZ/AZ_Tarif)*EintrittsKNZ*AustrittsKNZ,2)</f>
        <v>2551.46</v>
      </c>
      <c r="G22">
        <f>ROUND(Grundentgelt*LZinPrz,2)</f>
        <v>204.12</v>
      </c>
      <c r="H22">
        <f>ROUND(IF(FreiwZulage&gt;TarifVolumenEnt+TarifVolumenLZ,FreiwZulage-(TarifVolumenEnt+TarifVolumenLZ),0)*AustrittsKNZ*EintrittsKNZ,2)</f>
        <v>0</v>
      </c>
      <c r="I22">
        <f t="shared" si="6"/>
        <v>2755.58</v>
      </c>
      <c r="J22">
        <f t="shared" si="0"/>
        <v>551.25</v>
      </c>
      <c r="K22">
        <f t="shared" si="1"/>
        <v>1069.42</v>
      </c>
      <c r="L22">
        <f t="shared" si="2"/>
        <v>2844.42</v>
      </c>
    </row>
    <row r="23" spans="1:12" x14ac:dyDescent="0.25">
      <c r="A23">
        <f t="shared" si="7"/>
        <v>10</v>
      </c>
      <c r="B23">
        <f t="shared" si="8"/>
        <v>2</v>
      </c>
      <c r="C23">
        <f t="shared" si="3"/>
        <v>1020</v>
      </c>
      <c r="D23" t="str">
        <f t="shared" si="4"/>
        <v>Dieter</v>
      </c>
      <c r="E23" t="str">
        <f t="shared" si="5"/>
        <v>Alpermann</v>
      </c>
      <c r="F23">
        <f>ROUND(IF(Tariftyp="AT",IF($A23&lt;MONTH(TE_ZP_AT),AT_Gehalt,AT_Gehalt*(1+TE_Satz_AT)),IF($A23&lt;MONTH(TE_ZP_Tarif),Tarifentgelt,Tarifentgelt*(1+TE_Satz))*IRWAZ/AZ_Tarif)*EintrittsKNZ*AustrittsKNZ,2)</f>
        <v>2551.46</v>
      </c>
      <c r="G23">
        <f>ROUND(Grundentgelt*LZinPrz,2)</f>
        <v>204.12</v>
      </c>
      <c r="H23">
        <f>ROUND(IF(FreiwZulage&gt;TarifVolumenEnt+TarifVolumenLZ,FreiwZulage-(TarifVolumenEnt+TarifVolumenLZ),0)*AustrittsKNZ*EintrittsKNZ,2)</f>
        <v>0</v>
      </c>
      <c r="I23">
        <f t="shared" si="6"/>
        <v>2755.58</v>
      </c>
      <c r="J23">
        <f t="shared" si="0"/>
        <v>551.25</v>
      </c>
      <c r="K23">
        <f t="shared" si="1"/>
        <v>1069.42</v>
      </c>
      <c r="L23">
        <f t="shared" si="2"/>
        <v>2844.42</v>
      </c>
    </row>
    <row r="24" spans="1:12" x14ac:dyDescent="0.25">
      <c r="A24">
        <f t="shared" si="7"/>
        <v>11</v>
      </c>
      <c r="B24">
        <f t="shared" si="8"/>
        <v>2</v>
      </c>
      <c r="C24">
        <f t="shared" si="3"/>
        <v>1020</v>
      </c>
      <c r="D24" t="str">
        <f t="shared" si="4"/>
        <v>Dieter</v>
      </c>
      <c r="E24" t="str">
        <f t="shared" si="5"/>
        <v>Alpermann</v>
      </c>
      <c r="F24">
        <f>ROUND(IF(Tariftyp="AT",IF($A24&lt;MONTH(TE_ZP_AT),AT_Gehalt,AT_Gehalt*(1+TE_Satz_AT)),IF($A24&lt;MONTH(TE_ZP_Tarif),Tarifentgelt,Tarifentgelt*(1+TE_Satz))*IRWAZ/AZ_Tarif)*EintrittsKNZ*AustrittsKNZ,2)</f>
        <v>2551.46</v>
      </c>
      <c r="G24">
        <f>ROUND(Grundentgelt*LZinPrz,2)</f>
        <v>204.12</v>
      </c>
      <c r="H24">
        <f>ROUND(IF(FreiwZulage&gt;TarifVolumenEnt+TarifVolumenLZ,FreiwZulage-(TarifVolumenEnt+TarifVolumenLZ),0)*AustrittsKNZ*EintrittsKNZ,2)</f>
        <v>0</v>
      </c>
      <c r="I24">
        <f t="shared" si="6"/>
        <v>2755.58</v>
      </c>
      <c r="J24">
        <f t="shared" si="0"/>
        <v>551.25</v>
      </c>
      <c r="K24">
        <f t="shared" si="1"/>
        <v>1069.42</v>
      </c>
      <c r="L24">
        <f t="shared" si="2"/>
        <v>2844.42</v>
      </c>
    </row>
    <row r="25" spans="1:12" x14ac:dyDescent="0.25">
      <c r="A25">
        <f t="shared" si="7"/>
        <v>12</v>
      </c>
      <c r="B25">
        <f t="shared" si="8"/>
        <v>2</v>
      </c>
      <c r="C25">
        <f t="shared" si="3"/>
        <v>1020</v>
      </c>
      <c r="D25" t="str">
        <f t="shared" si="4"/>
        <v>Dieter</v>
      </c>
      <c r="E25" t="str">
        <f t="shared" si="5"/>
        <v>Alpermann</v>
      </c>
      <c r="F25">
        <f>ROUND(IF(Tariftyp="AT",IF($A25&lt;MONTH(TE_ZP_AT),AT_Gehalt,AT_Gehalt*(1+TE_Satz_AT)),IF($A25&lt;MONTH(TE_ZP_Tarif),Tarifentgelt,Tarifentgelt*(1+TE_Satz))*IRWAZ/AZ_Tarif)*EintrittsKNZ*AustrittsKNZ,2)</f>
        <v>2551.46</v>
      </c>
      <c r="G25">
        <f>ROUND(Grundentgelt*LZinPrz,2)</f>
        <v>204.12</v>
      </c>
      <c r="H25">
        <f>ROUND(IF(FreiwZulage&gt;TarifVolumenEnt+TarifVolumenLZ,FreiwZulage-(TarifVolumenEnt+TarifVolumenLZ),0)*AustrittsKNZ*EintrittsKNZ,2)</f>
        <v>0</v>
      </c>
      <c r="I25">
        <f t="shared" si="6"/>
        <v>2755.58</v>
      </c>
      <c r="J25">
        <f t="shared" si="0"/>
        <v>551.25</v>
      </c>
      <c r="K25">
        <f t="shared" si="1"/>
        <v>1069.42</v>
      </c>
      <c r="L25">
        <f t="shared" si="2"/>
        <v>2844.42</v>
      </c>
    </row>
    <row r="26" spans="1:12" x14ac:dyDescent="0.25">
      <c r="A26">
        <f t="shared" si="7"/>
        <v>1</v>
      </c>
      <c r="B26">
        <f t="shared" si="8"/>
        <v>3</v>
      </c>
      <c r="C26">
        <f t="shared" si="3"/>
        <v>1027</v>
      </c>
      <c r="D26" t="str">
        <f t="shared" si="4"/>
        <v>Christiane</v>
      </c>
      <c r="E26" t="str">
        <f t="shared" si="5"/>
        <v>Altmeyer</v>
      </c>
      <c r="F26">
        <f>ROUND(IF(Tariftyp="AT",IF($A26&lt;MONTH(TE_ZP_AT),AT_Gehalt,AT_Gehalt*(1+TE_Satz_AT)),IF($A26&lt;MONTH(TE_ZP_Tarif),Tarifentgelt,Tarifentgelt*(1+TE_Satz))*IRWAZ/AZ_Tarif)*EintrittsKNZ*AustrittsKNZ,2)</f>
        <v>1548.21</v>
      </c>
      <c r="G26">
        <f>ROUND(Grundentgelt*LZinPrz,2)</f>
        <v>139.34</v>
      </c>
      <c r="H26">
        <f>ROUND(IF(FreiwZulage&gt;TarifVolumenEnt+TarifVolumenLZ,FreiwZulage-(TarifVolumenEnt+TarifVolumenLZ),0)*AustrittsKNZ*EintrittsKNZ,2)</f>
        <v>132</v>
      </c>
      <c r="I26">
        <f t="shared" si="6"/>
        <v>1819.55</v>
      </c>
      <c r="J26">
        <f t="shared" si="0"/>
        <v>364</v>
      </c>
      <c r="K26">
        <f t="shared" si="1"/>
        <v>2005.45</v>
      </c>
      <c r="L26">
        <f t="shared" si="2"/>
        <v>3780.45</v>
      </c>
    </row>
    <row r="27" spans="1:12" x14ac:dyDescent="0.25">
      <c r="A27">
        <f t="shared" si="7"/>
        <v>2</v>
      </c>
      <c r="B27">
        <f t="shared" si="8"/>
        <v>3</v>
      </c>
      <c r="C27">
        <f t="shared" si="3"/>
        <v>1027</v>
      </c>
      <c r="D27" t="str">
        <f t="shared" si="4"/>
        <v>Christiane</v>
      </c>
      <c r="E27" t="str">
        <f t="shared" si="5"/>
        <v>Altmeyer</v>
      </c>
      <c r="F27">
        <f>ROUND(IF(Tariftyp="AT",IF($A27&lt;MONTH(TE_ZP_AT),AT_Gehalt,AT_Gehalt*(1+TE_Satz_AT)),IF($A27&lt;MONTH(TE_ZP_Tarif),Tarifentgelt,Tarifentgelt*(1+TE_Satz))*IRWAZ/AZ_Tarif)*EintrittsKNZ*AustrittsKNZ,2)</f>
        <v>1548.21</v>
      </c>
      <c r="G27">
        <f>ROUND(Grundentgelt*LZinPrz,2)</f>
        <v>139.34</v>
      </c>
      <c r="H27">
        <f>ROUND(IF(FreiwZulage&gt;TarifVolumenEnt+TarifVolumenLZ,FreiwZulage-(TarifVolumenEnt+TarifVolumenLZ),0)*AustrittsKNZ*EintrittsKNZ,2)</f>
        <v>132</v>
      </c>
      <c r="I27">
        <f t="shared" si="6"/>
        <v>1819.55</v>
      </c>
      <c r="J27">
        <f t="shared" si="0"/>
        <v>364</v>
      </c>
      <c r="K27">
        <f t="shared" si="1"/>
        <v>2005.45</v>
      </c>
      <c r="L27">
        <f t="shared" si="2"/>
        <v>3780.45</v>
      </c>
    </row>
    <row r="28" spans="1:12" x14ac:dyDescent="0.25">
      <c r="A28">
        <f t="shared" si="7"/>
        <v>3</v>
      </c>
      <c r="B28">
        <f t="shared" si="8"/>
        <v>3</v>
      </c>
      <c r="C28">
        <f t="shared" si="3"/>
        <v>1027</v>
      </c>
      <c r="D28" t="str">
        <f t="shared" si="4"/>
        <v>Christiane</v>
      </c>
      <c r="E28" t="str">
        <f t="shared" si="5"/>
        <v>Altmeyer</v>
      </c>
      <c r="F28">
        <f>ROUND(IF(Tariftyp="AT",IF($A28&lt;MONTH(TE_ZP_AT),AT_Gehalt,AT_Gehalt*(1+TE_Satz_AT)),IF($A28&lt;MONTH(TE_ZP_Tarif),Tarifentgelt,Tarifentgelt*(1+TE_Satz))*IRWAZ/AZ_Tarif)*EintrittsKNZ*AustrittsKNZ,2)</f>
        <v>1548.21</v>
      </c>
      <c r="G28">
        <f>ROUND(Grundentgelt*LZinPrz,2)</f>
        <v>139.34</v>
      </c>
      <c r="H28">
        <f>ROUND(IF(FreiwZulage&gt;TarifVolumenEnt+TarifVolumenLZ,FreiwZulage-(TarifVolumenEnt+TarifVolumenLZ),0)*AustrittsKNZ*EintrittsKNZ,2)</f>
        <v>132</v>
      </c>
      <c r="I28">
        <f t="shared" si="6"/>
        <v>1819.55</v>
      </c>
      <c r="J28">
        <f t="shared" si="0"/>
        <v>364</v>
      </c>
      <c r="K28">
        <f t="shared" si="1"/>
        <v>2005.45</v>
      </c>
      <c r="L28">
        <f t="shared" si="2"/>
        <v>3780.45</v>
      </c>
    </row>
    <row r="29" spans="1:12" x14ac:dyDescent="0.25">
      <c r="A29">
        <f t="shared" si="7"/>
        <v>4</v>
      </c>
      <c r="B29">
        <f t="shared" si="8"/>
        <v>3</v>
      </c>
      <c r="C29">
        <f t="shared" si="3"/>
        <v>1027</v>
      </c>
      <c r="D29" t="str">
        <f t="shared" si="4"/>
        <v>Christiane</v>
      </c>
      <c r="E29" t="str">
        <f t="shared" si="5"/>
        <v>Altmeyer</v>
      </c>
      <c r="F29">
        <f>ROUND(IF(Tariftyp="AT",IF($A29&lt;MONTH(TE_ZP_AT),AT_Gehalt,AT_Gehalt*(1+TE_Satz_AT)),IF($A29&lt;MONTH(TE_ZP_Tarif),Tarifentgelt,Tarifentgelt*(1+TE_Satz))*IRWAZ/AZ_Tarif)*EintrittsKNZ*AustrittsKNZ,2)</f>
        <v>1548.21</v>
      </c>
      <c r="G29">
        <f>ROUND(Grundentgelt*LZinPrz,2)</f>
        <v>139.34</v>
      </c>
      <c r="H29">
        <f>ROUND(IF(FreiwZulage&gt;TarifVolumenEnt+TarifVolumenLZ,FreiwZulage-(TarifVolumenEnt+TarifVolumenLZ),0)*AustrittsKNZ*EintrittsKNZ,2)</f>
        <v>132</v>
      </c>
      <c r="I29">
        <f t="shared" si="6"/>
        <v>1819.55</v>
      </c>
      <c r="J29">
        <f t="shared" si="0"/>
        <v>364</v>
      </c>
      <c r="K29">
        <f t="shared" si="1"/>
        <v>2005.45</v>
      </c>
      <c r="L29">
        <f t="shared" si="2"/>
        <v>3780.45</v>
      </c>
    </row>
    <row r="30" spans="1:12" x14ac:dyDescent="0.25">
      <c r="A30">
        <f t="shared" si="7"/>
        <v>5</v>
      </c>
      <c r="B30">
        <f t="shared" si="8"/>
        <v>3</v>
      </c>
      <c r="C30">
        <f t="shared" si="3"/>
        <v>1027</v>
      </c>
      <c r="D30" t="str">
        <f t="shared" si="4"/>
        <v>Christiane</v>
      </c>
      <c r="E30" t="str">
        <f t="shared" si="5"/>
        <v>Altmeyer</v>
      </c>
      <c r="F30">
        <f>ROUND(IF(Tariftyp="AT",IF($A30&lt;MONTH(TE_ZP_AT),AT_Gehalt,AT_Gehalt*(1+TE_Satz_AT)),IF($A30&lt;MONTH(TE_ZP_Tarif),Tarifentgelt,Tarifentgelt*(1+TE_Satz))*IRWAZ/AZ_Tarif)*EintrittsKNZ*AustrittsKNZ,2)</f>
        <v>1594.66</v>
      </c>
      <c r="G30">
        <f>ROUND(Grundentgelt*LZinPrz,2)</f>
        <v>143.52000000000001</v>
      </c>
      <c r="H30">
        <f>ROUND(IF(FreiwZulage&gt;TarifVolumenEnt+TarifVolumenLZ,FreiwZulage-(TarifVolumenEnt+TarifVolumenLZ),0)*AustrittsKNZ*EintrittsKNZ,2)</f>
        <v>81.37</v>
      </c>
      <c r="I30">
        <f t="shared" si="6"/>
        <v>1819.5500000000002</v>
      </c>
      <c r="J30">
        <f t="shared" si="0"/>
        <v>364</v>
      </c>
      <c r="K30">
        <f t="shared" si="1"/>
        <v>2005.4499999999998</v>
      </c>
      <c r="L30">
        <f t="shared" si="2"/>
        <v>3780.45</v>
      </c>
    </row>
    <row r="31" spans="1:12" x14ac:dyDescent="0.25">
      <c r="A31">
        <f t="shared" si="7"/>
        <v>6</v>
      </c>
      <c r="B31">
        <f t="shared" si="8"/>
        <v>3</v>
      </c>
      <c r="C31">
        <f t="shared" si="3"/>
        <v>1027</v>
      </c>
      <c r="D31" t="str">
        <f t="shared" si="4"/>
        <v>Christiane</v>
      </c>
      <c r="E31" t="str">
        <f t="shared" si="5"/>
        <v>Altmeyer</v>
      </c>
      <c r="F31">
        <f>ROUND(IF(Tariftyp="AT",IF($A31&lt;MONTH(TE_ZP_AT),AT_Gehalt,AT_Gehalt*(1+TE_Satz_AT)),IF($A31&lt;MONTH(TE_ZP_Tarif),Tarifentgelt,Tarifentgelt*(1+TE_Satz))*IRWAZ/AZ_Tarif)*EintrittsKNZ*AustrittsKNZ,2)</f>
        <v>1594.66</v>
      </c>
      <c r="G31">
        <f>ROUND(Grundentgelt*LZinPrz,2)</f>
        <v>143.52000000000001</v>
      </c>
      <c r="H31">
        <f>ROUND(IF(FreiwZulage&gt;TarifVolumenEnt+TarifVolumenLZ,FreiwZulage-(TarifVolumenEnt+TarifVolumenLZ),0)*AustrittsKNZ*EintrittsKNZ,2)</f>
        <v>81.37</v>
      </c>
      <c r="I31">
        <f t="shared" si="6"/>
        <v>1819.5500000000002</v>
      </c>
      <c r="J31">
        <f t="shared" si="0"/>
        <v>364</v>
      </c>
      <c r="K31">
        <f t="shared" si="1"/>
        <v>2005.4499999999998</v>
      </c>
      <c r="L31">
        <f t="shared" si="2"/>
        <v>3780.45</v>
      </c>
    </row>
    <row r="32" spans="1:12" x14ac:dyDescent="0.25">
      <c r="A32">
        <f t="shared" si="7"/>
        <v>7</v>
      </c>
      <c r="B32">
        <f t="shared" si="8"/>
        <v>3</v>
      </c>
      <c r="C32">
        <f t="shared" si="3"/>
        <v>1027</v>
      </c>
      <c r="D32" t="str">
        <f t="shared" si="4"/>
        <v>Christiane</v>
      </c>
      <c r="E32" t="str">
        <f t="shared" si="5"/>
        <v>Altmeyer</v>
      </c>
      <c r="F32">
        <f>ROUND(IF(Tariftyp="AT",IF($A32&lt;MONTH(TE_ZP_AT),AT_Gehalt,AT_Gehalt*(1+TE_Satz_AT)),IF($A32&lt;MONTH(TE_ZP_Tarif),Tarifentgelt,Tarifentgelt*(1+TE_Satz))*IRWAZ/AZ_Tarif)*EintrittsKNZ*AustrittsKNZ,2)</f>
        <v>1594.66</v>
      </c>
      <c r="G32">
        <f>ROUND(Grundentgelt*LZinPrz,2)</f>
        <v>143.52000000000001</v>
      </c>
      <c r="H32">
        <f>ROUND(IF(FreiwZulage&gt;TarifVolumenEnt+TarifVolumenLZ,FreiwZulage-(TarifVolumenEnt+TarifVolumenLZ),0)*AustrittsKNZ*EintrittsKNZ,2)</f>
        <v>81.37</v>
      </c>
      <c r="I32">
        <f t="shared" si="6"/>
        <v>1819.5500000000002</v>
      </c>
      <c r="J32">
        <f t="shared" si="0"/>
        <v>364</v>
      </c>
      <c r="K32">
        <f t="shared" si="1"/>
        <v>2005.4499999999998</v>
      </c>
      <c r="L32">
        <f t="shared" si="2"/>
        <v>3780.45</v>
      </c>
    </row>
    <row r="33" spans="1:12" x14ac:dyDescent="0.25">
      <c r="A33">
        <f t="shared" si="7"/>
        <v>8</v>
      </c>
      <c r="B33">
        <f t="shared" si="8"/>
        <v>3</v>
      </c>
      <c r="C33">
        <f t="shared" si="3"/>
        <v>1027</v>
      </c>
      <c r="D33" t="str">
        <f t="shared" si="4"/>
        <v>Christiane</v>
      </c>
      <c r="E33" t="str">
        <f t="shared" si="5"/>
        <v>Altmeyer</v>
      </c>
      <c r="F33">
        <f>ROUND(IF(Tariftyp="AT",IF($A33&lt;MONTH(TE_ZP_AT),AT_Gehalt,AT_Gehalt*(1+TE_Satz_AT)),IF($A33&lt;MONTH(TE_ZP_Tarif),Tarifentgelt,Tarifentgelt*(1+TE_Satz))*IRWAZ/AZ_Tarif)*EintrittsKNZ*AustrittsKNZ,2)</f>
        <v>1594.66</v>
      </c>
      <c r="G33">
        <f>ROUND(Grundentgelt*LZinPrz,2)</f>
        <v>143.52000000000001</v>
      </c>
      <c r="H33">
        <f>ROUND(IF(FreiwZulage&gt;TarifVolumenEnt+TarifVolumenLZ,FreiwZulage-(TarifVolumenEnt+TarifVolumenLZ),0)*AustrittsKNZ*EintrittsKNZ,2)</f>
        <v>81.37</v>
      </c>
      <c r="I33">
        <f t="shared" si="6"/>
        <v>1819.5500000000002</v>
      </c>
      <c r="J33">
        <f t="shared" si="0"/>
        <v>364</v>
      </c>
      <c r="K33">
        <f t="shared" si="1"/>
        <v>2005.4499999999998</v>
      </c>
      <c r="L33">
        <f t="shared" si="2"/>
        <v>3780.45</v>
      </c>
    </row>
    <row r="34" spans="1:12" x14ac:dyDescent="0.25">
      <c r="A34">
        <f t="shared" si="7"/>
        <v>9</v>
      </c>
      <c r="B34">
        <f t="shared" si="8"/>
        <v>3</v>
      </c>
      <c r="C34">
        <f t="shared" si="3"/>
        <v>1027</v>
      </c>
      <c r="D34" t="str">
        <f t="shared" si="4"/>
        <v>Christiane</v>
      </c>
      <c r="E34" t="str">
        <f t="shared" si="5"/>
        <v>Altmeyer</v>
      </c>
      <c r="F34">
        <f>ROUND(IF(Tariftyp="AT",IF($A34&lt;MONTH(TE_ZP_AT),AT_Gehalt,AT_Gehalt*(1+TE_Satz_AT)),IF($A34&lt;MONTH(TE_ZP_Tarif),Tarifentgelt,Tarifentgelt*(1+TE_Satz))*IRWAZ/AZ_Tarif)*EintrittsKNZ*AustrittsKNZ,2)</f>
        <v>1594.66</v>
      </c>
      <c r="G34">
        <f>ROUND(Grundentgelt*LZinPrz,2)</f>
        <v>143.52000000000001</v>
      </c>
      <c r="H34">
        <f>ROUND(IF(FreiwZulage&gt;TarifVolumenEnt+TarifVolumenLZ,FreiwZulage-(TarifVolumenEnt+TarifVolumenLZ),0)*AustrittsKNZ*EintrittsKNZ,2)</f>
        <v>81.37</v>
      </c>
      <c r="I34">
        <f t="shared" si="6"/>
        <v>1819.5500000000002</v>
      </c>
      <c r="J34">
        <f t="shared" si="0"/>
        <v>364</v>
      </c>
      <c r="K34">
        <f t="shared" si="1"/>
        <v>2005.4499999999998</v>
      </c>
      <c r="L34">
        <f t="shared" si="2"/>
        <v>3780.45</v>
      </c>
    </row>
    <row r="35" spans="1:12" x14ac:dyDescent="0.25">
      <c r="A35">
        <f t="shared" si="7"/>
        <v>10</v>
      </c>
      <c r="B35">
        <f t="shared" si="8"/>
        <v>3</v>
      </c>
      <c r="C35">
        <f t="shared" si="3"/>
        <v>1027</v>
      </c>
      <c r="D35" t="str">
        <f t="shared" si="4"/>
        <v>Christiane</v>
      </c>
      <c r="E35" t="str">
        <f t="shared" si="5"/>
        <v>Altmeyer</v>
      </c>
      <c r="F35">
        <f>ROUND(IF(Tariftyp="AT",IF($A35&lt;MONTH(TE_ZP_AT),AT_Gehalt,AT_Gehalt*(1+TE_Satz_AT)),IF($A35&lt;MONTH(TE_ZP_Tarif),Tarifentgelt,Tarifentgelt*(1+TE_Satz))*IRWAZ/AZ_Tarif)*EintrittsKNZ*AustrittsKNZ,2)</f>
        <v>1594.66</v>
      </c>
      <c r="G35">
        <f>ROUND(Grundentgelt*LZinPrz,2)</f>
        <v>143.52000000000001</v>
      </c>
      <c r="H35">
        <f>ROUND(IF(FreiwZulage&gt;TarifVolumenEnt+TarifVolumenLZ,FreiwZulage-(TarifVolumenEnt+TarifVolumenLZ),0)*AustrittsKNZ*EintrittsKNZ,2)</f>
        <v>81.37</v>
      </c>
      <c r="I35">
        <f t="shared" si="6"/>
        <v>1819.5500000000002</v>
      </c>
      <c r="J35">
        <f t="shared" si="0"/>
        <v>364</v>
      </c>
      <c r="K35">
        <f t="shared" si="1"/>
        <v>2005.4499999999998</v>
      </c>
      <c r="L35">
        <f t="shared" si="2"/>
        <v>3780.45</v>
      </c>
    </row>
    <row r="36" spans="1:12" x14ac:dyDescent="0.25">
      <c r="A36">
        <f t="shared" si="7"/>
        <v>11</v>
      </c>
      <c r="B36">
        <f t="shared" si="8"/>
        <v>3</v>
      </c>
      <c r="C36">
        <f t="shared" si="3"/>
        <v>1027</v>
      </c>
      <c r="D36" t="str">
        <f t="shared" si="4"/>
        <v>Christiane</v>
      </c>
      <c r="E36" t="str">
        <f t="shared" si="5"/>
        <v>Altmeyer</v>
      </c>
      <c r="F36">
        <f>ROUND(IF(Tariftyp="AT",IF($A36&lt;MONTH(TE_ZP_AT),AT_Gehalt,AT_Gehalt*(1+TE_Satz_AT)),IF($A36&lt;MONTH(TE_ZP_Tarif),Tarifentgelt,Tarifentgelt*(1+TE_Satz))*IRWAZ/AZ_Tarif)*EintrittsKNZ*AustrittsKNZ,2)</f>
        <v>1594.66</v>
      </c>
      <c r="G36">
        <f>ROUND(Grundentgelt*LZinPrz,2)</f>
        <v>143.52000000000001</v>
      </c>
      <c r="H36">
        <f>ROUND(IF(FreiwZulage&gt;TarifVolumenEnt+TarifVolumenLZ,FreiwZulage-(TarifVolumenEnt+TarifVolumenLZ),0)*AustrittsKNZ*EintrittsKNZ,2)</f>
        <v>81.37</v>
      </c>
      <c r="I36">
        <f t="shared" si="6"/>
        <v>1819.5500000000002</v>
      </c>
      <c r="J36">
        <f t="shared" si="0"/>
        <v>364</v>
      </c>
      <c r="K36">
        <f t="shared" si="1"/>
        <v>2005.4499999999998</v>
      </c>
      <c r="L36">
        <f t="shared" si="2"/>
        <v>3780.45</v>
      </c>
    </row>
    <row r="37" spans="1:12" x14ac:dyDescent="0.25">
      <c r="A37">
        <f t="shared" si="7"/>
        <v>12</v>
      </c>
      <c r="B37">
        <f t="shared" si="8"/>
        <v>3</v>
      </c>
      <c r="C37">
        <f t="shared" si="3"/>
        <v>1027</v>
      </c>
      <c r="D37" t="str">
        <f t="shared" si="4"/>
        <v>Christiane</v>
      </c>
      <c r="E37" t="str">
        <f t="shared" si="5"/>
        <v>Altmeyer</v>
      </c>
      <c r="F37">
        <f>ROUND(IF(Tariftyp="AT",IF($A37&lt;MONTH(TE_ZP_AT),AT_Gehalt,AT_Gehalt*(1+TE_Satz_AT)),IF($A37&lt;MONTH(TE_ZP_Tarif),Tarifentgelt,Tarifentgelt*(1+TE_Satz))*IRWAZ/AZ_Tarif)*EintrittsKNZ*AustrittsKNZ,2)</f>
        <v>1594.66</v>
      </c>
      <c r="G37">
        <f>ROUND(Grundentgelt*LZinPrz,2)</f>
        <v>143.52000000000001</v>
      </c>
      <c r="H37">
        <f>ROUND(IF(FreiwZulage&gt;TarifVolumenEnt+TarifVolumenLZ,FreiwZulage-(TarifVolumenEnt+TarifVolumenLZ),0)*AustrittsKNZ*EintrittsKNZ,2)</f>
        <v>81.37</v>
      </c>
      <c r="I37">
        <f t="shared" si="6"/>
        <v>1819.5500000000002</v>
      </c>
      <c r="J37">
        <f t="shared" si="0"/>
        <v>364</v>
      </c>
      <c r="K37">
        <f t="shared" si="1"/>
        <v>2005.4499999999998</v>
      </c>
      <c r="L37">
        <f t="shared" si="2"/>
        <v>3780.45</v>
      </c>
    </row>
    <row r="38" spans="1:12" x14ac:dyDescent="0.25">
      <c r="A38">
        <f t="shared" si="7"/>
        <v>1</v>
      </c>
      <c r="B38">
        <f t="shared" si="8"/>
        <v>4</v>
      </c>
      <c r="C38">
        <f t="shared" si="3"/>
        <v>1031</v>
      </c>
      <c r="D38" t="str">
        <f t="shared" si="4"/>
        <v>Birgit</v>
      </c>
      <c r="E38" t="str">
        <f t="shared" si="5"/>
        <v>Appel</v>
      </c>
      <c r="F38">
        <f>ROUND(IF(Tariftyp="AT",IF($A38&lt;MONTH(TE_ZP_AT),AT_Gehalt,AT_Gehalt*(1+TE_Satz_AT)),IF($A38&lt;MONTH(TE_ZP_Tarif),Tarifentgelt,Tarifentgelt*(1+TE_Satz))*IRWAZ/AZ_Tarif)*EintrittsKNZ*AustrittsKNZ,2)</f>
        <v>2608</v>
      </c>
      <c r="G38">
        <f>ROUND(Grundentgelt*LZinPrz,2)</f>
        <v>260.8</v>
      </c>
      <c r="H38">
        <f>ROUND(IF(FreiwZulage&gt;TarifVolumenEnt+TarifVolumenLZ,FreiwZulage-(TarifVolumenEnt+TarifVolumenLZ),0)*AustrittsKNZ*EintrittsKNZ,2)</f>
        <v>0</v>
      </c>
      <c r="I38">
        <f t="shared" si="6"/>
        <v>2868.8</v>
      </c>
      <c r="J38">
        <f t="shared" si="0"/>
        <v>573.9</v>
      </c>
      <c r="K38">
        <f t="shared" si="1"/>
        <v>956.19999999999982</v>
      </c>
      <c r="L38">
        <f t="shared" si="2"/>
        <v>2731.2</v>
      </c>
    </row>
    <row r="39" spans="1:12" x14ac:dyDescent="0.25">
      <c r="A39">
        <f t="shared" si="7"/>
        <v>2</v>
      </c>
      <c r="B39">
        <f t="shared" si="8"/>
        <v>4</v>
      </c>
      <c r="C39">
        <f t="shared" si="3"/>
        <v>1031</v>
      </c>
      <c r="D39" t="str">
        <f t="shared" si="4"/>
        <v>Birgit</v>
      </c>
      <c r="E39" t="str">
        <f t="shared" si="5"/>
        <v>Appel</v>
      </c>
      <c r="F39">
        <f>ROUND(IF(Tariftyp="AT",IF($A39&lt;MONTH(TE_ZP_AT),AT_Gehalt,AT_Gehalt*(1+TE_Satz_AT)),IF($A39&lt;MONTH(TE_ZP_Tarif),Tarifentgelt,Tarifentgelt*(1+TE_Satz))*IRWAZ/AZ_Tarif)*EintrittsKNZ*AustrittsKNZ,2)</f>
        <v>2608</v>
      </c>
      <c r="G39">
        <f>ROUND(Grundentgelt*LZinPrz,2)</f>
        <v>260.8</v>
      </c>
      <c r="H39">
        <f>ROUND(IF(FreiwZulage&gt;TarifVolumenEnt+TarifVolumenLZ,FreiwZulage-(TarifVolumenEnt+TarifVolumenLZ),0)*AustrittsKNZ*EintrittsKNZ,2)</f>
        <v>0</v>
      </c>
      <c r="I39">
        <f t="shared" si="6"/>
        <v>2868.8</v>
      </c>
      <c r="J39">
        <f t="shared" si="0"/>
        <v>573.9</v>
      </c>
      <c r="K39">
        <f t="shared" si="1"/>
        <v>956.19999999999982</v>
      </c>
      <c r="L39">
        <f t="shared" si="2"/>
        <v>2731.2</v>
      </c>
    </row>
    <row r="40" spans="1:12" x14ac:dyDescent="0.25">
      <c r="A40">
        <f t="shared" si="7"/>
        <v>3</v>
      </c>
      <c r="B40">
        <f t="shared" si="8"/>
        <v>4</v>
      </c>
      <c r="C40">
        <f t="shared" si="3"/>
        <v>1031</v>
      </c>
      <c r="D40" t="str">
        <f t="shared" si="4"/>
        <v>Birgit</v>
      </c>
      <c r="E40" t="str">
        <f t="shared" si="5"/>
        <v>Appel</v>
      </c>
      <c r="F40">
        <f>ROUND(IF(Tariftyp="AT",IF($A40&lt;MONTH(TE_ZP_AT),AT_Gehalt,AT_Gehalt*(1+TE_Satz_AT)),IF($A40&lt;MONTH(TE_ZP_Tarif),Tarifentgelt,Tarifentgelt*(1+TE_Satz))*IRWAZ/AZ_Tarif)*EintrittsKNZ*AustrittsKNZ,2)</f>
        <v>2608</v>
      </c>
      <c r="G40">
        <f>ROUND(Grundentgelt*LZinPrz,2)</f>
        <v>260.8</v>
      </c>
      <c r="H40">
        <f>ROUND(IF(FreiwZulage&gt;TarifVolumenEnt+TarifVolumenLZ,FreiwZulage-(TarifVolumenEnt+TarifVolumenLZ),0)*AustrittsKNZ*EintrittsKNZ,2)</f>
        <v>0</v>
      </c>
      <c r="I40">
        <f t="shared" si="6"/>
        <v>2868.8</v>
      </c>
      <c r="J40">
        <f t="shared" si="0"/>
        <v>573.9</v>
      </c>
      <c r="K40">
        <f t="shared" si="1"/>
        <v>956.19999999999982</v>
      </c>
      <c r="L40">
        <f t="shared" si="2"/>
        <v>2731.2</v>
      </c>
    </row>
    <row r="41" spans="1:12" x14ac:dyDescent="0.25">
      <c r="A41">
        <f t="shared" si="7"/>
        <v>4</v>
      </c>
      <c r="B41">
        <f t="shared" si="8"/>
        <v>4</v>
      </c>
      <c r="C41">
        <f t="shared" si="3"/>
        <v>1031</v>
      </c>
      <c r="D41" t="str">
        <f t="shared" si="4"/>
        <v>Birgit</v>
      </c>
      <c r="E41" t="str">
        <f t="shared" si="5"/>
        <v>Appel</v>
      </c>
      <c r="F41">
        <f>ROUND(IF(Tariftyp="AT",IF($A41&lt;MONTH(TE_ZP_AT),AT_Gehalt,AT_Gehalt*(1+TE_Satz_AT)),IF($A41&lt;MONTH(TE_ZP_Tarif),Tarifentgelt,Tarifentgelt*(1+TE_Satz))*IRWAZ/AZ_Tarif)*EintrittsKNZ*AustrittsKNZ,2)</f>
        <v>2608</v>
      </c>
      <c r="G41">
        <f>ROUND(Grundentgelt*LZinPrz,2)</f>
        <v>260.8</v>
      </c>
      <c r="H41">
        <f>ROUND(IF(FreiwZulage&gt;TarifVolumenEnt+TarifVolumenLZ,FreiwZulage-(TarifVolumenEnt+TarifVolumenLZ),0)*AustrittsKNZ*EintrittsKNZ,2)</f>
        <v>0</v>
      </c>
      <c r="I41">
        <f t="shared" si="6"/>
        <v>2868.8</v>
      </c>
      <c r="J41">
        <f t="shared" si="0"/>
        <v>573.9</v>
      </c>
      <c r="K41">
        <f t="shared" si="1"/>
        <v>956.19999999999982</v>
      </c>
      <c r="L41">
        <f t="shared" si="2"/>
        <v>2731.2</v>
      </c>
    </row>
    <row r="42" spans="1:12" x14ac:dyDescent="0.25">
      <c r="A42">
        <f t="shared" si="7"/>
        <v>5</v>
      </c>
      <c r="B42">
        <f t="shared" si="8"/>
        <v>4</v>
      </c>
      <c r="C42">
        <f t="shared" si="3"/>
        <v>1031</v>
      </c>
      <c r="D42" t="str">
        <f t="shared" si="4"/>
        <v>Birgit</v>
      </c>
      <c r="E42" t="str">
        <f t="shared" si="5"/>
        <v>Appel</v>
      </c>
      <c r="F42">
        <f>ROUND(IF(Tariftyp="AT",IF($A42&lt;MONTH(TE_ZP_AT),AT_Gehalt,AT_Gehalt*(1+TE_Satz_AT)),IF($A42&lt;MONTH(TE_ZP_Tarif),Tarifentgelt,Tarifentgelt*(1+TE_Satz))*IRWAZ/AZ_Tarif)*EintrittsKNZ*AustrittsKNZ,2)</f>
        <v>2686.24</v>
      </c>
      <c r="G42">
        <f>ROUND(Grundentgelt*LZinPrz,2)</f>
        <v>268.62</v>
      </c>
      <c r="H42">
        <f>ROUND(IF(FreiwZulage&gt;TarifVolumenEnt+TarifVolumenLZ,FreiwZulage-(TarifVolumenEnt+TarifVolumenLZ),0)*AustrittsKNZ*EintrittsKNZ,2)</f>
        <v>0</v>
      </c>
      <c r="I42">
        <f t="shared" si="6"/>
        <v>2954.8599999999997</v>
      </c>
      <c r="J42">
        <f t="shared" si="0"/>
        <v>591.12</v>
      </c>
      <c r="K42">
        <f t="shared" si="1"/>
        <v>870.14000000000033</v>
      </c>
      <c r="L42">
        <f t="shared" si="2"/>
        <v>2645.1400000000003</v>
      </c>
    </row>
    <row r="43" spans="1:12" x14ac:dyDescent="0.25">
      <c r="A43">
        <f t="shared" si="7"/>
        <v>6</v>
      </c>
      <c r="B43">
        <f t="shared" si="8"/>
        <v>4</v>
      </c>
      <c r="C43">
        <f t="shared" si="3"/>
        <v>1031</v>
      </c>
      <c r="D43" t="str">
        <f t="shared" si="4"/>
        <v>Birgit</v>
      </c>
      <c r="E43" t="str">
        <f t="shared" si="5"/>
        <v>Appel</v>
      </c>
      <c r="F43">
        <f>ROUND(IF(Tariftyp="AT",IF($A43&lt;MONTH(TE_ZP_AT),AT_Gehalt,AT_Gehalt*(1+TE_Satz_AT)),IF($A43&lt;MONTH(TE_ZP_Tarif),Tarifentgelt,Tarifentgelt*(1+TE_Satz))*IRWAZ/AZ_Tarif)*EintrittsKNZ*AustrittsKNZ,2)</f>
        <v>2686.24</v>
      </c>
      <c r="G43">
        <f>ROUND(Grundentgelt*LZinPrz,2)</f>
        <v>268.62</v>
      </c>
      <c r="H43">
        <f>ROUND(IF(FreiwZulage&gt;TarifVolumenEnt+TarifVolumenLZ,FreiwZulage-(TarifVolumenEnt+TarifVolumenLZ),0)*AustrittsKNZ*EintrittsKNZ,2)</f>
        <v>0</v>
      </c>
      <c r="I43">
        <f t="shared" si="6"/>
        <v>2954.8599999999997</v>
      </c>
      <c r="J43">
        <f t="shared" si="0"/>
        <v>591.12</v>
      </c>
      <c r="K43">
        <f t="shared" si="1"/>
        <v>870.14000000000033</v>
      </c>
      <c r="L43">
        <f t="shared" si="2"/>
        <v>2645.1400000000003</v>
      </c>
    </row>
    <row r="44" spans="1:12" x14ac:dyDescent="0.25">
      <c r="A44">
        <f t="shared" si="7"/>
        <v>7</v>
      </c>
      <c r="B44">
        <f t="shared" si="8"/>
        <v>4</v>
      </c>
      <c r="C44">
        <f t="shared" si="3"/>
        <v>1031</v>
      </c>
      <c r="D44" t="str">
        <f t="shared" si="4"/>
        <v>Birgit</v>
      </c>
      <c r="E44" t="str">
        <f t="shared" si="5"/>
        <v>Appel</v>
      </c>
      <c r="F44">
        <f>ROUND(IF(Tariftyp="AT",IF($A44&lt;MONTH(TE_ZP_AT),AT_Gehalt,AT_Gehalt*(1+TE_Satz_AT)),IF($A44&lt;MONTH(TE_ZP_Tarif),Tarifentgelt,Tarifentgelt*(1+TE_Satz))*IRWAZ/AZ_Tarif)*EintrittsKNZ*AustrittsKNZ,2)</f>
        <v>2686.24</v>
      </c>
      <c r="G44">
        <f>ROUND(Grundentgelt*LZinPrz,2)</f>
        <v>268.62</v>
      </c>
      <c r="H44">
        <f>ROUND(IF(FreiwZulage&gt;TarifVolumenEnt+TarifVolumenLZ,FreiwZulage-(TarifVolumenEnt+TarifVolumenLZ),0)*AustrittsKNZ*EintrittsKNZ,2)</f>
        <v>0</v>
      </c>
      <c r="I44">
        <f t="shared" si="6"/>
        <v>2954.8599999999997</v>
      </c>
      <c r="J44">
        <f t="shared" si="0"/>
        <v>591.12</v>
      </c>
      <c r="K44">
        <f t="shared" si="1"/>
        <v>870.14000000000033</v>
      </c>
      <c r="L44">
        <f t="shared" si="2"/>
        <v>2645.1400000000003</v>
      </c>
    </row>
    <row r="45" spans="1:12" x14ac:dyDescent="0.25">
      <c r="A45">
        <f t="shared" si="7"/>
        <v>8</v>
      </c>
      <c r="B45">
        <f t="shared" si="8"/>
        <v>4</v>
      </c>
      <c r="C45">
        <f t="shared" si="3"/>
        <v>1031</v>
      </c>
      <c r="D45" t="str">
        <f t="shared" si="4"/>
        <v>Birgit</v>
      </c>
      <c r="E45" t="str">
        <f t="shared" si="5"/>
        <v>Appel</v>
      </c>
      <c r="F45">
        <f>ROUND(IF(Tariftyp="AT",IF($A45&lt;MONTH(TE_ZP_AT),AT_Gehalt,AT_Gehalt*(1+TE_Satz_AT)),IF($A45&lt;MONTH(TE_ZP_Tarif),Tarifentgelt,Tarifentgelt*(1+TE_Satz))*IRWAZ/AZ_Tarif)*EintrittsKNZ*AustrittsKNZ,2)</f>
        <v>2686.24</v>
      </c>
      <c r="G45">
        <f>ROUND(Grundentgelt*LZinPrz,2)</f>
        <v>268.62</v>
      </c>
      <c r="H45">
        <f>ROUND(IF(FreiwZulage&gt;TarifVolumenEnt+TarifVolumenLZ,FreiwZulage-(TarifVolumenEnt+TarifVolumenLZ),0)*AustrittsKNZ*EintrittsKNZ,2)</f>
        <v>0</v>
      </c>
      <c r="I45">
        <f t="shared" si="6"/>
        <v>2954.8599999999997</v>
      </c>
      <c r="J45">
        <f t="shared" si="0"/>
        <v>591.12</v>
      </c>
      <c r="K45">
        <f t="shared" si="1"/>
        <v>870.14000000000033</v>
      </c>
      <c r="L45">
        <f t="shared" si="2"/>
        <v>2645.1400000000003</v>
      </c>
    </row>
    <row r="46" spans="1:12" x14ac:dyDescent="0.25">
      <c r="A46">
        <f t="shared" si="7"/>
        <v>9</v>
      </c>
      <c r="B46">
        <f t="shared" si="8"/>
        <v>4</v>
      </c>
      <c r="C46">
        <f t="shared" si="3"/>
        <v>1031</v>
      </c>
      <c r="D46" t="str">
        <f t="shared" si="4"/>
        <v>Birgit</v>
      </c>
      <c r="E46" t="str">
        <f t="shared" si="5"/>
        <v>Appel</v>
      </c>
      <c r="F46">
        <f>ROUND(IF(Tariftyp="AT",IF($A46&lt;MONTH(TE_ZP_AT),AT_Gehalt,AT_Gehalt*(1+TE_Satz_AT)),IF($A46&lt;MONTH(TE_ZP_Tarif),Tarifentgelt,Tarifentgelt*(1+TE_Satz))*IRWAZ/AZ_Tarif)*EintrittsKNZ*AustrittsKNZ,2)</f>
        <v>2686.24</v>
      </c>
      <c r="G46">
        <f>ROUND(Grundentgelt*LZinPrz,2)</f>
        <v>268.62</v>
      </c>
      <c r="H46">
        <f>ROUND(IF(FreiwZulage&gt;TarifVolumenEnt+TarifVolumenLZ,FreiwZulage-(TarifVolumenEnt+TarifVolumenLZ),0)*AustrittsKNZ*EintrittsKNZ,2)</f>
        <v>0</v>
      </c>
      <c r="I46">
        <f t="shared" si="6"/>
        <v>2954.8599999999997</v>
      </c>
      <c r="J46">
        <f t="shared" si="0"/>
        <v>591.12</v>
      </c>
      <c r="K46">
        <f t="shared" si="1"/>
        <v>870.14000000000033</v>
      </c>
      <c r="L46">
        <f t="shared" si="2"/>
        <v>2645.1400000000003</v>
      </c>
    </row>
    <row r="47" spans="1:12" x14ac:dyDescent="0.25">
      <c r="A47">
        <f t="shared" si="7"/>
        <v>10</v>
      </c>
      <c r="B47">
        <f t="shared" si="8"/>
        <v>4</v>
      </c>
      <c r="C47">
        <f t="shared" si="3"/>
        <v>1031</v>
      </c>
      <c r="D47" t="str">
        <f t="shared" si="4"/>
        <v>Birgit</v>
      </c>
      <c r="E47" t="str">
        <f t="shared" si="5"/>
        <v>Appel</v>
      </c>
      <c r="F47">
        <f>ROUND(IF(Tariftyp="AT",IF($A47&lt;MONTH(TE_ZP_AT),AT_Gehalt,AT_Gehalt*(1+TE_Satz_AT)),IF($A47&lt;MONTH(TE_ZP_Tarif),Tarifentgelt,Tarifentgelt*(1+TE_Satz))*IRWAZ/AZ_Tarif)*EintrittsKNZ*AustrittsKNZ,2)</f>
        <v>2686.24</v>
      </c>
      <c r="G47">
        <f>ROUND(Grundentgelt*LZinPrz,2)</f>
        <v>268.62</v>
      </c>
      <c r="H47">
        <f>ROUND(IF(FreiwZulage&gt;TarifVolumenEnt+TarifVolumenLZ,FreiwZulage-(TarifVolumenEnt+TarifVolumenLZ),0)*AustrittsKNZ*EintrittsKNZ,2)</f>
        <v>0</v>
      </c>
      <c r="I47">
        <f t="shared" si="6"/>
        <v>2954.8599999999997</v>
      </c>
      <c r="J47">
        <f t="shared" si="0"/>
        <v>591.12</v>
      </c>
      <c r="K47">
        <f t="shared" si="1"/>
        <v>870.14000000000033</v>
      </c>
      <c r="L47">
        <f t="shared" si="2"/>
        <v>2645.1400000000003</v>
      </c>
    </row>
    <row r="48" spans="1:12" x14ac:dyDescent="0.25">
      <c r="A48">
        <f t="shared" si="7"/>
        <v>11</v>
      </c>
      <c r="B48">
        <f t="shared" si="8"/>
        <v>4</v>
      </c>
      <c r="C48">
        <f t="shared" si="3"/>
        <v>1031</v>
      </c>
      <c r="D48" t="str">
        <f t="shared" si="4"/>
        <v>Birgit</v>
      </c>
      <c r="E48" t="str">
        <f t="shared" si="5"/>
        <v>Appel</v>
      </c>
      <c r="F48">
        <f>ROUND(IF(Tariftyp="AT",IF($A48&lt;MONTH(TE_ZP_AT),AT_Gehalt,AT_Gehalt*(1+TE_Satz_AT)),IF($A48&lt;MONTH(TE_ZP_Tarif),Tarifentgelt,Tarifentgelt*(1+TE_Satz))*IRWAZ/AZ_Tarif)*EintrittsKNZ*AustrittsKNZ,2)</f>
        <v>2686.24</v>
      </c>
      <c r="G48">
        <f>ROUND(Grundentgelt*LZinPrz,2)</f>
        <v>268.62</v>
      </c>
      <c r="H48">
        <f>ROUND(IF(FreiwZulage&gt;TarifVolumenEnt+TarifVolumenLZ,FreiwZulage-(TarifVolumenEnt+TarifVolumenLZ),0)*AustrittsKNZ*EintrittsKNZ,2)</f>
        <v>0</v>
      </c>
      <c r="I48">
        <f t="shared" si="6"/>
        <v>2954.8599999999997</v>
      </c>
      <c r="J48">
        <f t="shared" si="0"/>
        <v>591.12</v>
      </c>
      <c r="K48">
        <f t="shared" si="1"/>
        <v>870.14000000000033</v>
      </c>
      <c r="L48">
        <f t="shared" si="2"/>
        <v>2645.1400000000003</v>
      </c>
    </row>
    <row r="49" spans="1:12" x14ac:dyDescent="0.25">
      <c r="A49">
        <f t="shared" si="7"/>
        <v>12</v>
      </c>
      <c r="B49">
        <f t="shared" si="8"/>
        <v>4</v>
      </c>
      <c r="C49">
        <f t="shared" si="3"/>
        <v>1031</v>
      </c>
      <c r="D49" t="str">
        <f t="shared" si="4"/>
        <v>Birgit</v>
      </c>
      <c r="E49" t="str">
        <f t="shared" si="5"/>
        <v>Appel</v>
      </c>
      <c r="F49">
        <f>ROUND(IF(Tariftyp="AT",IF($A49&lt;MONTH(TE_ZP_AT),AT_Gehalt,AT_Gehalt*(1+TE_Satz_AT)),IF($A49&lt;MONTH(TE_ZP_Tarif),Tarifentgelt,Tarifentgelt*(1+TE_Satz))*IRWAZ/AZ_Tarif)*EintrittsKNZ*AustrittsKNZ,2)</f>
        <v>2686.24</v>
      </c>
      <c r="G49">
        <f>ROUND(Grundentgelt*LZinPrz,2)</f>
        <v>268.62</v>
      </c>
      <c r="H49">
        <f>ROUND(IF(FreiwZulage&gt;TarifVolumenEnt+TarifVolumenLZ,FreiwZulage-(TarifVolumenEnt+TarifVolumenLZ),0)*AustrittsKNZ*EintrittsKNZ,2)</f>
        <v>0</v>
      </c>
      <c r="I49">
        <f t="shared" si="6"/>
        <v>2954.8599999999997</v>
      </c>
      <c r="J49">
        <f t="shared" si="0"/>
        <v>591.12</v>
      </c>
      <c r="K49">
        <f t="shared" si="1"/>
        <v>870.14000000000033</v>
      </c>
      <c r="L49">
        <f t="shared" si="2"/>
        <v>2645.1400000000003</v>
      </c>
    </row>
    <row r="50" spans="1:12" x14ac:dyDescent="0.25">
      <c r="A50">
        <f t="shared" si="7"/>
        <v>1</v>
      </c>
      <c r="B50">
        <f t="shared" si="8"/>
        <v>5</v>
      </c>
      <c r="C50">
        <f t="shared" si="3"/>
        <v>1034</v>
      </c>
      <c r="D50" t="str">
        <f t="shared" si="4"/>
        <v>Bernhard</v>
      </c>
      <c r="E50" t="str">
        <f t="shared" si="5"/>
        <v>Backes</v>
      </c>
      <c r="F50">
        <f>ROUND(IF(Tariftyp="AT",IF($A50&lt;MONTH(TE_ZP_AT),AT_Gehalt,AT_Gehalt*(1+TE_Satz_AT)),IF($A50&lt;MONTH(TE_ZP_Tarif),Tarifentgelt,Tarifentgelt*(1+TE_Satz))*IRWAZ/AZ_Tarif)*EintrittsKNZ*AustrittsKNZ,2)</f>
        <v>2091</v>
      </c>
      <c r="G50">
        <f>ROUND(Grundentgelt*LZinPrz,2)</f>
        <v>209.1</v>
      </c>
      <c r="H50">
        <f>ROUND(IF(FreiwZulage&gt;TarifVolumenEnt+TarifVolumenLZ,FreiwZulage-(TarifVolumenEnt+TarifVolumenLZ),0)*AustrittsKNZ*EintrittsKNZ,2)</f>
        <v>0</v>
      </c>
      <c r="I50">
        <f t="shared" si="6"/>
        <v>2300.1</v>
      </c>
      <c r="J50">
        <f t="shared" si="0"/>
        <v>460.14</v>
      </c>
      <c r="K50">
        <f t="shared" si="1"/>
        <v>1524.9</v>
      </c>
      <c r="L50">
        <f t="shared" si="2"/>
        <v>3299.9</v>
      </c>
    </row>
    <row r="51" spans="1:12" x14ac:dyDescent="0.25">
      <c r="A51">
        <f t="shared" si="7"/>
        <v>2</v>
      </c>
      <c r="B51">
        <f t="shared" si="8"/>
        <v>5</v>
      </c>
      <c r="C51">
        <f t="shared" si="3"/>
        <v>1034</v>
      </c>
      <c r="D51" t="str">
        <f t="shared" si="4"/>
        <v>Bernhard</v>
      </c>
      <c r="E51" t="str">
        <f t="shared" si="5"/>
        <v>Backes</v>
      </c>
      <c r="F51">
        <f>ROUND(IF(Tariftyp="AT",IF($A51&lt;MONTH(TE_ZP_AT),AT_Gehalt,AT_Gehalt*(1+TE_Satz_AT)),IF($A51&lt;MONTH(TE_ZP_Tarif),Tarifentgelt,Tarifentgelt*(1+TE_Satz))*IRWAZ/AZ_Tarif)*EintrittsKNZ*AustrittsKNZ,2)</f>
        <v>2091</v>
      </c>
      <c r="G51">
        <f>ROUND(Grundentgelt*LZinPrz,2)</f>
        <v>209.1</v>
      </c>
      <c r="H51">
        <f>ROUND(IF(FreiwZulage&gt;TarifVolumenEnt+TarifVolumenLZ,FreiwZulage-(TarifVolumenEnt+TarifVolumenLZ),0)*AustrittsKNZ*EintrittsKNZ,2)</f>
        <v>0</v>
      </c>
      <c r="I51">
        <f t="shared" si="6"/>
        <v>2300.1</v>
      </c>
      <c r="J51">
        <f t="shared" si="0"/>
        <v>460.14</v>
      </c>
      <c r="K51">
        <f t="shared" si="1"/>
        <v>1524.9</v>
      </c>
      <c r="L51">
        <f t="shared" si="2"/>
        <v>3299.9</v>
      </c>
    </row>
    <row r="52" spans="1:12" x14ac:dyDescent="0.25">
      <c r="A52">
        <f t="shared" si="7"/>
        <v>3</v>
      </c>
      <c r="B52">
        <f t="shared" si="8"/>
        <v>5</v>
      </c>
      <c r="C52">
        <f t="shared" si="3"/>
        <v>1034</v>
      </c>
      <c r="D52" t="str">
        <f t="shared" si="4"/>
        <v>Bernhard</v>
      </c>
      <c r="E52" t="str">
        <f t="shared" si="5"/>
        <v>Backes</v>
      </c>
      <c r="F52">
        <f>ROUND(IF(Tariftyp="AT",IF($A52&lt;MONTH(TE_ZP_AT),AT_Gehalt,AT_Gehalt*(1+TE_Satz_AT)),IF($A52&lt;MONTH(TE_ZP_Tarif),Tarifentgelt,Tarifentgelt*(1+TE_Satz))*IRWAZ/AZ_Tarif)*EintrittsKNZ*AustrittsKNZ,2)</f>
        <v>2091</v>
      </c>
      <c r="G52">
        <f>ROUND(Grundentgelt*LZinPrz,2)</f>
        <v>209.1</v>
      </c>
      <c r="H52">
        <f>ROUND(IF(FreiwZulage&gt;TarifVolumenEnt+TarifVolumenLZ,FreiwZulage-(TarifVolumenEnt+TarifVolumenLZ),0)*AustrittsKNZ*EintrittsKNZ,2)</f>
        <v>0</v>
      </c>
      <c r="I52">
        <f t="shared" si="6"/>
        <v>2300.1</v>
      </c>
      <c r="J52">
        <f t="shared" si="0"/>
        <v>460.14</v>
      </c>
      <c r="K52">
        <f t="shared" si="1"/>
        <v>1524.9</v>
      </c>
      <c r="L52">
        <f t="shared" si="2"/>
        <v>3299.9</v>
      </c>
    </row>
    <row r="53" spans="1:12" x14ac:dyDescent="0.25">
      <c r="A53">
        <f t="shared" si="7"/>
        <v>4</v>
      </c>
      <c r="B53">
        <f t="shared" si="8"/>
        <v>5</v>
      </c>
      <c r="C53">
        <f t="shared" si="3"/>
        <v>1034</v>
      </c>
      <c r="D53" t="str">
        <f t="shared" si="4"/>
        <v>Bernhard</v>
      </c>
      <c r="E53" t="str">
        <f t="shared" si="5"/>
        <v>Backes</v>
      </c>
      <c r="F53">
        <f>ROUND(IF(Tariftyp="AT",IF($A53&lt;MONTH(TE_ZP_AT),AT_Gehalt,AT_Gehalt*(1+TE_Satz_AT)),IF($A53&lt;MONTH(TE_ZP_Tarif),Tarifentgelt,Tarifentgelt*(1+TE_Satz))*IRWAZ/AZ_Tarif)*EintrittsKNZ*AustrittsKNZ,2)</f>
        <v>2091</v>
      </c>
      <c r="G53">
        <f>ROUND(Grundentgelt*LZinPrz,2)</f>
        <v>209.1</v>
      </c>
      <c r="H53">
        <f>ROUND(IF(FreiwZulage&gt;TarifVolumenEnt+TarifVolumenLZ,FreiwZulage-(TarifVolumenEnt+TarifVolumenLZ),0)*AustrittsKNZ*EintrittsKNZ,2)</f>
        <v>0</v>
      </c>
      <c r="I53">
        <f t="shared" si="6"/>
        <v>2300.1</v>
      </c>
      <c r="J53">
        <f t="shared" si="0"/>
        <v>460.14</v>
      </c>
      <c r="K53">
        <f t="shared" si="1"/>
        <v>1524.9</v>
      </c>
      <c r="L53">
        <f t="shared" si="2"/>
        <v>3299.9</v>
      </c>
    </row>
    <row r="54" spans="1:12" x14ac:dyDescent="0.25">
      <c r="A54">
        <f t="shared" si="7"/>
        <v>5</v>
      </c>
      <c r="B54">
        <f t="shared" si="8"/>
        <v>5</v>
      </c>
      <c r="C54">
        <f t="shared" si="3"/>
        <v>1034</v>
      </c>
      <c r="D54" t="str">
        <f t="shared" si="4"/>
        <v>Bernhard</v>
      </c>
      <c r="E54" t="str">
        <f t="shared" si="5"/>
        <v>Backes</v>
      </c>
      <c r="F54">
        <f>ROUND(IF(Tariftyp="AT",IF($A54&lt;MONTH(TE_ZP_AT),AT_Gehalt,AT_Gehalt*(1+TE_Satz_AT)),IF($A54&lt;MONTH(TE_ZP_Tarif),Tarifentgelt,Tarifentgelt*(1+TE_Satz))*IRWAZ/AZ_Tarif)*EintrittsKNZ*AustrittsKNZ,2)</f>
        <v>2153.73</v>
      </c>
      <c r="G54">
        <f>ROUND(Grundentgelt*LZinPrz,2)</f>
        <v>215.37</v>
      </c>
      <c r="H54">
        <f>ROUND(IF(FreiwZulage&gt;TarifVolumenEnt+TarifVolumenLZ,FreiwZulage-(TarifVolumenEnt+TarifVolumenLZ),0)*AustrittsKNZ*EintrittsKNZ,2)</f>
        <v>0</v>
      </c>
      <c r="I54">
        <f t="shared" si="6"/>
        <v>2369.1</v>
      </c>
      <c r="J54">
        <f t="shared" si="0"/>
        <v>473.94</v>
      </c>
      <c r="K54">
        <f t="shared" si="1"/>
        <v>1455.9</v>
      </c>
      <c r="L54">
        <f t="shared" si="2"/>
        <v>3230.9</v>
      </c>
    </row>
    <row r="55" spans="1:12" x14ac:dyDescent="0.25">
      <c r="A55">
        <f t="shared" si="7"/>
        <v>6</v>
      </c>
      <c r="B55">
        <f t="shared" si="8"/>
        <v>5</v>
      </c>
      <c r="C55">
        <f t="shared" si="3"/>
        <v>1034</v>
      </c>
      <c r="D55" t="str">
        <f t="shared" si="4"/>
        <v>Bernhard</v>
      </c>
      <c r="E55" t="str">
        <f t="shared" si="5"/>
        <v>Backes</v>
      </c>
      <c r="F55">
        <f>ROUND(IF(Tariftyp="AT",IF($A55&lt;MONTH(TE_ZP_AT),AT_Gehalt,AT_Gehalt*(1+TE_Satz_AT)),IF($A55&lt;MONTH(TE_ZP_Tarif),Tarifentgelt,Tarifentgelt*(1+TE_Satz))*IRWAZ/AZ_Tarif)*EintrittsKNZ*AustrittsKNZ,2)</f>
        <v>2153.73</v>
      </c>
      <c r="G55">
        <f>ROUND(Grundentgelt*LZinPrz,2)</f>
        <v>215.37</v>
      </c>
      <c r="H55">
        <f>ROUND(IF(FreiwZulage&gt;TarifVolumenEnt+TarifVolumenLZ,FreiwZulage-(TarifVolumenEnt+TarifVolumenLZ),0)*AustrittsKNZ*EintrittsKNZ,2)</f>
        <v>0</v>
      </c>
      <c r="I55">
        <f t="shared" si="6"/>
        <v>2369.1</v>
      </c>
      <c r="J55">
        <f t="shared" si="0"/>
        <v>473.94</v>
      </c>
      <c r="K55">
        <f t="shared" si="1"/>
        <v>1455.9</v>
      </c>
      <c r="L55">
        <f t="shared" si="2"/>
        <v>3230.9</v>
      </c>
    </row>
    <row r="56" spans="1:12" x14ac:dyDescent="0.25">
      <c r="A56">
        <f t="shared" si="7"/>
        <v>7</v>
      </c>
      <c r="B56">
        <f t="shared" si="8"/>
        <v>5</v>
      </c>
      <c r="C56">
        <f t="shared" si="3"/>
        <v>1034</v>
      </c>
      <c r="D56" t="str">
        <f t="shared" si="4"/>
        <v>Bernhard</v>
      </c>
      <c r="E56" t="str">
        <f t="shared" si="5"/>
        <v>Backes</v>
      </c>
      <c r="F56">
        <f>ROUND(IF(Tariftyp="AT",IF($A56&lt;MONTH(TE_ZP_AT),AT_Gehalt,AT_Gehalt*(1+TE_Satz_AT)),IF($A56&lt;MONTH(TE_ZP_Tarif),Tarifentgelt,Tarifentgelt*(1+TE_Satz))*IRWAZ/AZ_Tarif)*EintrittsKNZ*AustrittsKNZ,2)</f>
        <v>2153.73</v>
      </c>
      <c r="G56">
        <f>ROUND(Grundentgelt*LZinPrz,2)</f>
        <v>215.37</v>
      </c>
      <c r="H56">
        <f>ROUND(IF(FreiwZulage&gt;TarifVolumenEnt+TarifVolumenLZ,FreiwZulage-(TarifVolumenEnt+TarifVolumenLZ),0)*AustrittsKNZ*EintrittsKNZ,2)</f>
        <v>0</v>
      </c>
      <c r="I56">
        <f t="shared" si="6"/>
        <v>2369.1</v>
      </c>
      <c r="J56">
        <f t="shared" si="0"/>
        <v>473.94</v>
      </c>
      <c r="K56">
        <f t="shared" si="1"/>
        <v>1455.9</v>
      </c>
      <c r="L56">
        <f t="shared" si="2"/>
        <v>3230.9</v>
      </c>
    </row>
    <row r="57" spans="1:12" x14ac:dyDescent="0.25">
      <c r="A57">
        <f t="shared" si="7"/>
        <v>8</v>
      </c>
      <c r="B57">
        <f t="shared" si="8"/>
        <v>5</v>
      </c>
      <c r="C57">
        <f t="shared" si="3"/>
        <v>1034</v>
      </c>
      <c r="D57" t="str">
        <f t="shared" si="4"/>
        <v>Bernhard</v>
      </c>
      <c r="E57" t="str">
        <f t="shared" si="5"/>
        <v>Backes</v>
      </c>
      <c r="F57">
        <f>ROUND(IF(Tariftyp="AT",IF($A57&lt;MONTH(TE_ZP_AT),AT_Gehalt,AT_Gehalt*(1+TE_Satz_AT)),IF($A57&lt;MONTH(TE_ZP_Tarif),Tarifentgelt,Tarifentgelt*(1+TE_Satz))*IRWAZ/AZ_Tarif)*EintrittsKNZ*AustrittsKNZ,2)</f>
        <v>2153.73</v>
      </c>
      <c r="G57">
        <f>ROUND(Grundentgelt*LZinPrz,2)</f>
        <v>215.37</v>
      </c>
      <c r="H57">
        <f>ROUND(IF(FreiwZulage&gt;TarifVolumenEnt+TarifVolumenLZ,FreiwZulage-(TarifVolumenEnt+TarifVolumenLZ),0)*AustrittsKNZ*EintrittsKNZ,2)</f>
        <v>0</v>
      </c>
      <c r="I57">
        <f t="shared" si="6"/>
        <v>2369.1</v>
      </c>
      <c r="J57">
        <f t="shared" si="0"/>
        <v>473.94</v>
      </c>
      <c r="K57">
        <f t="shared" si="1"/>
        <v>1455.9</v>
      </c>
      <c r="L57">
        <f t="shared" si="2"/>
        <v>3230.9</v>
      </c>
    </row>
    <row r="58" spans="1:12" x14ac:dyDescent="0.25">
      <c r="A58">
        <f t="shared" si="7"/>
        <v>9</v>
      </c>
      <c r="B58">
        <f t="shared" si="8"/>
        <v>5</v>
      </c>
      <c r="C58">
        <f t="shared" si="3"/>
        <v>1034</v>
      </c>
      <c r="D58" t="str">
        <f t="shared" si="4"/>
        <v>Bernhard</v>
      </c>
      <c r="E58" t="str">
        <f t="shared" si="5"/>
        <v>Backes</v>
      </c>
      <c r="F58">
        <f>ROUND(IF(Tariftyp="AT",IF($A58&lt;MONTH(TE_ZP_AT),AT_Gehalt,AT_Gehalt*(1+TE_Satz_AT)),IF($A58&lt;MONTH(TE_ZP_Tarif),Tarifentgelt,Tarifentgelt*(1+TE_Satz))*IRWAZ/AZ_Tarif)*EintrittsKNZ*AustrittsKNZ,2)</f>
        <v>2153.73</v>
      </c>
      <c r="G58">
        <f>ROUND(Grundentgelt*LZinPrz,2)</f>
        <v>215.37</v>
      </c>
      <c r="H58">
        <f>ROUND(IF(FreiwZulage&gt;TarifVolumenEnt+TarifVolumenLZ,FreiwZulage-(TarifVolumenEnt+TarifVolumenLZ),0)*AustrittsKNZ*EintrittsKNZ,2)</f>
        <v>0</v>
      </c>
      <c r="I58">
        <f t="shared" si="6"/>
        <v>2369.1</v>
      </c>
      <c r="J58">
        <f t="shared" si="0"/>
        <v>473.94</v>
      </c>
      <c r="K58">
        <f t="shared" si="1"/>
        <v>1455.9</v>
      </c>
      <c r="L58">
        <f t="shared" si="2"/>
        <v>3230.9</v>
      </c>
    </row>
    <row r="59" spans="1:12" x14ac:dyDescent="0.25">
      <c r="A59">
        <f t="shared" si="7"/>
        <v>10</v>
      </c>
      <c r="B59">
        <f t="shared" si="8"/>
        <v>5</v>
      </c>
      <c r="C59">
        <f t="shared" si="3"/>
        <v>1034</v>
      </c>
      <c r="D59" t="str">
        <f t="shared" si="4"/>
        <v>Bernhard</v>
      </c>
      <c r="E59" t="str">
        <f t="shared" si="5"/>
        <v>Backes</v>
      </c>
      <c r="F59">
        <f>ROUND(IF(Tariftyp="AT",IF($A59&lt;MONTH(TE_ZP_AT),AT_Gehalt,AT_Gehalt*(1+TE_Satz_AT)),IF($A59&lt;MONTH(TE_ZP_Tarif),Tarifentgelt,Tarifentgelt*(1+TE_Satz))*IRWAZ/AZ_Tarif)*EintrittsKNZ*AustrittsKNZ,2)</f>
        <v>2153.73</v>
      </c>
      <c r="G59">
        <f>ROUND(Grundentgelt*LZinPrz,2)</f>
        <v>215.37</v>
      </c>
      <c r="H59">
        <f>ROUND(IF(FreiwZulage&gt;TarifVolumenEnt+TarifVolumenLZ,FreiwZulage-(TarifVolumenEnt+TarifVolumenLZ),0)*AustrittsKNZ*EintrittsKNZ,2)</f>
        <v>0</v>
      </c>
      <c r="I59">
        <f t="shared" si="6"/>
        <v>2369.1</v>
      </c>
      <c r="J59">
        <f t="shared" si="0"/>
        <v>473.94</v>
      </c>
      <c r="K59">
        <f t="shared" si="1"/>
        <v>1455.9</v>
      </c>
      <c r="L59">
        <f t="shared" si="2"/>
        <v>3230.9</v>
      </c>
    </row>
    <row r="60" spans="1:12" x14ac:dyDescent="0.25">
      <c r="A60">
        <f t="shared" si="7"/>
        <v>11</v>
      </c>
      <c r="B60">
        <f t="shared" si="8"/>
        <v>5</v>
      </c>
      <c r="C60">
        <f t="shared" si="3"/>
        <v>1034</v>
      </c>
      <c r="D60" t="str">
        <f t="shared" si="4"/>
        <v>Bernhard</v>
      </c>
      <c r="E60" t="str">
        <f t="shared" si="5"/>
        <v>Backes</v>
      </c>
      <c r="F60">
        <f>ROUND(IF(Tariftyp="AT",IF($A60&lt;MONTH(TE_ZP_AT),AT_Gehalt,AT_Gehalt*(1+TE_Satz_AT)),IF($A60&lt;MONTH(TE_ZP_Tarif),Tarifentgelt,Tarifentgelt*(1+TE_Satz))*IRWAZ/AZ_Tarif)*EintrittsKNZ*AustrittsKNZ,2)</f>
        <v>2153.73</v>
      </c>
      <c r="G60">
        <f>ROUND(Grundentgelt*LZinPrz,2)</f>
        <v>215.37</v>
      </c>
      <c r="H60">
        <f>ROUND(IF(FreiwZulage&gt;TarifVolumenEnt+TarifVolumenLZ,FreiwZulage-(TarifVolumenEnt+TarifVolumenLZ),0)*AustrittsKNZ*EintrittsKNZ,2)</f>
        <v>0</v>
      </c>
      <c r="I60">
        <f t="shared" si="6"/>
        <v>2369.1</v>
      </c>
      <c r="J60">
        <f t="shared" si="0"/>
        <v>473.94</v>
      </c>
      <c r="K60">
        <f t="shared" si="1"/>
        <v>1455.9</v>
      </c>
      <c r="L60">
        <f t="shared" si="2"/>
        <v>3230.9</v>
      </c>
    </row>
    <row r="61" spans="1:12" x14ac:dyDescent="0.25">
      <c r="A61">
        <f t="shared" si="7"/>
        <v>12</v>
      </c>
      <c r="B61">
        <f t="shared" si="8"/>
        <v>5</v>
      </c>
      <c r="C61">
        <f t="shared" si="3"/>
        <v>1034</v>
      </c>
      <c r="D61" t="str">
        <f t="shared" si="4"/>
        <v>Bernhard</v>
      </c>
      <c r="E61" t="str">
        <f t="shared" si="5"/>
        <v>Backes</v>
      </c>
      <c r="F61">
        <f>ROUND(IF(Tariftyp="AT",IF($A61&lt;MONTH(TE_ZP_AT),AT_Gehalt,AT_Gehalt*(1+TE_Satz_AT)),IF($A61&lt;MONTH(TE_ZP_Tarif),Tarifentgelt,Tarifentgelt*(1+TE_Satz))*IRWAZ/AZ_Tarif)*EintrittsKNZ*AustrittsKNZ,2)</f>
        <v>2153.73</v>
      </c>
      <c r="G61">
        <f>ROUND(Grundentgelt*LZinPrz,2)</f>
        <v>215.37</v>
      </c>
      <c r="H61">
        <f>ROUND(IF(FreiwZulage&gt;TarifVolumenEnt+TarifVolumenLZ,FreiwZulage-(TarifVolumenEnt+TarifVolumenLZ),0)*AustrittsKNZ*EintrittsKNZ,2)</f>
        <v>0</v>
      </c>
      <c r="I61">
        <f t="shared" si="6"/>
        <v>2369.1</v>
      </c>
      <c r="J61">
        <f t="shared" si="0"/>
        <v>473.94</v>
      </c>
      <c r="K61">
        <f t="shared" si="1"/>
        <v>1455.9</v>
      </c>
      <c r="L61">
        <f t="shared" si="2"/>
        <v>3230.9</v>
      </c>
    </row>
    <row r="62" spans="1:12" x14ac:dyDescent="0.25">
      <c r="A62">
        <f t="shared" si="7"/>
        <v>1</v>
      </c>
      <c r="B62">
        <f t="shared" si="8"/>
        <v>6</v>
      </c>
      <c r="C62">
        <f t="shared" si="3"/>
        <v>1048</v>
      </c>
      <c r="D62" t="str">
        <f t="shared" si="4"/>
        <v>Domenico</v>
      </c>
      <c r="E62" t="str">
        <f t="shared" si="5"/>
        <v>Bagheri</v>
      </c>
      <c r="F62">
        <f>ROUND(IF(Tariftyp="AT",IF($A62&lt;MONTH(TE_ZP_AT),AT_Gehalt,AT_Gehalt*(1+TE_Satz_AT)),IF($A62&lt;MONTH(TE_ZP_Tarif),Tarifentgelt,Tarifentgelt*(1+TE_Satz))*IRWAZ/AZ_Tarif)*EintrittsKNZ*AustrittsKNZ,2)</f>
        <v>3311.5</v>
      </c>
      <c r="G62">
        <f>ROUND(Grundentgelt*LZinPrz,2)</f>
        <v>331.15</v>
      </c>
      <c r="H62">
        <f>ROUND(IF(FreiwZulage&gt;TarifVolumenEnt+TarifVolumenLZ,FreiwZulage-(TarifVolumenEnt+TarifVolumenLZ),0)*AustrittsKNZ*EintrittsKNZ,2)</f>
        <v>0</v>
      </c>
      <c r="I62">
        <f t="shared" si="6"/>
        <v>3642.65</v>
      </c>
      <c r="J62">
        <f t="shared" si="0"/>
        <v>728.71</v>
      </c>
      <c r="K62">
        <f t="shared" si="1"/>
        <v>182.34999999999991</v>
      </c>
      <c r="L62">
        <f t="shared" si="2"/>
        <v>1957.35</v>
      </c>
    </row>
    <row r="63" spans="1:12" x14ac:dyDescent="0.25">
      <c r="A63">
        <f t="shared" si="7"/>
        <v>2</v>
      </c>
      <c r="B63">
        <f t="shared" si="8"/>
        <v>6</v>
      </c>
      <c r="C63">
        <f t="shared" si="3"/>
        <v>1048</v>
      </c>
      <c r="D63" t="str">
        <f t="shared" si="4"/>
        <v>Domenico</v>
      </c>
      <c r="E63" t="str">
        <f t="shared" si="5"/>
        <v>Bagheri</v>
      </c>
      <c r="F63">
        <f>ROUND(IF(Tariftyp="AT",IF($A63&lt;MONTH(TE_ZP_AT),AT_Gehalt,AT_Gehalt*(1+TE_Satz_AT)),IF($A63&lt;MONTH(TE_ZP_Tarif),Tarifentgelt,Tarifentgelt*(1+TE_Satz))*IRWAZ/AZ_Tarif)*EintrittsKNZ*AustrittsKNZ,2)</f>
        <v>3311.5</v>
      </c>
      <c r="G63">
        <f>ROUND(Grundentgelt*LZinPrz,2)</f>
        <v>331.15</v>
      </c>
      <c r="H63">
        <f>ROUND(IF(FreiwZulage&gt;TarifVolumenEnt+TarifVolumenLZ,FreiwZulage-(TarifVolumenEnt+TarifVolumenLZ),0)*AustrittsKNZ*EintrittsKNZ,2)</f>
        <v>0</v>
      </c>
      <c r="I63">
        <f t="shared" si="6"/>
        <v>3642.65</v>
      </c>
      <c r="J63">
        <f t="shared" si="0"/>
        <v>728.71</v>
      </c>
      <c r="K63">
        <f t="shared" si="1"/>
        <v>182.34999999999991</v>
      </c>
      <c r="L63">
        <f t="shared" si="2"/>
        <v>1957.35</v>
      </c>
    </row>
    <row r="64" spans="1:12" x14ac:dyDescent="0.25">
      <c r="A64">
        <f t="shared" si="7"/>
        <v>3</v>
      </c>
      <c r="B64">
        <f t="shared" si="8"/>
        <v>6</v>
      </c>
      <c r="C64">
        <f t="shared" si="3"/>
        <v>1048</v>
      </c>
      <c r="D64" t="str">
        <f t="shared" si="4"/>
        <v>Domenico</v>
      </c>
      <c r="E64" t="str">
        <f t="shared" si="5"/>
        <v>Bagheri</v>
      </c>
      <c r="F64">
        <f>ROUND(IF(Tariftyp="AT",IF($A64&lt;MONTH(TE_ZP_AT),AT_Gehalt,AT_Gehalt*(1+TE_Satz_AT)),IF($A64&lt;MONTH(TE_ZP_Tarif),Tarifentgelt,Tarifentgelt*(1+TE_Satz))*IRWAZ/AZ_Tarif)*EintrittsKNZ*AustrittsKNZ,2)</f>
        <v>3311.5</v>
      </c>
      <c r="G64">
        <f>ROUND(Grundentgelt*LZinPrz,2)</f>
        <v>331.15</v>
      </c>
      <c r="H64">
        <f>ROUND(IF(FreiwZulage&gt;TarifVolumenEnt+TarifVolumenLZ,FreiwZulage-(TarifVolumenEnt+TarifVolumenLZ),0)*AustrittsKNZ*EintrittsKNZ,2)</f>
        <v>0</v>
      </c>
      <c r="I64">
        <f t="shared" si="6"/>
        <v>3642.65</v>
      </c>
      <c r="J64">
        <f t="shared" si="0"/>
        <v>728.71</v>
      </c>
      <c r="K64">
        <f t="shared" si="1"/>
        <v>182.34999999999991</v>
      </c>
      <c r="L64">
        <f t="shared" si="2"/>
        <v>1957.35</v>
      </c>
    </row>
    <row r="65" spans="1:12" x14ac:dyDescent="0.25">
      <c r="A65">
        <f t="shared" si="7"/>
        <v>4</v>
      </c>
      <c r="B65">
        <f t="shared" si="8"/>
        <v>6</v>
      </c>
      <c r="C65">
        <f t="shared" si="3"/>
        <v>1048</v>
      </c>
      <c r="D65" t="str">
        <f t="shared" si="4"/>
        <v>Domenico</v>
      </c>
      <c r="E65" t="str">
        <f t="shared" si="5"/>
        <v>Bagheri</v>
      </c>
      <c r="F65">
        <f>ROUND(IF(Tariftyp="AT",IF($A65&lt;MONTH(TE_ZP_AT),AT_Gehalt,AT_Gehalt*(1+TE_Satz_AT)),IF($A65&lt;MONTH(TE_ZP_Tarif),Tarifentgelt,Tarifentgelt*(1+TE_Satz))*IRWAZ/AZ_Tarif)*EintrittsKNZ*AustrittsKNZ,2)</f>
        <v>3311.5</v>
      </c>
      <c r="G65">
        <f>ROUND(Grundentgelt*LZinPrz,2)</f>
        <v>331.15</v>
      </c>
      <c r="H65">
        <f>ROUND(IF(FreiwZulage&gt;TarifVolumenEnt+TarifVolumenLZ,FreiwZulage-(TarifVolumenEnt+TarifVolumenLZ),0)*AustrittsKNZ*EintrittsKNZ,2)</f>
        <v>0</v>
      </c>
      <c r="I65">
        <f t="shared" si="6"/>
        <v>3642.65</v>
      </c>
      <c r="J65">
        <f t="shared" si="0"/>
        <v>728.71</v>
      </c>
      <c r="K65">
        <f t="shared" si="1"/>
        <v>182.34999999999991</v>
      </c>
      <c r="L65">
        <f t="shared" si="2"/>
        <v>1957.35</v>
      </c>
    </row>
    <row r="66" spans="1:12" x14ac:dyDescent="0.25">
      <c r="A66">
        <f t="shared" si="7"/>
        <v>5</v>
      </c>
      <c r="B66">
        <f t="shared" si="8"/>
        <v>6</v>
      </c>
      <c r="C66">
        <f t="shared" si="3"/>
        <v>1048</v>
      </c>
      <c r="D66" t="str">
        <f t="shared" si="4"/>
        <v>Domenico</v>
      </c>
      <c r="E66" t="str">
        <f t="shared" si="5"/>
        <v>Bagheri</v>
      </c>
      <c r="F66">
        <f>ROUND(IF(Tariftyp="AT",IF($A66&lt;MONTH(TE_ZP_AT),AT_Gehalt,AT_Gehalt*(1+TE_Satz_AT)),IF($A66&lt;MONTH(TE_ZP_Tarif),Tarifentgelt,Tarifentgelt*(1+TE_Satz))*IRWAZ/AZ_Tarif)*EintrittsKNZ*AustrittsKNZ,2)</f>
        <v>3410.85</v>
      </c>
      <c r="G66">
        <f>ROUND(Grundentgelt*LZinPrz,2)</f>
        <v>341.09</v>
      </c>
      <c r="H66">
        <f>ROUND(IF(FreiwZulage&gt;TarifVolumenEnt+TarifVolumenLZ,FreiwZulage-(TarifVolumenEnt+TarifVolumenLZ),0)*AustrittsKNZ*EintrittsKNZ,2)</f>
        <v>0</v>
      </c>
      <c r="I66">
        <f t="shared" si="6"/>
        <v>3751.94</v>
      </c>
      <c r="J66">
        <f t="shared" ref="J66:J129" si="9">ROUND(IF(KVPV_BBG&lt;lfdEntgelt,KVPV_BBG*KVPV_Satz,lfdEntgelt*KVPV_Satz)+IF(RVAV_BBG&lt;lfdEntgelt,RVAV_BBG*RVAV_Satz,lfdEntgelt*RVAV_Satz),2)</f>
        <v>750.58</v>
      </c>
      <c r="K66">
        <f t="shared" ref="K66:K129" si="10">IF(KVPV_BBG-lfdEntgelt&lt;0,0,KVPV_BBG-lfdEntgelt)</f>
        <v>73.059999999999945</v>
      </c>
      <c r="L66">
        <f t="shared" ref="L66:L129" si="11">IF(RVAV_BBG-lfdEntgelt&lt;0,0,RVAV_BBG-lfdEntgelt)</f>
        <v>1848.06</v>
      </c>
    </row>
    <row r="67" spans="1:12" x14ac:dyDescent="0.25">
      <c r="A67">
        <f t="shared" si="7"/>
        <v>6</v>
      </c>
      <c r="B67">
        <f t="shared" si="8"/>
        <v>6</v>
      </c>
      <c r="C67">
        <f t="shared" ref="C67:C130" si="12">INDEX(Stammdaten,$B67,1)</f>
        <v>1048</v>
      </c>
      <c r="D67" t="str">
        <f t="shared" ref="D67:D130" si="13">INDEX(Stammdaten,$B67,2)</f>
        <v>Domenico</v>
      </c>
      <c r="E67" t="str">
        <f t="shared" ref="E67:E130" si="14">INDEX(Stammdaten,$B67,3)</f>
        <v>Bagheri</v>
      </c>
      <c r="F67">
        <f>ROUND(IF(Tariftyp="AT",IF($A67&lt;MONTH(TE_ZP_AT),AT_Gehalt,AT_Gehalt*(1+TE_Satz_AT)),IF($A67&lt;MONTH(TE_ZP_Tarif),Tarifentgelt,Tarifentgelt*(1+TE_Satz))*IRWAZ/AZ_Tarif)*EintrittsKNZ*AustrittsKNZ,2)</f>
        <v>3410.85</v>
      </c>
      <c r="G67">
        <f>ROUND(Grundentgelt*LZinPrz,2)</f>
        <v>341.09</v>
      </c>
      <c r="H67">
        <f>ROUND(IF(FreiwZulage&gt;TarifVolumenEnt+TarifVolumenLZ,FreiwZulage-(TarifVolumenEnt+TarifVolumenLZ),0)*AustrittsKNZ*EintrittsKNZ,2)</f>
        <v>0</v>
      </c>
      <c r="I67">
        <f t="shared" ref="I67:I130" si="15">SUM(F67:H67)</f>
        <v>3751.94</v>
      </c>
      <c r="J67">
        <f t="shared" si="9"/>
        <v>750.58</v>
      </c>
      <c r="K67">
        <f t="shared" si="10"/>
        <v>73.059999999999945</v>
      </c>
      <c r="L67">
        <f t="shared" si="11"/>
        <v>1848.06</v>
      </c>
    </row>
    <row r="68" spans="1:12" x14ac:dyDescent="0.25">
      <c r="A68">
        <f t="shared" ref="A68:A131" si="16">IF($A67=12,1,$A67+1)</f>
        <v>7</v>
      </c>
      <c r="B68">
        <f t="shared" ref="B68:B131" si="17">IF(A68=1,B67+1,B67)</f>
        <v>6</v>
      </c>
      <c r="C68">
        <f t="shared" si="12"/>
        <v>1048</v>
      </c>
      <c r="D68" t="str">
        <f t="shared" si="13"/>
        <v>Domenico</v>
      </c>
      <c r="E68" t="str">
        <f t="shared" si="14"/>
        <v>Bagheri</v>
      </c>
      <c r="F68">
        <f>ROUND(IF(Tariftyp="AT",IF($A68&lt;MONTH(TE_ZP_AT),AT_Gehalt,AT_Gehalt*(1+TE_Satz_AT)),IF($A68&lt;MONTH(TE_ZP_Tarif),Tarifentgelt,Tarifentgelt*(1+TE_Satz))*IRWAZ/AZ_Tarif)*EintrittsKNZ*AustrittsKNZ,2)</f>
        <v>3410.85</v>
      </c>
      <c r="G68">
        <f>ROUND(Grundentgelt*LZinPrz,2)</f>
        <v>341.09</v>
      </c>
      <c r="H68">
        <f>ROUND(IF(FreiwZulage&gt;TarifVolumenEnt+TarifVolumenLZ,FreiwZulage-(TarifVolumenEnt+TarifVolumenLZ),0)*AustrittsKNZ*EintrittsKNZ,2)</f>
        <v>0</v>
      </c>
      <c r="I68">
        <f t="shared" si="15"/>
        <v>3751.94</v>
      </c>
      <c r="J68">
        <f t="shared" si="9"/>
        <v>750.58</v>
      </c>
      <c r="K68">
        <f t="shared" si="10"/>
        <v>73.059999999999945</v>
      </c>
      <c r="L68">
        <f t="shared" si="11"/>
        <v>1848.06</v>
      </c>
    </row>
    <row r="69" spans="1:12" x14ac:dyDescent="0.25">
      <c r="A69">
        <f t="shared" si="16"/>
        <v>8</v>
      </c>
      <c r="B69">
        <f t="shared" si="17"/>
        <v>6</v>
      </c>
      <c r="C69">
        <f t="shared" si="12"/>
        <v>1048</v>
      </c>
      <c r="D69" t="str">
        <f t="shared" si="13"/>
        <v>Domenico</v>
      </c>
      <c r="E69" t="str">
        <f t="shared" si="14"/>
        <v>Bagheri</v>
      </c>
      <c r="F69">
        <f>ROUND(IF(Tariftyp="AT",IF($A69&lt;MONTH(TE_ZP_AT),AT_Gehalt,AT_Gehalt*(1+TE_Satz_AT)),IF($A69&lt;MONTH(TE_ZP_Tarif),Tarifentgelt,Tarifentgelt*(1+TE_Satz))*IRWAZ/AZ_Tarif)*EintrittsKNZ*AustrittsKNZ,2)</f>
        <v>3410.85</v>
      </c>
      <c r="G69">
        <f>ROUND(Grundentgelt*LZinPrz,2)</f>
        <v>341.09</v>
      </c>
      <c r="H69">
        <f>ROUND(IF(FreiwZulage&gt;TarifVolumenEnt+TarifVolumenLZ,FreiwZulage-(TarifVolumenEnt+TarifVolumenLZ),0)*AustrittsKNZ*EintrittsKNZ,2)</f>
        <v>0</v>
      </c>
      <c r="I69">
        <f t="shared" si="15"/>
        <v>3751.94</v>
      </c>
      <c r="J69">
        <f t="shared" si="9"/>
        <v>750.58</v>
      </c>
      <c r="K69">
        <f t="shared" si="10"/>
        <v>73.059999999999945</v>
      </c>
      <c r="L69">
        <f t="shared" si="11"/>
        <v>1848.06</v>
      </c>
    </row>
    <row r="70" spans="1:12" x14ac:dyDescent="0.25">
      <c r="A70">
        <f t="shared" si="16"/>
        <v>9</v>
      </c>
      <c r="B70">
        <f t="shared" si="17"/>
        <v>6</v>
      </c>
      <c r="C70">
        <f t="shared" si="12"/>
        <v>1048</v>
      </c>
      <c r="D70" t="str">
        <f t="shared" si="13"/>
        <v>Domenico</v>
      </c>
      <c r="E70" t="str">
        <f t="shared" si="14"/>
        <v>Bagheri</v>
      </c>
      <c r="F70">
        <f>ROUND(IF(Tariftyp="AT",IF($A70&lt;MONTH(TE_ZP_AT),AT_Gehalt,AT_Gehalt*(1+TE_Satz_AT)),IF($A70&lt;MONTH(TE_ZP_Tarif),Tarifentgelt,Tarifentgelt*(1+TE_Satz))*IRWAZ/AZ_Tarif)*EintrittsKNZ*AustrittsKNZ,2)</f>
        <v>3410.85</v>
      </c>
      <c r="G70">
        <f>ROUND(Grundentgelt*LZinPrz,2)</f>
        <v>341.09</v>
      </c>
      <c r="H70">
        <f>ROUND(IF(FreiwZulage&gt;TarifVolumenEnt+TarifVolumenLZ,FreiwZulage-(TarifVolumenEnt+TarifVolumenLZ),0)*AustrittsKNZ*EintrittsKNZ,2)</f>
        <v>0</v>
      </c>
      <c r="I70">
        <f t="shared" si="15"/>
        <v>3751.94</v>
      </c>
      <c r="J70">
        <f t="shared" si="9"/>
        <v>750.58</v>
      </c>
      <c r="K70">
        <f t="shared" si="10"/>
        <v>73.059999999999945</v>
      </c>
      <c r="L70">
        <f t="shared" si="11"/>
        <v>1848.06</v>
      </c>
    </row>
    <row r="71" spans="1:12" x14ac:dyDescent="0.25">
      <c r="A71">
        <f t="shared" si="16"/>
        <v>10</v>
      </c>
      <c r="B71">
        <f t="shared" si="17"/>
        <v>6</v>
      </c>
      <c r="C71">
        <f t="shared" si="12"/>
        <v>1048</v>
      </c>
      <c r="D71" t="str">
        <f t="shared" si="13"/>
        <v>Domenico</v>
      </c>
      <c r="E71" t="str">
        <f t="shared" si="14"/>
        <v>Bagheri</v>
      </c>
      <c r="F71">
        <f>ROUND(IF(Tariftyp="AT",IF($A71&lt;MONTH(TE_ZP_AT),AT_Gehalt,AT_Gehalt*(1+TE_Satz_AT)),IF($A71&lt;MONTH(TE_ZP_Tarif),Tarifentgelt,Tarifentgelt*(1+TE_Satz))*IRWAZ/AZ_Tarif)*EintrittsKNZ*AustrittsKNZ,2)</f>
        <v>3410.85</v>
      </c>
      <c r="G71">
        <f>ROUND(Grundentgelt*LZinPrz,2)</f>
        <v>341.09</v>
      </c>
      <c r="H71">
        <f>ROUND(IF(FreiwZulage&gt;TarifVolumenEnt+TarifVolumenLZ,FreiwZulage-(TarifVolumenEnt+TarifVolumenLZ),0)*AustrittsKNZ*EintrittsKNZ,2)</f>
        <v>0</v>
      </c>
      <c r="I71">
        <f t="shared" si="15"/>
        <v>3751.94</v>
      </c>
      <c r="J71">
        <f t="shared" si="9"/>
        <v>750.58</v>
      </c>
      <c r="K71">
        <f t="shared" si="10"/>
        <v>73.059999999999945</v>
      </c>
      <c r="L71">
        <f t="shared" si="11"/>
        <v>1848.06</v>
      </c>
    </row>
    <row r="72" spans="1:12" x14ac:dyDescent="0.25">
      <c r="A72">
        <f t="shared" si="16"/>
        <v>11</v>
      </c>
      <c r="B72">
        <f t="shared" si="17"/>
        <v>6</v>
      </c>
      <c r="C72">
        <f t="shared" si="12"/>
        <v>1048</v>
      </c>
      <c r="D72" t="str">
        <f t="shared" si="13"/>
        <v>Domenico</v>
      </c>
      <c r="E72" t="str">
        <f t="shared" si="14"/>
        <v>Bagheri</v>
      </c>
      <c r="F72">
        <f>ROUND(IF(Tariftyp="AT",IF($A72&lt;MONTH(TE_ZP_AT),AT_Gehalt,AT_Gehalt*(1+TE_Satz_AT)),IF($A72&lt;MONTH(TE_ZP_Tarif),Tarifentgelt,Tarifentgelt*(1+TE_Satz))*IRWAZ/AZ_Tarif)*EintrittsKNZ*AustrittsKNZ,2)</f>
        <v>3410.85</v>
      </c>
      <c r="G72">
        <f>ROUND(Grundentgelt*LZinPrz,2)</f>
        <v>341.09</v>
      </c>
      <c r="H72">
        <f>ROUND(IF(FreiwZulage&gt;TarifVolumenEnt+TarifVolumenLZ,FreiwZulage-(TarifVolumenEnt+TarifVolumenLZ),0)*AustrittsKNZ*EintrittsKNZ,2)</f>
        <v>0</v>
      </c>
      <c r="I72">
        <f t="shared" si="15"/>
        <v>3751.94</v>
      </c>
      <c r="J72">
        <f t="shared" si="9"/>
        <v>750.58</v>
      </c>
      <c r="K72">
        <f t="shared" si="10"/>
        <v>73.059999999999945</v>
      </c>
      <c r="L72">
        <f t="shared" si="11"/>
        <v>1848.06</v>
      </c>
    </row>
    <row r="73" spans="1:12" x14ac:dyDescent="0.25">
      <c r="A73">
        <f t="shared" si="16"/>
        <v>12</v>
      </c>
      <c r="B73">
        <f t="shared" si="17"/>
        <v>6</v>
      </c>
      <c r="C73">
        <f t="shared" si="12"/>
        <v>1048</v>
      </c>
      <c r="D73" t="str">
        <f t="shared" si="13"/>
        <v>Domenico</v>
      </c>
      <c r="E73" t="str">
        <f t="shared" si="14"/>
        <v>Bagheri</v>
      </c>
      <c r="F73">
        <f>ROUND(IF(Tariftyp="AT",IF($A73&lt;MONTH(TE_ZP_AT),AT_Gehalt,AT_Gehalt*(1+TE_Satz_AT)),IF($A73&lt;MONTH(TE_ZP_Tarif),Tarifentgelt,Tarifentgelt*(1+TE_Satz))*IRWAZ/AZ_Tarif)*EintrittsKNZ*AustrittsKNZ,2)</f>
        <v>3410.85</v>
      </c>
      <c r="G73">
        <f>ROUND(Grundentgelt*LZinPrz,2)</f>
        <v>341.09</v>
      </c>
      <c r="H73">
        <f>ROUND(IF(FreiwZulage&gt;TarifVolumenEnt+TarifVolumenLZ,FreiwZulage-(TarifVolumenEnt+TarifVolumenLZ),0)*AustrittsKNZ*EintrittsKNZ,2)</f>
        <v>0</v>
      </c>
      <c r="I73">
        <f t="shared" si="15"/>
        <v>3751.94</v>
      </c>
      <c r="J73">
        <f t="shared" si="9"/>
        <v>750.58</v>
      </c>
      <c r="K73">
        <f t="shared" si="10"/>
        <v>73.059999999999945</v>
      </c>
      <c r="L73">
        <f t="shared" si="11"/>
        <v>1848.06</v>
      </c>
    </row>
    <row r="74" spans="1:12" x14ac:dyDescent="0.25">
      <c r="A74">
        <f t="shared" si="16"/>
        <v>1</v>
      </c>
      <c r="B74">
        <f t="shared" si="17"/>
        <v>7</v>
      </c>
      <c r="C74">
        <f t="shared" si="12"/>
        <v>1061</v>
      </c>
      <c r="D74" t="str">
        <f t="shared" si="13"/>
        <v>Bernd</v>
      </c>
      <c r="E74" t="str">
        <f t="shared" si="14"/>
        <v>Bamberger</v>
      </c>
      <c r="F74">
        <f>ROUND(IF(Tariftyp="AT",IF($A74&lt;MONTH(TE_ZP_AT),AT_Gehalt,AT_Gehalt*(1+TE_Satz_AT)),IF($A74&lt;MONTH(TE_ZP_Tarif),Tarifentgelt,Tarifentgelt*(1+TE_Satz))*IRWAZ/AZ_Tarif)*EintrittsKNZ*AustrittsKNZ,2)</f>
        <v>5461.41</v>
      </c>
      <c r="G74">
        <f>ROUND(Grundentgelt*LZinPrz,2)</f>
        <v>0</v>
      </c>
      <c r="H74">
        <f>ROUND(IF(FreiwZulage&gt;TarifVolumenEnt+TarifVolumenLZ,FreiwZulage-(TarifVolumenEnt+TarifVolumenLZ),0)*AustrittsKNZ*EintrittsKNZ,2)</f>
        <v>0</v>
      </c>
      <c r="I74">
        <f t="shared" si="15"/>
        <v>5461.41</v>
      </c>
      <c r="J74">
        <f t="shared" si="9"/>
        <v>957.14</v>
      </c>
      <c r="K74">
        <f t="shared" si="10"/>
        <v>0</v>
      </c>
      <c r="L74">
        <f t="shared" si="11"/>
        <v>138.59000000000015</v>
      </c>
    </row>
    <row r="75" spans="1:12" x14ac:dyDescent="0.25">
      <c r="A75">
        <f t="shared" si="16"/>
        <v>2</v>
      </c>
      <c r="B75">
        <f t="shared" si="17"/>
        <v>7</v>
      </c>
      <c r="C75">
        <f t="shared" si="12"/>
        <v>1061</v>
      </c>
      <c r="D75" t="str">
        <f t="shared" si="13"/>
        <v>Bernd</v>
      </c>
      <c r="E75" t="str">
        <f t="shared" si="14"/>
        <v>Bamberger</v>
      </c>
      <c r="F75">
        <f>ROUND(IF(Tariftyp="AT",IF($A75&lt;MONTH(TE_ZP_AT),AT_Gehalt,AT_Gehalt*(1+TE_Satz_AT)),IF($A75&lt;MONTH(TE_ZP_Tarif),Tarifentgelt,Tarifentgelt*(1+TE_Satz))*IRWAZ/AZ_Tarif)*EintrittsKNZ*AustrittsKNZ,2)</f>
        <v>5461.41</v>
      </c>
      <c r="G75">
        <f>ROUND(Grundentgelt*LZinPrz,2)</f>
        <v>0</v>
      </c>
      <c r="H75">
        <f>ROUND(IF(FreiwZulage&gt;TarifVolumenEnt+TarifVolumenLZ,FreiwZulage-(TarifVolumenEnt+TarifVolumenLZ),0)*AustrittsKNZ*EintrittsKNZ,2)</f>
        <v>0</v>
      </c>
      <c r="I75">
        <f t="shared" si="15"/>
        <v>5461.41</v>
      </c>
      <c r="J75">
        <f t="shared" si="9"/>
        <v>957.14</v>
      </c>
      <c r="K75">
        <f t="shared" si="10"/>
        <v>0</v>
      </c>
      <c r="L75">
        <f t="shared" si="11"/>
        <v>138.59000000000015</v>
      </c>
    </row>
    <row r="76" spans="1:12" x14ac:dyDescent="0.25">
      <c r="A76">
        <f t="shared" si="16"/>
        <v>3</v>
      </c>
      <c r="B76">
        <f t="shared" si="17"/>
        <v>7</v>
      </c>
      <c r="C76">
        <f t="shared" si="12"/>
        <v>1061</v>
      </c>
      <c r="D76" t="str">
        <f t="shared" si="13"/>
        <v>Bernd</v>
      </c>
      <c r="E76" t="str">
        <f t="shared" si="14"/>
        <v>Bamberger</v>
      </c>
      <c r="F76">
        <f>ROUND(IF(Tariftyp="AT",IF($A76&lt;MONTH(TE_ZP_AT),AT_Gehalt,AT_Gehalt*(1+TE_Satz_AT)),IF($A76&lt;MONTH(TE_ZP_Tarif),Tarifentgelt,Tarifentgelt*(1+TE_Satz))*IRWAZ/AZ_Tarif)*EintrittsKNZ*AustrittsKNZ,2)</f>
        <v>5461.41</v>
      </c>
      <c r="G76">
        <f>ROUND(Grundentgelt*LZinPrz,2)</f>
        <v>0</v>
      </c>
      <c r="H76">
        <f>ROUND(IF(FreiwZulage&gt;TarifVolumenEnt+TarifVolumenLZ,FreiwZulage-(TarifVolumenEnt+TarifVolumenLZ),0)*AustrittsKNZ*EintrittsKNZ,2)</f>
        <v>0</v>
      </c>
      <c r="I76">
        <f t="shared" si="15"/>
        <v>5461.41</v>
      </c>
      <c r="J76">
        <f t="shared" si="9"/>
        <v>957.14</v>
      </c>
      <c r="K76">
        <f t="shared" si="10"/>
        <v>0</v>
      </c>
      <c r="L76">
        <f t="shared" si="11"/>
        <v>138.59000000000015</v>
      </c>
    </row>
    <row r="77" spans="1:12" x14ac:dyDescent="0.25">
      <c r="A77">
        <f t="shared" si="16"/>
        <v>4</v>
      </c>
      <c r="B77">
        <f t="shared" si="17"/>
        <v>7</v>
      </c>
      <c r="C77">
        <f t="shared" si="12"/>
        <v>1061</v>
      </c>
      <c r="D77" t="str">
        <f t="shared" si="13"/>
        <v>Bernd</v>
      </c>
      <c r="E77" t="str">
        <f t="shared" si="14"/>
        <v>Bamberger</v>
      </c>
      <c r="F77">
        <f>ROUND(IF(Tariftyp="AT",IF($A77&lt;MONTH(TE_ZP_AT),AT_Gehalt,AT_Gehalt*(1+TE_Satz_AT)),IF($A77&lt;MONTH(TE_ZP_Tarif),Tarifentgelt,Tarifentgelt*(1+TE_Satz))*IRWAZ/AZ_Tarif)*EintrittsKNZ*AustrittsKNZ,2)</f>
        <v>5461.41</v>
      </c>
      <c r="G77">
        <f>ROUND(Grundentgelt*LZinPrz,2)</f>
        <v>0</v>
      </c>
      <c r="H77">
        <f>ROUND(IF(FreiwZulage&gt;TarifVolumenEnt+TarifVolumenLZ,FreiwZulage-(TarifVolumenEnt+TarifVolumenLZ),0)*AustrittsKNZ*EintrittsKNZ,2)</f>
        <v>0</v>
      </c>
      <c r="I77">
        <f t="shared" si="15"/>
        <v>5461.41</v>
      </c>
      <c r="J77">
        <f t="shared" si="9"/>
        <v>957.14</v>
      </c>
      <c r="K77">
        <f t="shared" si="10"/>
        <v>0</v>
      </c>
      <c r="L77">
        <f t="shared" si="11"/>
        <v>138.59000000000015</v>
      </c>
    </row>
    <row r="78" spans="1:12" x14ac:dyDescent="0.25">
      <c r="A78">
        <f t="shared" si="16"/>
        <v>5</v>
      </c>
      <c r="B78">
        <f t="shared" si="17"/>
        <v>7</v>
      </c>
      <c r="C78">
        <f t="shared" si="12"/>
        <v>1061</v>
      </c>
      <c r="D78" t="str">
        <f t="shared" si="13"/>
        <v>Bernd</v>
      </c>
      <c r="E78" t="str">
        <f t="shared" si="14"/>
        <v>Bamberger</v>
      </c>
      <c r="F78">
        <f>ROUND(IF(Tariftyp="AT",IF($A78&lt;MONTH(TE_ZP_AT),AT_Gehalt,AT_Gehalt*(1+TE_Satz_AT)),IF($A78&lt;MONTH(TE_ZP_Tarif),Tarifentgelt,Tarifentgelt*(1+TE_Satz))*IRWAZ/AZ_Tarif)*EintrittsKNZ*AustrittsKNZ,2)</f>
        <v>5461.41</v>
      </c>
      <c r="G78">
        <f>ROUND(Grundentgelt*LZinPrz,2)</f>
        <v>0</v>
      </c>
      <c r="H78">
        <f>ROUND(IF(FreiwZulage&gt;TarifVolumenEnt+TarifVolumenLZ,FreiwZulage-(TarifVolumenEnt+TarifVolumenLZ),0)*AustrittsKNZ*EintrittsKNZ,2)</f>
        <v>0</v>
      </c>
      <c r="I78">
        <f t="shared" si="15"/>
        <v>5461.41</v>
      </c>
      <c r="J78">
        <f t="shared" si="9"/>
        <v>957.14</v>
      </c>
      <c r="K78">
        <f t="shared" si="10"/>
        <v>0</v>
      </c>
      <c r="L78">
        <f t="shared" si="11"/>
        <v>138.59000000000015</v>
      </c>
    </row>
    <row r="79" spans="1:12" x14ac:dyDescent="0.25">
      <c r="A79">
        <f t="shared" si="16"/>
        <v>6</v>
      </c>
      <c r="B79">
        <f t="shared" si="17"/>
        <v>7</v>
      </c>
      <c r="C79">
        <f t="shared" si="12"/>
        <v>1061</v>
      </c>
      <c r="D79" t="str">
        <f t="shared" si="13"/>
        <v>Bernd</v>
      </c>
      <c r="E79" t="str">
        <f t="shared" si="14"/>
        <v>Bamberger</v>
      </c>
      <c r="F79">
        <f>ROUND(IF(Tariftyp="AT",IF($A79&lt;MONTH(TE_ZP_AT),AT_Gehalt,AT_Gehalt*(1+TE_Satz_AT)),IF($A79&lt;MONTH(TE_ZP_Tarif),Tarifentgelt,Tarifentgelt*(1+TE_Satz))*IRWAZ/AZ_Tarif)*EintrittsKNZ*AustrittsKNZ,2)</f>
        <v>5461.41</v>
      </c>
      <c r="G79">
        <f>ROUND(Grundentgelt*LZinPrz,2)</f>
        <v>0</v>
      </c>
      <c r="H79">
        <f>ROUND(IF(FreiwZulage&gt;TarifVolumenEnt+TarifVolumenLZ,FreiwZulage-(TarifVolumenEnt+TarifVolumenLZ),0)*AustrittsKNZ*EintrittsKNZ,2)</f>
        <v>0</v>
      </c>
      <c r="I79">
        <f t="shared" si="15"/>
        <v>5461.41</v>
      </c>
      <c r="J79">
        <f t="shared" si="9"/>
        <v>957.14</v>
      </c>
      <c r="K79">
        <f t="shared" si="10"/>
        <v>0</v>
      </c>
      <c r="L79">
        <f t="shared" si="11"/>
        <v>138.59000000000015</v>
      </c>
    </row>
    <row r="80" spans="1:12" x14ac:dyDescent="0.25">
      <c r="A80">
        <f t="shared" si="16"/>
        <v>7</v>
      </c>
      <c r="B80">
        <f t="shared" si="17"/>
        <v>7</v>
      </c>
      <c r="C80">
        <f t="shared" si="12"/>
        <v>1061</v>
      </c>
      <c r="D80" t="str">
        <f t="shared" si="13"/>
        <v>Bernd</v>
      </c>
      <c r="E80" t="str">
        <f t="shared" si="14"/>
        <v>Bamberger</v>
      </c>
      <c r="F80">
        <f>ROUND(IF(Tariftyp="AT",IF($A80&lt;MONTH(TE_ZP_AT),AT_Gehalt,AT_Gehalt*(1+TE_Satz_AT)),IF($A80&lt;MONTH(TE_ZP_Tarif),Tarifentgelt,Tarifentgelt*(1+TE_Satz))*IRWAZ/AZ_Tarif)*EintrittsKNZ*AustrittsKNZ,2)</f>
        <v>5570.64</v>
      </c>
      <c r="G80">
        <f>ROUND(Grundentgelt*LZinPrz,2)</f>
        <v>0</v>
      </c>
      <c r="H80">
        <f>ROUND(IF(FreiwZulage&gt;TarifVolumenEnt+TarifVolumenLZ,FreiwZulage-(TarifVolumenEnt+TarifVolumenLZ),0)*AustrittsKNZ*EintrittsKNZ,2)</f>
        <v>0</v>
      </c>
      <c r="I80">
        <f t="shared" si="15"/>
        <v>5570.64</v>
      </c>
      <c r="J80">
        <f t="shared" si="9"/>
        <v>969.95</v>
      </c>
      <c r="K80">
        <f t="shared" si="10"/>
        <v>0</v>
      </c>
      <c r="L80">
        <f t="shared" si="11"/>
        <v>29.359999999999673</v>
      </c>
    </row>
    <row r="81" spans="1:12" x14ac:dyDescent="0.25">
      <c r="A81">
        <f t="shared" si="16"/>
        <v>8</v>
      </c>
      <c r="B81">
        <f t="shared" si="17"/>
        <v>7</v>
      </c>
      <c r="C81">
        <f t="shared" si="12"/>
        <v>1061</v>
      </c>
      <c r="D81" t="str">
        <f t="shared" si="13"/>
        <v>Bernd</v>
      </c>
      <c r="E81" t="str">
        <f t="shared" si="14"/>
        <v>Bamberger</v>
      </c>
      <c r="F81">
        <f>ROUND(IF(Tariftyp="AT",IF($A81&lt;MONTH(TE_ZP_AT),AT_Gehalt,AT_Gehalt*(1+TE_Satz_AT)),IF($A81&lt;MONTH(TE_ZP_Tarif),Tarifentgelt,Tarifentgelt*(1+TE_Satz))*IRWAZ/AZ_Tarif)*EintrittsKNZ*AustrittsKNZ,2)</f>
        <v>5570.64</v>
      </c>
      <c r="G81">
        <f>ROUND(Grundentgelt*LZinPrz,2)</f>
        <v>0</v>
      </c>
      <c r="H81">
        <f>ROUND(IF(FreiwZulage&gt;TarifVolumenEnt+TarifVolumenLZ,FreiwZulage-(TarifVolumenEnt+TarifVolumenLZ),0)*AustrittsKNZ*EintrittsKNZ,2)</f>
        <v>0</v>
      </c>
      <c r="I81">
        <f t="shared" si="15"/>
        <v>5570.64</v>
      </c>
      <c r="J81">
        <f t="shared" si="9"/>
        <v>969.95</v>
      </c>
      <c r="K81">
        <f t="shared" si="10"/>
        <v>0</v>
      </c>
      <c r="L81">
        <f t="shared" si="11"/>
        <v>29.359999999999673</v>
      </c>
    </row>
    <row r="82" spans="1:12" x14ac:dyDescent="0.25">
      <c r="A82">
        <f t="shared" si="16"/>
        <v>9</v>
      </c>
      <c r="B82">
        <f t="shared" si="17"/>
        <v>7</v>
      </c>
      <c r="C82">
        <f t="shared" si="12"/>
        <v>1061</v>
      </c>
      <c r="D82" t="str">
        <f t="shared" si="13"/>
        <v>Bernd</v>
      </c>
      <c r="E82" t="str">
        <f t="shared" si="14"/>
        <v>Bamberger</v>
      </c>
      <c r="F82">
        <f>ROUND(IF(Tariftyp="AT",IF($A82&lt;MONTH(TE_ZP_AT),AT_Gehalt,AT_Gehalt*(1+TE_Satz_AT)),IF($A82&lt;MONTH(TE_ZP_Tarif),Tarifentgelt,Tarifentgelt*(1+TE_Satz))*IRWAZ/AZ_Tarif)*EintrittsKNZ*AustrittsKNZ,2)</f>
        <v>5570.64</v>
      </c>
      <c r="G82">
        <f>ROUND(Grundentgelt*LZinPrz,2)</f>
        <v>0</v>
      </c>
      <c r="H82">
        <f>ROUND(IF(FreiwZulage&gt;TarifVolumenEnt+TarifVolumenLZ,FreiwZulage-(TarifVolumenEnt+TarifVolumenLZ),0)*AustrittsKNZ*EintrittsKNZ,2)</f>
        <v>0</v>
      </c>
      <c r="I82">
        <f t="shared" si="15"/>
        <v>5570.64</v>
      </c>
      <c r="J82">
        <f t="shared" si="9"/>
        <v>969.95</v>
      </c>
      <c r="K82">
        <f t="shared" si="10"/>
        <v>0</v>
      </c>
      <c r="L82">
        <f t="shared" si="11"/>
        <v>29.359999999999673</v>
      </c>
    </row>
    <row r="83" spans="1:12" x14ac:dyDescent="0.25">
      <c r="A83">
        <f t="shared" si="16"/>
        <v>10</v>
      </c>
      <c r="B83">
        <f t="shared" si="17"/>
        <v>7</v>
      </c>
      <c r="C83">
        <f t="shared" si="12"/>
        <v>1061</v>
      </c>
      <c r="D83" t="str">
        <f t="shared" si="13"/>
        <v>Bernd</v>
      </c>
      <c r="E83" t="str">
        <f t="shared" si="14"/>
        <v>Bamberger</v>
      </c>
      <c r="F83">
        <f>ROUND(IF(Tariftyp="AT",IF($A83&lt;MONTH(TE_ZP_AT),AT_Gehalt,AT_Gehalt*(1+TE_Satz_AT)),IF($A83&lt;MONTH(TE_ZP_Tarif),Tarifentgelt,Tarifentgelt*(1+TE_Satz))*IRWAZ/AZ_Tarif)*EintrittsKNZ*AustrittsKNZ,2)</f>
        <v>5570.64</v>
      </c>
      <c r="G83">
        <f>ROUND(Grundentgelt*LZinPrz,2)</f>
        <v>0</v>
      </c>
      <c r="H83">
        <f>ROUND(IF(FreiwZulage&gt;TarifVolumenEnt+TarifVolumenLZ,FreiwZulage-(TarifVolumenEnt+TarifVolumenLZ),0)*AustrittsKNZ*EintrittsKNZ,2)</f>
        <v>0</v>
      </c>
      <c r="I83">
        <f t="shared" si="15"/>
        <v>5570.64</v>
      </c>
      <c r="J83">
        <f t="shared" si="9"/>
        <v>969.95</v>
      </c>
      <c r="K83">
        <f t="shared" si="10"/>
        <v>0</v>
      </c>
      <c r="L83">
        <f t="shared" si="11"/>
        <v>29.359999999999673</v>
      </c>
    </row>
    <row r="84" spans="1:12" x14ac:dyDescent="0.25">
      <c r="A84">
        <f t="shared" si="16"/>
        <v>11</v>
      </c>
      <c r="B84">
        <f t="shared" si="17"/>
        <v>7</v>
      </c>
      <c r="C84">
        <f t="shared" si="12"/>
        <v>1061</v>
      </c>
      <c r="D84" t="str">
        <f t="shared" si="13"/>
        <v>Bernd</v>
      </c>
      <c r="E84" t="str">
        <f t="shared" si="14"/>
        <v>Bamberger</v>
      </c>
      <c r="F84">
        <f>ROUND(IF(Tariftyp="AT",IF($A84&lt;MONTH(TE_ZP_AT),AT_Gehalt,AT_Gehalt*(1+TE_Satz_AT)),IF($A84&lt;MONTH(TE_ZP_Tarif),Tarifentgelt,Tarifentgelt*(1+TE_Satz))*IRWAZ/AZ_Tarif)*EintrittsKNZ*AustrittsKNZ,2)</f>
        <v>5570.64</v>
      </c>
      <c r="G84">
        <f>ROUND(Grundentgelt*LZinPrz,2)</f>
        <v>0</v>
      </c>
      <c r="H84">
        <f>ROUND(IF(FreiwZulage&gt;TarifVolumenEnt+TarifVolumenLZ,FreiwZulage-(TarifVolumenEnt+TarifVolumenLZ),0)*AustrittsKNZ*EintrittsKNZ,2)</f>
        <v>0</v>
      </c>
      <c r="I84">
        <f t="shared" si="15"/>
        <v>5570.64</v>
      </c>
      <c r="J84">
        <f t="shared" si="9"/>
        <v>969.95</v>
      </c>
      <c r="K84">
        <f t="shared" si="10"/>
        <v>0</v>
      </c>
      <c r="L84">
        <f t="shared" si="11"/>
        <v>29.359999999999673</v>
      </c>
    </row>
    <row r="85" spans="1:12" x14ac:dyDescent="0.25">
      <c r="A85">
        <f t="shared" si="16"/>
        <v>12</v>
      </c>
      <c r="B85">
        <f t="shared" si="17"/>
        <v>7</v>
      </c>
      <c r="C85">
        <f t="shared" si="12"/>
        <v>1061</v>
      </c>
      <c r="D85" t="str">
        <f t="shared" si="13"/>
        <v>Bernd</v>
      </c>
      <c r="E85" t="str">
        <f t="shared" si="14"/>
        <v>Bamberger</v>
      </c>
      <c r="F85">
        <f>ROUND(IF(Tariftyp="AT",IF($A85&lt;MONTH(TE_ZP_AT),AT_Gehalt,AT_Gehalt*(1+TE_Satz_AT)),IF($A85&lt;MONTH(TE_ZP_Tarif),Tarifentgelt,Tarifentgelt*(1+TE_Satz))*IRWAZ/AZ_Tarif)*EintrittsKNZ*AustrittsKNZ,2)</f>
        <v>5570.64</v>
      </c>
      <c r="G85">
        <f>ROUND(Grundentgelt*LZinPrz,2)</f>
        <v>0</v>
      </c>
      <c r="H85">
        <f>ROUND(IF(FreiwZulage&gt;TarifVolumenEnt+TarifVolumenLZ,FreiwZulage-(TarifVolumenEnt+TarifVolumenLZ),0)*AustrittsKNZ*EintrittsKNZ,2)</f>
        <v>0</v>
      </c>
      <c r="I85">
        <f t="shared" si="15"/>
        <v>5570.64</v>
      </c>
      <c r="J85">
        <f t="shared" si="9"/>
        <v>969.95</v>
      </c>
      <c r="K85">
        <f t="shared" si="10"/>
        <v>0</v>
      </c>
      <c r="L85">
        <f t="shared" si="11"/>
        <v>29.359999999999673</v>
      </c>
    </row>
    <row r="86" spans="1:12" x14ac:dyDescent="0.25">
      <c r="A86">
        <f t="shared" si="16"/>
        <v>1</v>
      </c>
      <c r="B86">
        <f t="shared" si="17"/>
        <v>8</v>
      </c>
      <c r="C86">
        <f t="shared" si="12"/>
        <v>1062</v>
      </c>
      <c r="D86" t="str">
        <f t="shared" si="13"/>
        <v>Claus</v>
      </c>
      <c r="E86" t="str">
        <f t="shared" si="14"/>
        <v>Barich</v>
      </c>
      <c r="F86">
        <f>ROUND(IF(Tariftyp="AT",IF($A86&lt;MONTH(TE_ZP_AT),AT_Gehalt,AT_Gehalt*(1+TE_Satz_AT)),IF($A86&lt;MONTH(TE_ZP_Tarif),Tarifentgelt,Tarifentgelt*(1+TE_Satz))*IRWAZ/AZ_Tarif)*EintrittsKNZ*AustrittsKNZ,2)</f>
        <v>2654.3</v>
      </c>
      <c r="G86">
        <f>ROUND(Grundentgelt*LZinPrz,2)</f>
        <v>238.89</v>
      </c>
      <c r="H86">
        <f>ROUND(IF(FreiwZulage&gt;TarifVolumenEnt+TarifVolumenLZ,FreiwZulage-(TarifVolumenEnt+TarifVolumenLZ),0)*AustrittsKNZ*EintrittsKNZ,2)</f>
        <v>256</v>
      </c>
      <c r="I86">
        <f t="shared" si="15"/>
        <v>3149.19</v>
      </c>
      <c r="J86">
        <f t="shared" si="9"/>
        <v>630</v>
      </c>
      <c r="K86">
        <f t="shared" si="10"/>
        <v>675.81</v>
      </c>
      <c r="L86">
        <f t="shared" si="11"/>
        <v>2450.81</v>
      </c>
    </row>
    <row r="87" spans="1:12" x14ac:dyDescent="0.25">
      <c r="A87">
        <f t="shared" si="16"/>
        <v>2</v>
      </c>
      <c r="B87">
        <f t="shared" si="17"/>
        <v>8</v>
      </c>
      <c r="C87">
        <f t="shared" si="12"/>
        <v>1062</v>
      </c>
      <c r="D87" t="str">
        <f t="shared" si="13"/>
        <v>Claus</v>
      </c>
      <c r="E87" t="str">
        <f t="shared" si="14"/>
        <v>Barich</v>
      </c>
      <c r="F87">
        <f>ROUND(IF(Tariftyp="AT",IF($A87&lt;MONTH(TE_ZP_AT),AT_Gehalt,AT_Gehalt*(1+TE_Satz_AT)),IF($A87&lt;MONTH(TE_ZP_Tarif),Tarifentgelt,Tarifentgelt*(1+TE_Satz))*IRWAZ/AZ_Tarif)*EintrittsKNZ*AustrittsKNZ,2)</f>
        <v>2654.3</v>
      </c>
      <c r="G87">
        <f>ROUND(Grundentgelt*LZinPrz,2)</f>
        <v>238.89</v>
      </c>
      <c r="H87">
        <f>ROUND(IF(FreiwZulage&gt;TarifVolumenEnt+TarifVolumenLZ,FreiwZulage-(TarifVolumenEnt+TarifVolumenLZ),0)*AustrittsKNZ*EintrittsKNZ,2)</f>
        <v>256</v>
      </c>
      <c r="I87">
        <f t="shared" si="15"/>
        <v>3149.19</v>
      </c>
      <c r="J87">
        <f t="shared" si="9"/>
        <v>630</v>
      </c>
      <c r="K87">
        <f t="shared" si="10"/>
        <v>675.81</v>
      </c>
      <c r="L87">
        <f t="shared" si="11"/>
        <v>2450.81</v>
      </c>
    </row>
    <row r="88" spans="1:12" x14ac:dyDescent="0.25">
      <c r="A88">
        <f t="shared" si="16"/>
        <v>3</v>
      </c>
      <c r="B88">
        <f t="shared" si="17"/>
        <v>8</v>
      </c>
      <c r="C88">
        <f t="shared" si="12"/>
        <v>1062</v>
      </c>
      <c r="D88" t="str">
        <f t="shared" si="13"/>
        <v>Claus</v>
      </c>
      <c r="E88" t="str">
        <f t="shared" si="14"/>
        <v>Barich</v>
      </c>
      <c r="F88">
        <f>ROUND(IF(Tariftyp="AT",IF($A88&lt;MONTH(TE_ZP_AT),AT_Gehalt,AT_Gehalt*(1+TE_Satz_AT)),IF($A88&lt;MONTH(TE_ZP_Tarif),Tarifentgelt,Tarifentgelt*(1+TE_Satz))*IRWAZ/AZ_Tarif)*EintrittsKNZ*AustrittsKNZ,2)</f>
        <v>2654.3</v>
      </c>
      <c r="G88">
        <f>ROUND(Grundentgelt*LZinPrz,2)</f>
        <v>238.89</v>
      </c>
      <c r="H88">
        <f>ROUND(IF(FreiwZulage&gt;TarifVolumenEnt+TarifVolumenLZ,FreiwZulage-(TarifVolumenEnt+TarifVolumenLZ),0)*AustrittsKNZ*EintrittsKNZ,2)</f>
        <v>256</v>
      </c>
      <c r="I88">
        <f t="shared" si="15"/>
        <v>3149.19</v>
      </c>
      <c r="J88">
        <f t="shared" si="9"/>
        <v>630</v>
      </c>
      <c r="K88">
        <f t="shared" si="10"/>
        <v>675.81</v>
      </c>
      <c r="L88">
        <f t="shared" si="11"/>
        <v>2450.81</v>
      </c>
    </row>
    <row r="89" spans="1:12" x14ac:dyDescent="0.25">
      <c r="A89">
        <f t="shared" si="16"/>
        <v>4</v>
      </c>
      <c r="B89">
        <f t="shared" si="17"/>
        <v>8</v>
      </c>
      <c r="C89">
        <f t="shared" si="12"/>
        <v>1062</v>
      </c>
      <c r="D89" t="str">
        <f t="shared" si="13"/>
        <v>Claus</v>
      </c>
      <c r="E89" t="str">
        <f t="shared" si="14"/>
        <v>Barich</v>
      </c>
      <c r="F89">
        <f>ROUND(IF(Tariftyp="AT",IF($A89&lt;MONTH(TE_ZP_AT),AT_Gehalt,AT_Gehalt*(1+TE_Satz_AT)),IF($A89&lt;MONTH(TE_ZP_Tarif),Tarifentgelt,Tarifentgelt*(1+TE_Satz))*IRWAZ/AZ_Tarif)*EintrittsKNZ*AustrittsKNZ,2)</f>
        <v>2654.3</v>
      </c>
      <c r="G89">
        <f>ROUND(Grundentgelt*LZinPrz,2)</f>
        <v>238.89</v>
      </c>
      <c r="H89">
        <f>ROUND(IF(FreiwZulage&gt;TarifVolumenEnt+TarifVolumenLZ,FreiwZulage-(TarifVolumenEnt+TarifVolumenLZ),0)*AustrittsKNZ*EintrittsKNZ,2)</f>
        <v>256</v>
      </c>
      <c r="I89">
        <f t="shared" si="15"/>
        <v>3149.19</v>
      </c>
      <c r="J89">
        <f t="shared" si="9"/>
        <v>630</v>
      </c>
      <c r="K89">
        <f t="shared" si="10"/>
        <v>675.81</v>
      </c>
      <c r="L89">
        <f t="shared" si="11"/>
        <v>2450.81</v>
      </c>
    </row>
    <row r="90" spans="1:12" x14ac:dyDescent="0.25">
      <c r="A90">
        <f t="shared" si="16"/>
        <v>5</v>
      </c>
      <c r="B90">
        <f t="shared" si="17"/>
        <v>8</v>
      </c>
      <c r="C90">
        <f t="shared" si="12"/>
        <v>1062</v>
      </c>
      <c r="D90" t="str">
        <f t="shared" si="13"/>
        <v>Claus</v>
      </c>
      <c r="E90" t="str">
        <f t="shared" si="14"/>
        <v>Barich</v>
      </c>
      <c r="F90">
        <f>ROUND(IF(Tariftyp="AT",IF($A90&lt;MONTH(TE_ZP_AT),AT_Gehalt,AT_Gehalt*(1+TE_Satz_AT)),IF($A90&lt;MONTH(TE_ZP_Tarif),Tarifentgelt,Tarifentgelt*(1+TE_Satz))*IRWAZ/AZ_Tarif)*EintrittsKNZ*AustrittsKNZ,2)</f>
        <v>2733.93</v>
      </c>
      <c r="G90">
        <f>ROUND(Grundentgelt*LZinPrz,2)</f>
        <v>246.05</v>
      </c>
      <c r="H90">
        <f>ROUND(IF(FreiwZulage&gt;TarifVolumenEnt+TarifVolumenLZ,FreiwZulage-(TarifVolumenEnt+TarifVolumenLZ),0)*AustrittsKNZ*EintrittsKNZ,2)</f>
        <v>169.2</v>
      </c>
      <c r="I90">
        <f t="shared" si="15"/>
        <v>3149.18</v>
      </c>
      <c r="J90">
        <f t="shared" si="9"/>
        <v>629.99</v>
      </c>
      <c r="K90">
        <f t="shared" si="10"/>
        <v>675.82000000000016</v>
      </c>
      <c r="L90">
        <f t="shared" si="11"/>
        <v>2450.8200000000002</v>
      </c>
    </row>
    <row r="91" spans="1:12" x14ac:dyDescent="0.25">
      <c r="A91">
        <f t="shared" si="16"/>
        <v>6</v>
      </c>
      <c r="B91">
        <f t="shared" si="17"/>
        <v>8</v>
      </c>
      <c r="C91">
        <f t="shared" si="12"/>
        <v>1062</v>
      </c>
      <c r="D91" t="str">
        <f t="shared" si="13"/>
        <v>Claus</v>
      </c>
      <c r="E91" t="str">
        <f t="shared" si="14"/>
        <v>Barich</v>
      </c>
      <c r="F91">
        <f>ROUND(IF(Tariftyp="AT",IF($A91&lt;MONTH(TE_ZP_AT),AT_Gehalt,AT_Gehalt*(1+TE_Satz_AT)),IF($A91&lt;MONTH(TE_ZP_Tarif),Tarifentgelt,Tarifentgelt*(1+TE_Satz))*IRWAZ/AZ_Tarif)*EintrittsKNZ*AustrittsKNZ,2)</f>
        <v>2733.93</v>
      </c>
      <c r="G91">
        <f>ROUND(Grundentgelt*LZinPrz,2)</f>
        <v>246.05</v>
      </c>
      <c r="H91">
        <f>ROUND(IF(FreiwZulage&gt;TarifVolumenEnt+TarifVolumenLZ,FreiwZulage-(TarifVolumenEnt+TarifVolumenLZ),0)*AustrittsKNZ*EintrittsKNZ,2)</f>
        <v>169.2</v>
      </c>
      <c r="I91">
        <f t="shared" si="15"/>
        <v>3149.18</v>
      </c>
      <c r="J91">
        <f t="shared" si="9"/>
        <v>629.99</v>
      </c>
      <c r="K91">
        <f t="shared" si="10"/>
        <v>675.82000000000016</v>
      </c>
      <c r="L91">
        <f t="shared" si="11"/>
        <v>2450.8200000000002</v>
      </c>
    </row>
    <row r="92" spans="1:12" x14ac:dyDescent="0.25">
      <c r="A92">
        <f t="shared" si="16"/>
        <v>7</v>
      </c>
      <c r="B92">
        <f t="shared" si="17"/>
        <v>8</v>
      </c>
      <c r="C92">
        <f t="shared" si="12"/>
        <v>1062</v>
      </c>
      <c r="D92" t="str">
        <f t="shared" si="13"/>
        <v>Claus</v>
      </c>
      <c r="E92" t="str">
        <f t="shared" si="14"/>
        <v>Barich</v>
      </c>
      <c r="F92">
        <f>ROUND(IF(Tariftyp="AT",IF($A92&lt;MONTH(TE_ZP_AT),AT_Gehalt,AT_Gehalt*(1+TE_Satz_AT)),IF($A92&lt;MONTH(TE_ZP_Tarif),Tarifentgelt,Tarifentgelt*(1+TE_Satz))*IRWAZ/AZ_Tarif)*EintrittsKNZ*AustrittsKNZ,2)</f>
        <v>2733.93</v>
      </c>
      <c r="G92">
        <f>ROUND(Grundentgelt*LZinPrz,2)</f>
        <v>246.05</v>
      </c>
      <c r="H92">
        <f>ROUND(IF(FreiwZulage&gt;TarifVolumenEnt+TarifVolumenLZ,FreiwZulage-(TarifVolumenEnt+TarifVolumenLZ),0)*AustrittsKNZ*EintrittsKNZ,2)</f>
        <v>169.2</v>
      </c>
      <c r="I92">
        <f t="shared" si="15"/>
        <v>3149.18</v>
      </c>
      <c r="J92">
        <f t="shared" si="9"/>
        <v>629.99</v>
      </c>
      <c r="K92">
        <f t="shared" si="10"/>
        <v>675.82000000000016</v>
      </c>
      <c r="L92">
        <f t="shared" si="11"/>
        <v>2450.8200000000002</v>
      </c>
    </row>
    <row r="93" spans="1:12" x14ac:dyDescent="0.25">
      <c r="A93">
        <f t="shared" si="16"/>
        <v>8</v>
      </c>
      <c r="B93">
        <f t="shared" si="17"/>
        <v>8</v>
      </c>
      <c r="C93">
        <f t="shared" si="12"/>
        <v>1062</v>
      </c>
      <c r="D93" t="str">
        <f t="shared" si="13"/>
        <v>Claus</v>
      </c>
      <c r="E93" t="str">
        <f t="shared" si="14"/>
        <v>Barich</v>
      </c>
      <c r="F93">
        <f>ROUND(IF(Tariftyp="AT",IF($A93&lt;MONTH(TE_ZP_AT),AT_Gehalt,AT_Gehalt*(1+TE_Satz_AT)),IF($A93&lt;MONTH(TE_ZP_Tarif),Tarifentgelt,Tarifentgelt*(1+TE_Satz))*IRWAZ/AZ_Tarif)*EintrittsKNZ*AustrittsKNZ,2)</f>
        <v>2733.93</v>
      </c>
      <c r="G93">
        <f>ROUND(Grundentgelt*LZinPrz,2)</f>
        <v>246.05</v>
      </c>
      <c r="H93">
        <f>ROUND(IF(FreiwZulage&gt;TarifVolumenEnt+TarifVolumenLZ,FreiwZulage-(TarifVolumenEnt+TarifVolumenLZ),0)*AustrittsKNZ*EintrittsKNZ,2)</f>
        <v>169.2</v>
      </c>
      <c r="I93">
        <f t="shared" si="15"/>
        <v>3149.18</v>
      </c>
      <c r="J93">
        <f t="shared" si="9"/>
        <v>629.99</v>
      </c>
      <c r="K93">
        <f t="shared" si="10"/>
        <v>675.82000000000016</v>
      </c>
      <c r="L93">
        <f t="shared" si="11"/>
        <v>2450.8200000000002</v>
      </c>
    </row>
    <row r="94" spans="1:12" x14ac:dyDescent="0.25">
      <c r="A94">
        <f t="shared" si="16"/>
        <v>9</v>
      </c>
      <c r="B94">
        <f t="shared" si="17"/>
        <v>8</v>
      </c>
      <c r="C94">
        <f t="shared" si="12"/>
        <v>1062</v>
      </c>
      <c r="D94" t="str">
        <f t="shared" si="13"/>
        <v>Claus</v>
      </c>
      <c r="E94" t="str">
        <f t="shared" si="14"/>
        <v>Barich</v>
      </c>
      <c r="F94">
        <f>ROUND(IF(Tariftyp="AT",IF($A94&lt;MONTH(TE_ZP_AT),AT_Gehalt,AT_Gehalt*(1+TE_Satz_AT)),IF($A94&lt;MONTH(TE_ZP_Tarif),Tarifentgelt,Tarifentgelt*(1+TE_Satz))*IRWAZ/AZ_Tarif)*EintrittsKNZ*AustrittsKNZ,2)</f>
        <v>2733.93</v>
      </c>
      <c r="G94">
        <f>ROUND(Grundentgelt*LZinPrz,2)</f>
        <v>246.05</v>
      </c>
      <c r="H94">
        <f>ROUND(IF(FreiwZulage&gt;TarifVolumenEnt+TarifVolumenLZ,FreiwZulage-(TarifVolumenEnt+TarifVolumenLZ),0)*AustrittsKNZ*EintrittsKNZ,2)</f>
        <v>169.2</v>
      </c>
      <c r="I94">
        <f t="shared" si="15"/>
        <v>3149.18</v>
      </c>
      <c r="J94">
        <f t="shared" si="9"/>
        <v>629.99</v>
      </c>
      <c r="K94">
        <f t="shared" si="10"/>
        <v>675.82000000000016</v>
      </c>
      <c r="L94">
        <f t="shared" si="11"/>
        <v>2450.8200000000002</v>
      </c>
    </row>
    <row r="95" spans="1:12" x14ac:dyDescent="0.25">
      <c r="A95">
        <f t="shared" si="16"/>
        <v>10</v>
      </c>
      <c r="B95">
        <f t="shared" si="17"/>
        <v>8</v>
      </c>
      <c r="C95">
        <f t="shared" si="12"/>
        <v>1062</v>
      </c>
      <c r="D95" t="str">
        <f t="shared" si="13"/>
        <v>Claus</v>
      </c>
      <c r="E95" t="str">
        <f t="shared" si="14"/>
        <v>Barich</v>
      </c>
      <c r="F95">
        <f>ROUND(IF(Tariftyp="AT",IF($A95&lt;MONTH(TE_ZP_AT),AT_Gehalt,AT_Gehalt*(1+TE_Satz_AT)),IF($A95&lt;MONTH(TE_ZP_Tarif),Tarifentgelt,Tarifentgelt*(1+TE_Satz))*IRWAZ/AZ_Tarif)*EintrittsKNZ*AustrittsKNZ,2)</f>
        <v>2733.93</v>
      </c>
      <c r="G95">
        <f>ROUND(Grundentgelt*LZinPrz,2)</f>
        <v>246.05</v>
      </c>
      <c r="H95">
        <f>ROUND(IF(FreiwZulage&gt;TarifVolumenEnt+TarifVolumenLZ,FreiwZulage-(TarifVolumenEnt+TarifVolumenLZ),0)*AustrittsKNZ*EintrittsKNZ,2)</f>
        <v>169.2</v>
      </c>
      <c r="I95">
        <f t="shared" si="15"/>
        <v>3149.18</v>
      </c>
      <c r="J95">
        <f t="shared" si="9"/>
        <v>629.99</v>
      </c>
      <c r="K95">
        <f t="shared" si="10"/>
        <v>675.82000000000016</v>
      </c>
      <c r="L95">
        <f t="shared" si="11"/>
        <v>2450.8200000000002</v>
      </c>
    </row>
    <row r="96" spans="1:12" x14ac:dyDescent="0.25">
      <c r="A96">
        <f t="shared" si="16"/>
        <v>11</v>
      </c>
      <c r="B96">
        <f t="shared" si="17"/>
        <v>8</v>
      </c>
      <c r="C96">
        <f t="shared" si="12"/>
        <v>1062</v>
      </c>
      <c r="D96" t="str">
        <f t="shared" si="13"/>
        <v>Claus</v>
      </c>
      <c r="E96" t="str">
        <f t="shared" si="14"/>
        <v>Barich</v>
      </c>
      <c r="F96">
        <f>ROUND(IF(Tariftyp="AT",IF($A96&lt;MONTH(TE_ZP_AT),AT_Gehalt,AT_Gehalt*(1+TE_Satz_AT)),IF($A96&lt;MONTH(TE_ZP_Tarif),Tarifentgelt,Tarifentgelt*(1+TE_Satz))*IRWAZ/AZ_Tarif)*EintrittsKNZ*AustrittsKNZ,2)</f>
        <v>2733.93</v>
      </c>
      <c r="G96">
        <f>ROUND(Grundentgelt*LZinPrz,2)</f>
        <v>246.05</v>
      </c>
      <c r="H96">
        <f>ROUND(IF(FreiwZulage&gt;TarifVolumenEnt+TarifVolumenLZ,FreiwZulage-(TarifVolumenEnt+TarifVolumenLZ),0)*AustrittsKNZ*EintrittsKNZ,2)</f>
        <v>169.2</v>
      </c>
      <c r="I96">
        <f t="shared" si="15"/>
        <v>3149.18</v>
      </c>
      <c r="J96">
        <f t="shared" si="9"/>
        <v>629.99</v>
      </c>
      <c r="K96">
        <f t="shared" si="10"/>
        <v>675.82000000000016</v>
      </c>
      <c r="L96">
        <f t="shared" si="11"/>
        <v>2450.8200000000002</v>
      </c>
    </row>
    <row r="97" spans="1:12" x14ac:dyDescent="0.25">
      <c r="A97">
        <f t="shared" si="16"/>
        <v>12</v>
      </c>
      <c r="B97">
        <f t="shared" si="17"/>
        <v>8</v>
      </c>
      <c r="C97">
        <f t="shared" si="12"/>
        <v>1062</v>
      </c>
      <c r="D97" t="str">
        <f t="shared" si="13"/>
        <v>Claus</v>
      </c>
      <c r="E97" t="str">
        <f t="shared" si="14"/>
        <v>Barich</v>
      </c>
      <c r="F97">
        <f>ROUND(IF(Tariftyp="AT",IF($A97&lt;MONTH(TE_ZP_AT),AT_Gehalt,AT_Gehalt*(1+TE_Satz_AT)),IF($A97&lt;MONTH(TE_ZP_Tarif),Tarifentgelt,Tarifentgelt*(1+TE_Satz))*IRWAZ/AZ_Tarif)*EintrittsKNZ*AustrittsKNZ,2)</f>
        <v>2733.93</v>
      </c>
      <c r="G97">
        <f>ROUND(Grundentgelt*LZinPrz,2)</f>
        <v>246.05</v>
      </c>
      <c r="H97">
        <f>ROUND(IF(FreiwZulage&gt;TarifVolumenEnt+TarifVolumenLZ,FreiwZulage-(TarifVolumenEnt+TarifVolumenLZ),0)*AustrittsKNZ*EintrittsKNZ,2)</f>
        <v>169.2</v>
      </c>
      <c r="I97">
        <f t="shared" si="15"/>
        <v>3149.18</v>
      </c>
      <c r="J97">
        <f t="shared" si="9"/>
        <v>629.99</v>
      </c>
      <c r="K97">
        <f t="shared" si="10"/>
        <v>675.82000000000016</v>
      </c>
      <c r="L97">
        <f t="shared" si="11"/>
        <v>2450.8200000000002</v>
      </c>
    </row>
    <row r="98" spans="1:12" x14ac:dyDescent="0.25">
      <c r="A98">
        <f t="shared" si="16"/>
        <v>1</v>
      </c>
      <c r="B98">
        <f t="shared" si="17"/>
        <v>9</v>
      </c>
      <c r="C98">
        <f t="shared" si="12"/>
        <v>1095</v>
      </c>
      <c r="D98" t="str">
        <f t="shared" si="13"/>
        <v>Dirk</v>
      </c>
      <c r="E98" t="str">
        <f t="shared" si="14"/>
        <v>Battista</v>
      </c>
      <c r="F98">
        <f>ROUND(IF(Tariftyp="AT",IF($A98&lt;MONTH(TE_ZP_AT),AT_Gehalt,AT_Gehalt*(1+TE_Satz_AT)),IF($A98&lt;MONTH(TE_ZP_Tarif),Tarifentgelt,Tarifentgelt*(1+TE_Satz))*IRWAZ/AZ_Tarif)*EintrittsKNZ*AustrittsKNZ,2)</f>
        <v>5465.16</v>
      </c>
      <c r="G98">
        <f>ROUND(Grundentgelt*LZinPrz,2)</f>
        <v>0</v>
      </c>
      <c r="H98">
        <f>ROUND(IF(FreiwZulage&gt;TarifVolumenEnt+TarifVolumenLZ,FreiwZulage-(TarifVolumenEnt+TarifVolumenLZ),0)*AustrittsKNZ*EintrittsKNZ,2)</f>
        <v>0</v>
      </c>
      <c r="I98">
        <f t="shared" si="15"/>
        <v>5465.16</v>
      </c>
      <c r="J98">
        <f t="shared" si="9"/>
        <v>957.58</v>
      </c>
      <c r="K98">
        <f t="shared" si="10"/>
        <v>0</v>
      </c>
      <c r="L98">
        <f t="shared" si="11"/>
        <v>134.84000000000015</v>
      </c>
    </row>
    <row r="99" spans="1:12" x14ac:dyDescent="0.25">
      <c r="A99">
        <f t="shared" si="16"/>
        <v>2</v>
      </c>
      <c r="B99">
        <f t="shared" si="17"/>
        <v>9</v>
      </c>
      <c r="C99">
        <f t="shared" si="12"/>
        <v>1095</v>
      </c>
      <c r="D99" t="str">
        <f t="shared" si="13"/>
        <v>Dirk</v>
      </c>
      <c r="E99" t="str">
        <f t="shared" si="14"/>
        <v>Battista</v>
      </c>
      <c r="F99">
        <f>ROUND(IF(Tariftyp="AT",IF($A99&lt;MONTH(TE_ZP_AT),AT_Gehalt,AT_Gehalt*(1+TE_Satz_AT)),IF($A99&lt;MONTH(TE_ZP_Tarif),Tarifentgelt,Tarifentgelt*(1+TE_Satz))*IRWAZ/AZ_Tarif)*EintrittsKNZ*AustrittsKNZ,2)</f>
        <v>5465.16</v>
      </c>
      <c r="G99">
        <f>ROUND(Grundentgelt*LZinPrz,2)</f>
        <v>0</v>
      </c>
      <c r="H99">
        <f>ROUND(IF(FreiwZulage&gt;TarifVolumenEnt+TarifVolumenLZ,FreiwZulage-(TarifVolumenEnt+TarifVolumenLZ),0)*AustrittsKNZ*EintrittsKNZ,2)</f>
        <v>0</v>
      </c>
      <c r="I99">
        <f t="shared" si="15"/>
        <v>5465.16</v>
      </c>
      <c r="J99">
        <f t="shared" si="9"/>
        <v>957.58</v>
      </c>
      <c r="K99">
        <f t="shared" si="10"/>
        <v>0</v>
      </c>
      <c r="L99">
        <f t="shared" si="11"/>
        <v>134.84000000000015</v>
      </c>
    </row>
    <row r="100" spans="1:12" x14ac:dyDescent="0.25">
      <c r="A100">
        <f t="shared" si="16"/>
        <v>3</v>
      </c>
      <c r="B100">
        <f t="shared" si="17"/>
        <v>9</v>
      </c>
      <c r="C100">
        <f t="shared" si="12"/>
        <v>1095</v>
      </c>
      <c r="D100" t="str">
        <f t="shared" si="13"/>
        <v>Dirk</v>
      </c>
      <c r="E100" t="str">
        <f t="shared" si="14"/>
        <v>Battista</v>
      </c>
      <c r="F100">
        <f>ROUND(IF(Tariftyp="AT",IF($A100&lt;MONTH(TE_ZP_AT),AT_Gehalt,AT_Gehalt*(1+TE_Satz_AT)),IF($A100&lt;MONTH(TE_ZP_Tarif),Tarifentgelt,Tarifentgelt*(1+TE_Satz))*IRWAZ/AZ_Tarif)*EintrittsKNZ*AustrittsKNZ,2)</f>
        <v>5465.16</v>
      </c>
      <c r="G100">
        <f>ROUND(Grundentgelt*LZinPrz,2)</f>
        <v>0</v>
      </c>
      <c r="H100">
        <f>ROUND(IF(FreiwZulage&gt;TarifVolumenEnt+TarifVolumenLZ,FreiwZulage-(TarifVolumenEnt+TarifVolumenLZ),0)*AustrittsKNZ*EintrittsKNZ,2)</f>
        <v>0</v>
      </c>
      <c r="I100">
        <f t="shared" si="15"/>
        <v>5465.16</v>
      </c>
      <c r="J100">
        <f t="shared" si="9"/>
        <v>957.58</v>
      </c>
      <c r="K100">
        <f t="shared" si="10"/>
        <v>0</v>
      </c>
      <c r="L100">
        <f t="shared" si="11"/>
        <v>134.84000000000015</v>
      </c>
    </row>
    <row r="101" spans="1:12" x14ac:dyDescent="0.25">
      <c r="A101">
        <f t="shared" si="16"/>
        <v>4</v>
      </c>
      <c r="B101">
        <f t="shared" si="17"/>
        <v>9</v>
      </c>
      <c r="C101">
        <f t="shared" si="12"/>
        <v>1095</v>
      </c>
      <c r="D101" t="str">
        <f t="shared" si="13"/>
        <v>Dirk</v>
      </c>
      <c r="E101" t="str">
        <f t="shared" si="14"/>
        <v>Battista</v>
      </c>
      <c r="F101">
        <f>ROUND(IF(Tariftyp="AT",IF($A101&lt;MONTH(TE_ZP_AT),AT_Gehalt,AT_Gehalt*(1+TE_Satz_AT)),IF($A101&lt;MONTH(TE_ZP_Tarif),Tarifentgelt,Tarifentgelt*(1+TE_Satz))*IRWAZ/AZ_Tarif)*EintrittsKNZ*AustrittsKNZ,2)</f>
        <v>5465.16</v>
      </c>
      <c r="G101">
        <f>ROUND(Grundentgelt*LZinPrz,2)</f>
        <v>0</v>
      </c>
      <c r="H101">
        <f>ROUND(IF(FreiwZulage&gt;TarifVolumenEnt+TarifVolumenLZ,FreiwZulage-(TarifVolumenEnt+TarifVolumenLZ),0)*AustrittsKNZ*EintrittsKNZ,2)</f>
        <v>0</v>
      </c>
      <c r="I101">
        <f t="shared" si="15"/>
        <v>5465.16</v>
      </c>
      <c r="J101">
        <f t="shared" si="9"/>
        <v>957.58</v>
      </c>
      <c r="K101">
        <f t="shared" si="10"/>
        <v>0</v>
      </c>
      <c r="L101">
        <f t="shared" si="11"/>
        <v>134.84000000000015</v>
      </c>
    </row>
    <row r="102" spans="1:12" x14ac:dyDescent="0.25">
      <c r="A102">
        <f t="shared" si="16"/>
        <v>5</v>
      </c>
      <c r="B102">
        <f t="shared" si="17"/>
        <v>9</v>
      </c>
      <c r="C102">
        <f t="shared" si="12"/>
        <v>1095</v>
      </c>
      <c r="D102" t="str">
        <f t="shared" si="13"/>
        <v>Dirk</v>
      </c>
      <c r="E102" t="str">
        <f t="shared" si="14"/>
        <v>Battista</v>
      </c>
      <c r="F102">
        <f>ROUND(IF(Tariftyp="AT",IF($A102&lt;MONTH(TE_ZP_AT),AT_Gehalt,AT_Gehalt*(1+TE_Satz_AT)),IF($A102&lt;MONTH(TE_ZP_Tarif),Tarifentgelt,Tarifentgelt*(1+TE_Satz))*IRWAZ/AZ_Tarif)*EintrittsKNZ*AustrittsKNZ,2)</f>
        <v>5465.16</v>
      </c>
      <c r="G102">
        <f>ROUND(Grundentgelt*LZinPrz,2)</f>
        <v>0</v>
      </c>
      <c r="H102">
        <f>ROUND(IF(FreiwZulage&gt;TarifVolumenEnt+TarifVolumenLZ,FreiwZulage-(TarifVolumenEnt+TarifVolumenLZ),0)*AustrittsKNZ*EintrittsKNZ,2)</f>
        <v>0</v>
      </c>
      <c r="I102">
        <f t="shared" si="15"/>
        <v>5465.16</v>
      </c>
      <c r="J102">
        <f t="shared" si="9"/>
        <v>957.58</v>
      </c>
      <c r="K102">
        <f t="shared" si="10"/>
        <v>0</v>
      </c>
      <c r="L102">
        <f t="shared" si="11"/>
        <v>134.84000000000015</v>
      </c>
    </row>
    <row r="103" spans="1:12" x14ac:dyDescent="0.25">
      <c r="A103">
        <f t="shared" si="16"/>
        <v>6</v>
      </c>
      <c r="B103">
        <f t="shared" si="17"/>
        <v>9</v>
      </c>
      <c r="C103">
        <f t="shared" si="12"/>
        <v>1095</v>
      </c>
      <c r="D103" t="str">
        <f t="shared" si="13"/>
        <v>Dirk</v>
      </c>
      <c r="E103" t="str">
        <f t="shared" si="14"/>
        <v>Battista</v>
      </c>
      <c r="F103">
        <f>ROUND(IF(Tariftyp="AT",IF($A103&lt;MONTH(TE_ZP_AT),AT_Gehalt,AT_Gehalt*(1+TE_Satz_AT)),IF($A103&lt;MONTH(TE_ZP_Tarif),Tarifentgelt,Tarifentgelt*(1+TE_Satz))*IRWAZ/AZ_Tarif)*EintrittsKNZ*AustrittsKNZ,2)</f>
        <v>5465.16</v>
      </c>
      <c r="G103">
        <f>ROUND(Grundentgelt*LZinPrz,2)</f>
        <v>0</v>
      </c>
      <c r="H103">
        <f>ROUND(IF(FreiwZulage&gt;TarifVolumenEnt+TarifVolumenLZ,FreiwZulage-(TarifVolumenEnt+TarifVolumenLZ),0)*AustrittsKNZ*EintrittsKNZ,2)</f>
        <v>0</v>
      </c>
      <c r="I103">
        <f t="shared" si="15"/>
        <v>5465.16</v>
      </c>
      <c r="J103">
        <f t="shared" si="9"/>
        <v>957.58</v>
      </c>
      <c r="K103">
        <f t="shared" si="10"/>
        <v>0</v>
      </c>
      <c r="L103">
        <f t="shared" si="11"/>
        <v>134.84000000000015</v>
      </c>
    </row>
    <row r="104" spans="1:12" x14ac:dyDescent="0.25">
      <c r="A104">
        <f t="shared" si="16"/>
        <v>7</v>
      </c>
      <c r="B104">
        <f t="shared" si="17"/>
        <v>9</v>
      </c>
      <c r="C104">
        <f t="shared" si="12"/>
        <v>1095</v>
      </c>
      <c r="D104" t="str">
        <f t="shared" si="13"/>
        <v>Dirk</v>
      </c>
      <c r="E104" t="str">
        <f t="shared" si="14"/>
        <v>Battista</v>
      </c>
      <c r="F104">
        <f>ROUND(IF(Tariftyp="AT",IF($A104&lt;MONTH(TE_ZP_AT),AT_Gehalt,AT_Gehalt*(1+TE_Satz_AT)),IF($A104&lt;MONTH(TE_ZP_Tarif),Tarifentgelt,Tarifentgelt*(1+TE_Satz))*IRWAZ/AZ_Tarif)*EintrittsKNZ*AustrittsKNZ,2)</f>
        <v>5574.46</v>
      </c>
      <c r="G104">
        <f>ROUND(Grundentgelt*LZinPrz,2)</f>
        <v>0</v>
      </c>
      <c r="H104">
        <f>ROUND(IF(FreiwZulage&gt;TarifVolumenEnt+TarifVolumenLZ,FreiwZulage-(TarifVolumenEnt+TarifVolumenLZ),0)*AustrittsKNZ*EintrittsKNZ,2)</f>
        <v>0</v>
      </c>
      <c r="I104">
        <f t="shared" si="15"/>
        <v>5574.46</v>
      </c>
      <c r="J104">
        <f t="shared" si="9"/>
        <v>970.4</v>
      </c>
      <c r="K104">
        <f t="shared" si="10"/>
        <v>0</v>
      </c>
      <c r="L104">
        <f t="shared" si="11"/>
        <v>25.539999999999964</v>
      </c>
    </row>
    <row r="105" spans="1:12" x14ac:dyDescent="0.25">
      <c r="A105">
        <f t="shared" si="16"/>
        <v>8</v>
      </c>
      <c r="B105">
        <f t="shared" si="17"/>
        <v>9</v>
      </c>
      <c r="C105">
        <f t="shared" si="12"/>
        <v>1095</v>
      </c>
      <c r="D105" t="str">
        <f t="shared" si="13"/>
        <v>Dirk</v>
      </c>
      <c r="E105" t="str">
        <f t="shared" si="14"/>
        <v>Battista</v>
      </c>
      <c r="F105">
        <f>ROUND(IF(Tariftyp="AT",IF($A105&lt;MONTH(TE_ZP_AT),AT_Gehalt,AT_Gehalt*(1+TE_Satz_AT)),IF($A105&lt;MONTH(TE_ZP_Tarif),Tarifentgelt,Tarifentgelt*(1+TE_Satz))*IRWAZ/AZ_Tarif)*EintrittsKNZ*AustrittsKNZ,2)</f>
        <v>5574.46</v>
      </c>
      <c r="G105">
        <f>ROUND(Grundentgelt*LZinPrz,2)</f>
        <v>0</v>
      </c>
      <c r="H105">
        <f>ROUND(IF(FreiwZulage&gt;TarifVolumenEnt+TarifVolumenLZ,FreiwZulage-(TarifVolumenEnt+TarifVolumenLZ),0)*AustrittsKNZ*EintrittsKNZ,2)</f>
        <v>0</v>
      </c>
      <c r="I105">
        <f t="shared" si="15"/>
        <v>5574.46</v>
      </c>
      <c r="J105">
        <f t="shared" si="9"/>
        <v>970.4</v>
      </c>
      <c r="K105">
        <f t="shared" si="10"/>
        <v>0</v>
      </c>
      <c r="L105">
        <f t="shared" si="11"/>
        <v>25.539999999999964</v>
      </c>
    </row>
    <row r="106" spans="1:12" x14ac:dyDescent="0.25">
      <c r="A106">
        <f t="shared" si="16"/>
        <v>9</v>
      </c>
      <c r="B106">
        <f t="shared" si="17"/>
        <v>9</v>
      </c>
      <c r="C106">
        <f t="shared" si="12"/>
        <v>1095</v>
      </c>
      <c r="D106" t="str">
        <f t="shared" si="13"/>
        <v>Dirk</v>
      </c>
      <c r="E106" t="str">
        <f t="shared" si="14"/>
        <v>Battista</v>
      </c>
      <c r="F106">
        <f>ROUND(IF(Tariftyp="AT",IF($A106&lt;MONTH(TE_ZP_AT),AT_Gehalt,AT_Gehalt*(1+TE_Satz_AT)),IF($A106&lt;MONTH(TE_ZP_Tarif),Tarifentgelt,Tarifentgelt*(1+TE_Satz))*IRWAZ/AZ_Tarif)*EintrittsKNZ*AustrittsKNZ,2)</f>
        <v>5574.46</v>
      </c>
      <c r="G106">
        <f>ROUND(Grundentgelt*LZinPrz,2)</f>
        <v>0</v>
      </c>
      <c r="H106">
        <f>ROUND(IF(FreiwZulage&gt;TarifVolumenEnt+TarifVolumenLZ,FreiwZulage-(TarifVolumenEnt+TarifVolumenLZ),0)*AustrittsKNZ*EintrittsKNZ,2)</f>
        <v>0</v>
      </c>
      <c r="I106">
        <f t="shared" si="15"/>
        <v>5574.46</v>
      </c>
      <c r="J106">
        <f t="shared" si="9"/>
        <v>970.4</v>
      </c>
      <c r="K106">
        <f t="shared" si="10"/>
        <v>0</v>
      </c>
      <c r="L106">
        <f t="shared" si="11"/>
        <v>25.539999999999964</v>
      </c>
    </row>
    <row r="107" spans="1:12" x14ac:dyDescent="0.25">
      <c r="A107">
        <f t="shared" si="16"/>
        <v>10</v>
      </c>
      <c r="B107">
        <f t="shared" si="17"/>
        <v>9</v>
      </c>
      <c r="C107">
        <f t="shared" si="12"/>
        <v>1095</v>
      </c>
      <c r="D107" t="str">
        <f t="shared" si="13"/>
        <v>Dirk</v>
      </c>
      <c r="E107" t="str">
        <f t="shared" si="14"/>
        <v>Battista</v>
      </c>
      <c r="F107">
        <f>ROUND(IF(Tariftyp="AT",IF($A107&lt;MONTH(TE_ZP_AT),AT_Gehalt,AT_Gehalt*(1+TE_Satz_AT)),IF($A107&lt;MONTH(TE_ZP_Tarif),Tarifentgelt,Tarifentgelt*(1+TE_Satz))*IRWAZ/AZ_Tarif)*EintrittsKNZ*AustrittsKNZ,2)</f>
        <v>5574.46</v>
      </c>
      <c r="G107">
        <f>ROUND(Grundentgelt*LZinPrz,2)</f>
        <v>0</v>
      </c>
      <c r="H107">
        <f>ROUND(IF(FreiwZulage&gt;TarifVolumenEnt+TarifVolumenLZ,FreiwZulage-(TarifVolumenEnt+TarifVolumenLZ),0)*AustrittsKNZ*EintrittsKNZ,2)</f>
        <v>0</v>
      </c>
      <c r="I107">
        <f t="shared" si="15"/>
        <v>5574.46</v>
      </c>
      <c r="J107">
        <f t="shared" si="9"/>
        <v>970.4</v>
      </c>
      <c r="K107">
        <f t="shared" si="10"/>
        <v>0</v>
      </c>
      <c r="L107">
        <f t="shared" si="11"/>
        <v>25.539999999999964</v>
      </c>
    </row>
    <row r="108" spans="1:12" x14ac:dyDescent="0.25">
      <c r="A108">
        <f t="shared" si="16"/>
        <v>11</v>
      </c>
      <c r="B108">
        <f t="shared" si="17"/>
        <v>9</v>
      </c>
      <c r="C108">
        <f t="shared" si="12"/>
        <v>1095</v>
      </c>
      <c r="D108" t="str">
        <f t="shared" si="13"/>
        <v>Dirk</v>
      </c>
      <c r="E108" t="str">
        <f t="shared" si="14"/>
        <v>Battista</v>
      </c>
      <c r="F108">
        <f>ROUND(IF(Tariftyp="AT",IF($A108&lt;MONTH(TE_ZP_AT),AT_Gehalt,AT_Gehalt*(1+TE_Satz_AT)),IF($A108&lt;MONTH(TE_ZP_Tarif),Tarifentgelt,Tarifentgelt*(1+TE_Satz))*IRWAZ/AZ_Tarif)*EintrittsKNZ*AustrittsKNZ,2)</f>
        <v>5574.46</v>
      </c>
      <c r="G108">
        <f>ROUND(Grundentgelt*LZinPrz,2)</f>
        <v>0</v>
      </c>
      <c r="H108">
        <f>ROUND(IF(FreiwZulage&gt;TarifVolumenEnt+TarifVolumenLZ,FreiwZulage-(TarifVolumenEnt+TarifVolumenLZ),0)*AustrittsKNZ*EintrittsKNZ,2)</f>
        <v>0</v>
      </c>
      <c r="I108">
        <f t="shared" si="15"/>
        <v>5574.46</v>
      </c>
      <c r="J108">
        <f t="shared" si="9"/>
        <v>970.4</v>
      </c>
      <c r="K108">
        <f t="shared" si="10"/>
        <v>0</v>
      </c>
      <c r="L108">
        <f t="shared" si="11"/>
        <v>25.539999999999964</v>
      </c>
    </row>
    <row r="109" spans="1:12" x14ac:dyDescent="0.25">
      <c r="A109">
        <f t="shared" si="16"/>
        <v>12</v>
      </c>
      <c r="B109">
        <f t="shared" si="17"/>
        <v>9</v>
      </c>
      <c r="C109">
        <f t="shared" si="12"/>
        <v>1095</v>
      </c>
      <c r="D109" t="str">
        <f t="shared" si="13"/>
        <v>Dirk</v>
      </c>
      <c r="E109" t="str">
        <f t="shared" si="14"/>
        <v>Battista</v>
      </c>
      <c r="F109">
        <f>ROUND(IF(Tariftyp="AT",IF($A109&lt;MONTH(TE_ZP_AT),AT_Gehalt,AT_Gehalt*(1+TE_Satz_AT)),IF($A109&lt;MONTH(TE_ZP_Tarif),Tarifentgelt,Tarifentgelt*(1+TE_Satz))*IRWAZ/AZ_Tarif)*EintrittsKNZ*AustrittsKNZ,2)</f>
        <v>5574.46</v>
      </c>
      <c r="G109">
        <f>ROUND(Grundentgelt*LZinPrz,2)</f>
        <v>0</v>
      </c>
      <c r="H109">
        <f>ROUND(IF(FreiwZulage&gt;TarifVolumenEnt+TarifVolumenLZ,FreiwZulage-(TarifVolumenEnt+TarifVolumenLZ),0)*AustrittsKNZ*EintrittsKNZ,2)</f>
        <v>0</v>
      </c>
      <c r="I109">
        <f t="shared" si="15"/>
        <v>5574.46</v>
      </c>
      <c r="J109">
        <f t="shared" si="9"/>
        <v>970.4</v>
      </c>
      <c r="K109">
        <f t="shared" si="10"/>
        <v>0</v>
      </c>
      <c r="L109">
        <f t="shared" si="11"/>
        <v>25.539999999999964</v>
      </c>
    </row>
    <row r="110" spans="1:12" x14ac:dyDescent="0.25">
      <c r="A110">
        <f t="shared" si="16"/>
        <v>1</v>
      </c>
      <c r="B110">
        <f t="shared" si="17"/>
        <v>10</v>
      </c>
      <c r="C110">
        <f t="shared" si="12"/>
        <v>1096</v>
      </c>
      <c r="D110" t="str">
        <f t="shared" si="13"/>
        <v>Dietrich</v>
      </c>
      <c r="E110" t="str">
        <f t="shared" si="14"/>
        <v>Bauermeister</v>
      </c>
      <c r="F110">
        <f>ROUND(IF(Tariftyp="AT",IF($A110&lt;MONTH(TE_ZP_AT),AT_Gehalt,AT_Gehalt*(1+TE_Satz_AT)),IF($A110&lt;MONTH(TE_ZP_Tarif),Tarifentgelt,Tarifentgelt*(1+TE_Satz))*IRWAZ/AZ_Tarif)*EintrittsKNZ*AustrittsKNZ,2)</f>
        <v>5941.41</v>
      </c>
      <c r="G110">
        <f>ROUND(Grundentgelt*LZinPrz,2)</f>
        <v>0</v>
      </c>
      <c r="H110">
        <f>ROUND(IF(FreiwZulage&gt;TarifVolumenEnt+TarifVolumenLZ,FreiwZulage-(TarifVolumenEnt+TarifVolumenLZ),0)*AustrittsKNZ*EintrittsKNZ,2)</f>
        <v>0</v>
      </c>
      <c r="I110">
        <f t="shared" si="15"/>
        <v>5941.41</v>
      </c>
      <c r="J110">
        <f t="shared" si="9"/>
        <v>973.4</v>
      </c>
      <c r="K110">
        <f t="shared" si="10"/>
        <v>0</v>
      </c>
      <c r="L110">
        <f t="shared" si="11"/>
        <v>0</v>
      </c>
    </row>
    <row r="111" spans="1:12" x14ac:dyDescent="0.25">
      <c r="A111">
        <f t="shared" si="16"/>
        <v>2</v>
      </c>
      <c r="B111">
        <f t="shared" si="17"/>
        <v>10</v>
      </c>
      <c r="C111">
        <f t="shared" si="12"/>
        <v>1096</v>
      </c>
      <c r="D111" t="str">
        <f t="shared" si="13"/>
        <v>Dietrich</v>
      </c>
      <c r="E111" t="str">
        <f t="shared" si="14"/>
        <v>Bauermeister</v>
      </c>
      <c r="F111">
        <f>ROUND(IF(Tariftyp="AT",IF($A111&lt;MONTH(TE_ZP_AT),AT_Gehalt,AT_Gehalt*(1+TE_Satz_AT)),IF($A111&lt;MONTH(TE_ZP_Tarif),Tarifentgelt,Tarifentgelt*(1+TE_Satz))*IRWAZ/AZ_Tarif)*EintrittsKNZ*AustrittsKNZ,2)</f>
        <v>5941.41</v>
      </c>
      <c r="G111">
        <f>ROUND(Grundentgelt*LZinPrz,2)</f>
        <v>0</v>
      </c>
      <c r="H111">
        <f>ROUND(IF(FreiwZulage&gt;TarifVolumenEnt+TarifVolumenLZ,FreiwZulage-(TarifVolumenEnt+TarifVolumenLZ),0)*AustrittsKNZ*EintrittsKNZ,2)</f>
        <v>0</v>
      </c>
      <c r="I111">
        <f t="shared" si="15"/>
        <v>5941.41</v>
      </c>
      <c r="J111">
        <f t="shared" si="9"/>
        <v>973.4</v>
      </c>
      <c r="K111">
        <f t="shared" si="10"/>
        <v>0</v>
      </c>
      <c r="L111">
        <f t="shared" si="11"/>
        <v>0</v>
      </c>
    </row>
    <row r="112" spans="1:12" x14ac:dyDescent="0.25">
      <c r="A112">
        <f t="shared" si="16"/>
        <v>3</v>
      </c>
      <c r="B112">
        <f t="shared" si="17"/>
        <v>10</v>
      </c>
      <c r="C112">
        <f t="shared" si="12"/>
        <v>1096</v>
      </c>
      <c r="D112" t="str">
        <f t="shared" si="13"/>
        <v>Dietrich</v>
      </c>
      <c r="E112" t="str">
        <f t="shared" si="14"/>
        <v>Bauermeister</v>
      </c>
      <c r="F112">
        <f>ROUND(IF(Tariftyp="AT",IF($A112&lt;MONTH(TE_ZP_AT),AT_Gehalt,AT_Gehalt*(1+TE_Satz_AT)),IF($A112&lt;MONTH(TE_ZP_Tarif),Tarifentgelt,Tarifentgelt*(1+TE_Satz))*IRWAZ/AZ_Tarif)*EintrittsKNZ*AustrittsKNZ,2)</f>
        <v>5941.41</v>
      </c>
      <c r="G112">
        <f>ROUND(Grundentgelt*LZinPrz,2)</f>
        <v>0</v>
      </c>
      <c r="H112">
        <f>ROUND(IF(FreiwZulage&gt;TarifVolumenEnt+TarifVolumenLZ,FreiwZulage-(TarifVolumenEnt+TarifVolumenLZ),0)*AustrittsKNZ*EintrittsKNZ,2)</f>
        <v>0</v>
      </c>
      <c r="I112">
        <f t="shared" si="15"/>
        <v>5941.41</v>
      </c>
      <c r="J112">
        <f t="shared" si="9"/>
        <v>973.4</v>
      </c>
      <c r="K112">
        <f t="shared" si="10"/>
        <v>0</v>
      </c>
      <c r="L112">
        <f t="shared" si="11"/>
        <v>0</v>
      </c>
    </row>
    <row r="113" spans="1:12" x14ac:dyDescent="0.25">
      <c r="A113">
        <f t="shared" si="16"/>
        <v>4</v>
      </c>
      <c r="B113">
        <f t="shared" si="17"/>
        <v>10</v>
      </c>
      <c r="C113">
        <f t="shared" si="12"/>
        <v>1096</v>
      </c>
      <c r="D113" t="str">
        <f t="shared" si="13"/>
        <v>Dietrich</v>
      </c>
      <c r="E113" t="str">
        <f t="shared" si="14"/>
        <v>Bauermeister</v>
      </c>
      <c r="F113">
        <f>ROUND(IF(Tariftyp="AT",IF($A113&lt;MONTH(TE_ZP_AT),AT_Gehalt,AT_Gehalt*(1+TE_Satz_AT)),IF($A113&lt;MONTH(TE_ZP_Tarif),Tarifentgelt,Tarifentgelt*(1+TE_Satz))*IRWAZ/AZ_Tarif)*EintrittsKNZ*AustrittsKNZ,2)</f>
        <v>5941.41</v>
      </c>
      <c r="G113">
        <f>ROUND(Grundentgelt*LZinPrz,2)</f>
        <v>0</v>
      </c>
      <c r="H113">
        <f>ROUND(IF(FreiwZulage&gt;TarifVolumenEnt+TarifVolumenLZ,FreiwZulage-(TarifVolumenEnt+TarifVolumenLZ),0)*AustrittsKNZ*EintrittsKNZ,2)</f>
        <v>0</v>
      </c>
      <c r="I113">
        <f t="shared" si="15"/>
        <v>5941.41</v>
      </c>
      <c r="J113">
        <f t="shared" si="9"/>
        <v>973.4</v>
      </c>
      <c r="K113">
        <f t="shared" si="10"/>
        <v>0</v>
      </c>
      <c r="L113">
        <f t="shared" si="11"/>
        <v>0</v>
      </c>
    </row>
    <row r="114" spans="1:12" x14ac:dyDescent="0.25">
      <c r="A114">
        <f t="shared" si="16"/>
        <v>5</v>
      </c>
      <c r="B114">
        <f t="shared" si="17"/>
        <v>10</v>
      </c>
      <c r="C114">
        <f t="shared" si="12"/>
        <v>1096</v>
      </c>
      <c r="D114" t="str">
        <f t="shared" si="13"/>
        <v>Dietrich</v>
      </c>
      <c r="E114" t="str">
        <f t="shared" si="14"/>
        <v>Bauermeister</v>
      </c>
      <c r="F114">
        <f>ROUND(IF(Tariftyp="AT",IF($A114&lt;MONTH(TE_ZP_AT),AT_Gehalt,AT_Gehalt*(1+TE_Satz_AT)),IF($A114&lt;MONTH(TE_ZP_Tarif),Tarifentgelt,Tarifentgelt*(1+TE_Satz))*IRWAZ/AZ_Tarif)*EintrittsKNZ*AustrittsKNZ,2)</f>
        <v>5941.41</v>
      </c>
      <c r="G114">
        <f>ROUND(Grundentgelt*LZinPrz,2)</f>
        <v>0</v>
      </c>
      <c r="H114">
        <f>ROUND(IF(FreiwZulage&gt;TarifVolumenEnt+TarifVolumenLZ,FreiwZulage-(TarifVolumenEnt+TarifVolumenLZ),0)*AustrittsKNZ*EintrittsKNZ,2)</f>
        <v>0</v>
      </c>
      <c r="I114">
        <f t="shared" si="15"/>
        <v>5941.41</v>
      </c>
      <c r="J114">
        <f t="shared" si="9"/>
        <v>973.4</v>
      </c>
      <c r="K114">
        <f t="shared" si="10"/>
        <v>0</v>
      </c>
      <c r="L114">
        <f t="shared" si="11"/>
        <v>0</v>
      </c>
    </row>
    <row r="115" spans="1:12" x14ac:dyDescent="0.25">
      <c r="A115">
        <f t="shared" si="16"/>
        <v>6</v>
      </c>
      <c r="B115">
        <f t="shared" si="17"/>
        <v>10</v>
      </c>
      <c r="C115">
        <f t="shared" si="12"/>
        <v>1096</v>
      </c>
      <c r="D115" t="str">
        <f t="shared" si="13"/>
        <v>Dietrich</v>
      </c>
      <c r="E115" t="str">
        <f t="shared" si="14"/>
        <v>Bauermeister</v>
      </c>
      <c r="F115">
        <f>ROUND(IF(Tariftyp="AT",IF($A115&lt;MONTH(TE_ZP_AT),AT_Gehalt,AT_Gehalt*(1+TE_Satz_AT)),IF($A115&lt;MONTH(TE_ZP_Tarif),Tarifentgelt,Tarifentgelt*(1+TE_Satz))*IRWAZ/AZ_Tarif)*EintrittsKNZ*AustrittsKNZ,2)</f>
        <v>5941.41</v>
      </c>
      <c r="G115">
        <f>ROUND(Grundentgelt*LZinPrz,2)</f>
        <v>0</v>
      </c>
      <c r="H115">
        <f>ROUND(IF(FreiwZulage&gt;TarifVolumenEnt+TarifVolumenLZ,FreiwZulage-(TarifVolumenEnt+TarifVolumenLZ),0)*AustrittsKNZ*EintrittsKNZ,2)</f>
        <v>0</v>
      </c>
      <c r="I115">
        <f t="shared" si="15"/>
        <v>5941.41</v>
      </c>
      <c r="J115">
        <f t="shared" si="9"/>
        <v>973.4</v>
      </c>
      <c r="K115">
        <f t="shared" si="10"/>
        <v>0</v>
      </c>
      <c r="L115">
        <f t="shared" si="11"/>
        <v>0</v>
      </c>
    </row>
    <row r="116" spans="1:12" x14ac:dyDescent="0.25">
      <c r="A116">
        <f t="shared" si="16"/>
        <v>7</v>
      </c>
      <c r="B116">
        <f t="shared" si="17"/>
        <v>10</v>
      </c>
      <c r="C116">
        <f t="shared" si="12"/>
        <v>1096</v>
      </c>
      <c r="D116" t="str">
        <f t="shared" si="13"/>
        <v>Dietrich</v>
      </c>
      <c r="E116" t="str">
        <f t="shared" si="14"/>
        <v>Bauermeister</v>
      </c>
      <c r="F116">
        <f>ROUND(IF(Tariftyp="AT",IF($A116&lt;MONTH(TE_ZP_AT),AT_Gehalt,AT_Gehalt*(1+TE_Satz_AT)),IF($A116&lt;MONTH(TE_ZP_Tarif),Tarifentgelt,Tarifentgelt*(1+TE_Satz))*IRWAZ/AZ_Tarif)*EintrittsKNZ*AustrittsKNZ,2)</f>
        <v>6060.24</v>
      </c>
      <c r="G116">
        <f>ROUND(Grundentgelt*LZinPrz,2)</f>
        <v>0</v>
      </c>
      <c r="H116">
        <f>ROUND(IF(FreiwZulage&gt;TarifVolumenEnt+TarifVolumenLZ,FreiwZulage-(TarifVolumenEnt+TarifVolumenLZ),0)*AustrittsKNZ*EintrittsKNZ,2)</f>
        <v>0</v>
      </c>
      <c r="I116">
        <f t="shared" si="15"/>
        <v>6060.24</v>
      </c>
      <c r="J116">
        <f t="shared" si="9"/>
        <v>973.4</v>
      </c>
      <c r="K116">
        <f t="shared" si="10"/>
        <v>0</v>
      </c>
      <c r="L116">
        <f t="shared" si="11"/>
        <v>0</v>
      </c>
    </row>
    <row r="117" spans="1:12" x14ac:dyDescent="0.25">
      <c r="A117">
        <f t="shared" si="16"/>
        <v>8</v>
      </c>
      <c r="B117">
        <f t="shared" si="17"/>
        <v>10</v>
      </c>
      <c r="C117">
        <f t="shared" si="12"/>
        <v>1096</v>
      </c>
      <c r="D117" t="str">
        <f t="shared" si="13"/>
        <v>Dietrich</v>
      </c>
      <c r="E117" t="str">
        <f t="shared" si="14"/>
        <v>Bauermeister</v>
      </c>
      <c r="F117">
        <f>ROUND(IF(Tariftyp="AT",IF($A117&lt;MONTH(TE_ZP_AT),AT_Gehalt,AT_Gehalt*(1+TE_Satz_AT)),IF($A117&lt;MONTH(TE_ZP_Tarif),Tarifentgelt,Tarifentgelt*(1+TE_Satz))*IRWAZ/AZ_Tarif)*EintrittsKNZ*AustrittsKNZ,2)</f>
        <v>6060.24</v>
      </c>
      <c r="G117">
        <f>ROUND(Grundentgelt*LZinPrz,2)</f>
        <v>0</v>
      </c>
      <c r="H117">
        <f>ROUND(IF(FreiwZulage&gt;TarifVolumenEnt+TarifVolumenLZ,FreiwZulage-(TarifVolumenEnt+TarifVolumenLZ),0)*AustrittsKNZ*EintrittsKNZ,2)</f>
        <v>0</v>
      </c>
      <c r="I117">
        <f t="shared" si="15"/>
        <v>6060.24</v>
      </c>
      <c r="J117">
        <f t="shared" si="9"/>
        <v>973.4</v>
      </c>
      <c r="K117">
        <f t="shared" si="10"/>
        <v>0</v>
      </c>
      <c r="L117">
        <f t="shared" si="11"/>
        <v>0</v>
      </c>
    </row>
    <row r="118" spans="1:12" x14ac:dyDescent="0.25">
      <c r="A118">
        <f t="shared" si="16"/>
        <v>9</v>
      </c>
      <c r="B118">
        <f t="shared" si="17"/>
        <v>10</v>
      </c>
      <c r="C118">
        <f t="shared" si="12"/>
        <v>1096</v>
      </c>
      <c r="D118" t="str">
        <f t="shared" si="13"/>
        <v>Dietrich</v>
      </c>
      <c r="E118" t="str">
        <f t="shared" si="14"/>
        <v>Bauermeister</v>
      </c>
      <c r="F118">
        <f>ROUND(IF(Tariftyp="AT",IF($A118&lt;MONTH(TE_ZP_AT),AT_Gehalt,AT_Gehalt*(1+TE_Satz_AT)),IF($A118&lt;MONTH(TE_ZP_Tarif),Tarifentgelt,Tarifentgelt*(1+TE_Satz))*IRWAZ/AZ_Tarif)*EintrittsKNZ*AustrittsKNZ,2)</f>
        <v>6060.24</v>
      </c>
      <c r="G118">
        <f>ROUND(Grundentgelt*LZinPrz,2)</f>
        <v>0</v>
      </c>
      <c r="H118">
        <f>ROUND(IF(FreiwZulage&gt;TarifVolumenEnt+TarifVolumenLZ,FreiwZulage-(TarifVolumenEnt+TarifVolumenLZ),0)*AustrittsKNZ*EintrittsKNZ,2)</f>
        <v>0</v>
      </c>
      <c r="I118">
        <f t="shared" si="15"/>
        <v>6060.24</v>
      </c>
      <c r="J118">
        <f t="shared" si="9"/>
        <v>973.4</v>
      </c>
      <c r="K118">
        <f t="shared" si="10"/>
        <v>0</v>
      </c>
      <c r="L118">
        <f t="shared" si="11"/>
        <v>0</v>
      </c>
    </row>
    <row r="119" spans="1:12" x14ac:dyDescent="0.25">
      <c r="A119">
        <f t="shared" si="16"/>
        <v>10</v>
      </c>
      <c r="B119">
        <f t="shared" si="17"/>
        <v>10</v>
      </c>
      <c r="C119">
        <f t="shared" si="12"/>
        <v>1096</v>
      </c>
      <c r="D119" t="str">
        <f t="shared" si="13"/>
        <v>Dietrich</v>
      </c>
      <c r="E119" t="str">
        <f t="shared" si="14"/>
        <v>Bauermeister</v>
      </c>
      <c r="F119">
        <f>ROUND(IF(Tariftyp="AT",IF($A119&lt;MONTH(TE_ZP_AT),AT_Gehalt,AT_Gehalt*(1+TE_Satz_AT)),IF($A119&lt;MONTH(TE_ZP_Tarif),Tarifentgelt,Tarifentgelt*(1+TE_Satz))*IRWAZ/AZ_Tarif)*EintrittsKNZ*AustrittsKNZ,2)</f>
        <v>6060.24</v>
      </c>
      <c r="G119">
        <f>ROUND(Grundentgelt*LZinPrz,2)</f>
        <v>0</v>
      </c>
      <c r="H119">
        <f>ROUND(IF(FreiwZulage&gt;TarifVolumenEnt+TarifVolumenLZ,FreiwZulage-(TarifVolumenEnt+TarifVolumenLZ),0)*AustrittsKNZ*EintrittsKNZ,2)</f>
        <v>0</v>
      </c>
      <c r="I119">
        <f t="shared" si="15"/>
        <v>6060.24</v>
      </c>
      <c r="J119">
        <f t="shared" si="9"/>
        <v>973.4</v>
      </c>
      <c r="K119">
        <f t="shared" si="10"/>
        <v>0</v>
      </c>
      <c r="L119">
        <f t="shared" si="11"/>
        <v>0</v>
      </c>
    </row>
    <row r="120" spans="1:12" x14ac:dyDescent="0.25">
      <c r="A120">
        <f t="shared" si="16"/>
        <v>11</v>
      </c>
      <c r="B120">
        <f t="shared" si="17"/>
        <v>10</v>
      </c>
      <c r="C120">
        <f t="shared" si="12"/>
        <v>1096</v>
      </c>
      <c r="D120" t="str">
        <f t="shared" si="13"/>
        <v>Dietrich</v>
      </c>
      <c r="E120" t="str">
        <f t="shared" si="14"/>
        <v>Bauermeister</v>
      </c>
      <c r="F120">
        <f>ROUND(IF(Tariftyp="AT",IF($A120&lt;MONTH(TE_ZP_AT),AT_Gehalt,AT_Gehalt*(1+TE_Satz_AT)),IF($A120&lt;MONTH(TE_ZP_Tarif),Tarifentgelt,Tarifentgelt*(1+TE_Satz))*IRWAZ/AZ_Tarif)*EintrittsKNZ*AustrittsKNZ,2)</f>
        <v>6060.24</v>
      </c>
      <c r="G120">
        <f>ROUND(Grundentgelt*LZinPrz,2)</f>
        <v>0</v>
      </c>
      <c r="H120">
        <f>ROUND(IF(FreiwZulage&gt;TarifVolumenEnt+TarifVolumenLZ,FreiwZulage-(TarifVolumenEnt+TarifVolumenLZ),0)*AustrittsKNZ*EintrittsKNZ,2)</f>
        <v>0</v>
      </c>
      <c r="I120">
        <f t="shared" si="15"/>
        <v>6060.24</v>
      </c>
      <c r="J120">
        <f t="shared" si="9"/>
        <v>973.4</v>
      </c>
      <c r="K120">
        <f t="shared" si="10"/>
        <v>0</v>
      </c>
      <c r="L120">
        <f t="shared" si="11"/>
        <v>0</v>
      </c>
    </row>
    <row r="121" spans="1:12" x14ac:dyDescent="0.25">
      <c r="A121">
        <f t="shared" si="16"/>
        <v>12</v>
      </c>
      <c r="B121">
        <f t="shared" si="17"/>
        <v>10</v>
      </c>
      <c r="C121">
        <f t="shared" si="12"/>
        <v>1096</v>
      </c>
      <c r="D121" t="str">
        <f t="shared" si="13"/>
        <v>Dietrich</v>
      </c>
      <c r="E121" t="str">
        <f t="shared" si="14"/>
        <v>Bauermeister</v>
      </c>
      <c r="F121">
        <f>ROUND(IF(Tariftyp="AT",IF($A121&lt;MONTH(TE_ZP_AT),AT_Gehalt,AT_Gehalt*(1+TE_Satz_AT)),IF($A121&lt;MONTH(TE_ZP_Tarif),Tarifentgelt,Tarifentgelt*(1+TE_Satz))*IRWAZ/AZ_Tarif)*EintrittsKNZ*AustrittsKNZ,2)</f>
        <v>6060.24</v>
      </c>
      <c r="G121">
        <f>ROUND(Grundentgelt*LZinPrz,2)</f>
        <v>0</v>
      </c>
      <c r="H121">
        <f>ROUND(IF(FreiwZulage&gt;TarifVolumenEnt+TarifVolumenLZ,FreiwZulage-(TarifVolumenEnt+TarifVolumenLZ),0)*AustrittsKNZ*EintrittsKNZ,2)</f>
        <v>0</v>
      </c>
      <c r="I121">
        <f t="shared" si="15"/>
        <v>6060.24</v>
      </c>
      <c r="J121">
        <f t="shared" si="9"/>
        <v>973.4</v>
      </c>
      <c r="K121">
        <f t="shared" si="10"/>
        <v>0</v>
      </c>
      <c r="L121">
        <f t="shared" si="11"/>
        <v>0</v>
      </c>
    </row>
    <row r="122" spans="1:12" x14ac:dyDescent="0.25">
      <c r="A122">
        <f t="shared" si="16"/>
        <v>1</v>
      </c>
      <c r="B122">
        <f t="shared" si="17"/>
        <v>11</v>
      </c>
      <c r="C122">
        <f t="shared" si="12"/>
        <v>1097</v>
      </c>
      <c r="D122" t="str">
        <f t="shared" si="13"/>
        <v>Dietrich</v>
      </c>
      <c r="E122" t="str">
        <f t="shared" si="14"/>
        <v>Baumgärtel</v>
      </c>
      <c r="F122">
        <f>ROUND(IF(Tariftyp="AT",IF($A122&lt;MONTH(TE_ZP_AT),AT_Gehalt,AT_Gehalt*(1+TE_Satz_AT)),IF($A122&lt;MONTH(TE_ZP_Tarif),Tarifentgelt,Tarifentgelt*(1+TE_Satz))*IRWAZ/AZ_Tarif)*EintrittsKNZ*AustrittsKNZ,2)</f>
        <v>2389.71</v>
      </c>
      <c r="G122">
        <f>ROUND(Grundentgelt*LZinPrz,2)</f>
        <v>215.07</v>
      </c>
      <c r="H122">
        <f>ROUND(IF(FreiwZulage&gt;TarifVolumenEnt+TarifVolumenLZ,FreiwZulage-(TarifVolumenEnt+TarifVolumenLZ),0)*AustrittsKNZ*EintrittsKNZ,2)</f>
        <v>0</v>
      </c>
      <c r="I122">
        <f t="shared" si="15"/>
        <v>2604.7800000000002</v>
      </c>
      <c r="J122">
        <f t="shared" si="9"/>
        <v>521.09</v>
      </c>
      <c r="K122">
        <f t="shared" si="10"/>
        <v>1220.2199999999998</v>
      </c>
      <c r="L122">
        <f t="shared" si="11"/>
        <v>2995.22</v>
      </c>
    </row>
    <row r="123" spans="1:12" x14ac:dyDescent="0.25">
      <c r="A123">
        <f t="shared" si="16"/>
        <v>2</v>
      </c>
      <c r="B123">
        <f t="shared" si="17"/>
        <v>11</v>
      </c>
      <c r="C123">
        <f t="shared" si="12"/>
        <v>1097</v>
      </c>
      <c r="D123" t="str">
        <f t="shared" si="13"/>
        <v>Dietrich</v>
      </c>
      <c r="E123" t="str">
        <f t="shared" si="14"/>
        <v>Baumgärtel</v>
      </c>
      <c r="F123">
        <f>ROUND(IF(Tariftyp="AT",IF($A123&lt;MONTH(TE_ZP_AT),AT_Gehalt,AT_Gehalt*(1+TE_Satz_AT)),IF($A123&lt;MONTH(TE_ZP_Tarif),Tarifentgelt,Tarifentgelt*(1+TE_Satz))*IRWAZ/AZ_Tarif)*EintrittsKNZ*AustrittsKNZ,2)</f>
        <v>2389.71</v>
      </c>
      <c r="G123">
        <f>ROUND(Grundentgelt*LZinPrz,2)</f>
        <v>215.07</v>
      </c>
      <c r="H123">
        <f>ROUND(IF(FreiwZulage&gt;TarifVolumenEnt+TarifVolumenLZ,FreiwZulage-(TarifVolumenEnt+TarifVolumenLZ),0)*AustrittsKNZ*EintrittsKNZ,2)</f>
        <v>0</v>
      </c>
      <c r="I123">
        <f t="shared" si="15"/>
        <v>2604.7800000000002</v>
      </c>
      <c r="J123">
        <f t="shared" si="9"/>
        <v>521.09</v>
      </c>
      <c r="K123">
        <f t="shared" si="10"/>
        <v>1220.2199999999998</v>
      </c>
      <c r="L123">
        <f t="shared" si="11"/>
        <v>2995.22</v>
      </c>
    </row>
    <row r="124" spans="1:12" x14ac:dyDescent="0.25">
      <c r="A124">
        <f t="shared" si="16"/>
        <v>3</v>
      </c>
      <c r="B124">
        <f t="shared" si="17"/>
        <v>11</v>
      </c>
      <c r="C124">
        <f t="shared" si="12"/>
        <v>1097</v>
      </c>
      <c r="D124" t="str">
        <f t="shared" si="13"/>
        <v>Dietrich</v>
      </c>
      <c r="E124" t="str">
        <f t="shared" si="14"/>
        <v>Baumgärtel</v>
      </c>
      <c r="F124">
        <f>ROUND(IF(Tariftyp="AT",IF($A124&lt;MONTH(TE_ZP_AT),AT_Gehalt,AT_Gehalt*(1+TE_Satz_AT)),IF($A124&lt;MONTH(TE_ZP_Tarif),Tarifentgelt,Tarifentgelt*(1+TE_Satz))*IRWAZ/AZ_Tarif)*EintrittsKNZ*AustrittsKNZ,2)</f>
        <v>2389.71</v>
      </c>
      <c r="G124">
        <f>ROUND(Grundentgelt*LZinPrz,2)</f>
        <v>215.07</v>
      </c>
      <c r="H124">
        <f>ROUND(IF(FreiwZulage&gt;TarifVolumenEnt+TarifVolumenLZ,FreiwZulage-(TarifVolumenEnt+TarifVolumenLZ),0)*AustrittsKNZ*EintrittsKNZ,2)</f>
        <v>0</v>
      </c>
      <c r="I124">
        <f t="shared" si="15"/>
        <v>2604.7800000000002</v>
      </c>
      <c r="J124">
        <f t="shared" si="9"/>
        <v>521.09</v>
      </c>
      <c r="K124">
        <f t="shared" si="10"/>
        <v>1220.2199999999998</v>
      </c>
      <c r="L124">
        <f t="shared" si="11"/>
        <v>2995.22</v>
      </c>
    </row>
    <row r="125" spans="1:12" x14ac:dyDescent="0.25">
      <c r="A125">
        <f t="shared" si="16"/>
        <v>4</v>
      </c>
      <c r="B125">
        <f t="shared" si="17"/>
        <v>11</v>
      </c>
      <c r="C125">
        <f t="shared" si="12"/>
        <v>1097</v>
      </c>
      <c r="D125" t="str">
        <f t="shared" si="13"/>
        <v>Dietrich</v>
      </c>
      <c r="E125" t="str">
        <f t="shared" si="14"/>
        <v>Baumgärtel</v>
      </c>
      <c r="F125">
        <f>ROUND(IF(Tariftyp="AT",IF($A125&lt;MONTH(TE_ZP_AT),AT_Gehalt,AT_Gehalt*(1+TE_Satz_AT)),IF($A125&lt;MONTH(TE_ZP_Tarif),Tarifentgelt,Tarifentgelt*(1+TE_Satz))*IRWAZ/AZ_Tarif)*EintrittsKNZ*AustrittsKNZ,2)</f>
        <v>2389.71</v>
      </c>
      <c r="G125">
        <f>ROUND(Grundentgelt*LZinPrz,2)</f>
        <v>215.07</v>
      </c>
      <c r="H125">
        <f>ROUND(IF(FreiwZulage&gt;TarifVolumenEnt+TarifVolumenLZ,FreiwZulage-(TarifVolumenEnt+TarifVolumenLZ),0)*AustrittsKNZ*EintrittsKNZ,2)</f>
        <v>0</v>
      </c>
      <c r="I125">
        <f t="shared" si="15"/>
        <v>2604.7800000000002</v>
      </c>
      <c r="J125">
        <f t="shared" si="9"/>
        <v>521.09</v>
      </c>
      <c r="K125">
        <f t="shared" si="10"/>
        <v>1220.2199999999998</v>
      </c>
      <c r="L125">
        <f t="shared" si="11"/>
        <v>2995.22</v>
      </c>
    </row>
    <row r="126" spans="1:12" x14ac:dyDescent="0.25">
      <c r="A126">
        <f t="shared" si="16"/>
        <v>5</v>
      </c>
      <c r="B126">
        <f t="shared" si="17"/>
        <v>11</v>
      </c>
      <c r="C126">
        <f t="shared" si="12"/>
        <v>1097</v>
      </c>
      <c r="D126" t="str">
        <f t="shared" si="13"/>
        <v>Dietrich</v>
      </c>
      <c r="E126" t="str">
        <f t="shared" si="14"/>
        <v>Baumgärtel</v>
      </c>
      <c r="F126">
        <f>ROUND(IF(Tariftyp="AT",IF($A126&lt;MONTH(TE_ZP_AT),AT_Gehalt,AT_Gehalt*(1+TE_Satz_AT)),IF($A126&lt;MONTH(TE_ZP_Tarif),Tarifentgelt,Tarifentgelt*(1+TE_Satz))*IRWAZ/AZ_Tarif)*EintrittsKNZ*AustrittsKNZ,2)</f>
        <v>2461.41</v>
      </c>
      <c r="G126">
        <f>ROUND(Grundentgelt*LZinPrz,2)</f>
        <v>221.53</v>
      </c>
      <c r="H126">
        <f>ROUND(IF(FreiwZulage&gt;TarifVolumenEnt+TarifVolumenLZ,FreiwZulage-(TarifVolumenEnt+TarifVolumenLZ),0)*AustrittsKNZ*EintrittsKNZ,2)</f>
        <v>0</v>
      </c>
      <c r="I126">
        <f t="shared" si="15"/>
        <v>2682.94</v>
      </c>
      <c r="J126">
        <f t="shared" si="9"/>
        <v>536.72</v>
      </c>
      <c r="K126">
        <f t="shared" si="10"/>
        <v>1142.06</v>
      </c>
      <c r="L126">
        <f t="shared" si="11"/>
        <v>2917.06</v>
      </c>
    </row>
    <row r="127" spans="1:12" x14ac:dyDescent="0.25">
      <c r="A127">
        <f t="shared" si="16"/>
        <v>6</v>
      </c>
      <c r="B127">
        <f t="shared" si="17"/>
        <v>11</v>
      </c>
      <c r="C127">
        <f t="shared" si="12"/>
        <v>1097</v>
      </c>
      <c r="D127" t="str">
        <f t="shared" si="13"/>
        <v>Dietrich</v>
      </c>
      <c r="E127" t="str">
        <f t="shared" si="14"/>
        <v>Baumgärtel</v>
      </c>
      <c r="F127">
        <f>ROUND(IF(Tariftyp="AT",IF($A127&lt;MONTH(TE_ZP_AT),AT_Gehalt,AT_Gehalt*(1+TE_Satz_AT)),IF($A127&lt;MONTH(TE_ZP_Tarif),Tarifentgelt,Tarifentgelt*(1+TE_Satz))*IRWAZ/AZ_Tarif)*EintrittsKNZ*AustrittsKNZ,2)</f>
        <v>2461.41</v>
      </c>
      <c r="G127">
        <f>ROUND(Grundentgelt*LZinPrz,2)</f>
        <v>221.53</v>
      </c>
      <c r="H127">
        <f>ROUND(IF(FreiwZulage&gt;TarifVolumenEnt+TarifVolumenLZ,FreiwZulage-(TarifVolumenEnt+TarifVolumenLZ),0)*AustrittsKNZ*EintrittsKNZ,2)</f>
        <v>0</v>
      </c>
      <c r="I127">
        <f t="shared" si="15"/>
        <v>2682.94</v>
      </c>
      <c r="J127">
        <f t="shared" si="9"/>
        <v>536.72</v>
      </c>
      <c r="K127">
        <f t="shared" si="10"/>
        <v>1142.06</v>
      </c>
      <c r="L127">
        <f t="shared" si="11"/>
        <v>2917.06</v>
      </c>
    </row>
    <row r="128" spans="1:12" x14ac:dyDescent="0.25">
      <c r="A128">
        <f t="shared" si="16"/>
        <v>7</v>
      </c>
      <c r="B128">
        <f t="shared" si="17"/>
        <v>11</v>
      </c>
      <c r="C128">
        <f t="shared" si="12"/>
        <v>1097</v>
      </c>
      <c r="D128" t="str">
        <f t="shared" si="13"/>
        <v>Dietrich</v>
      </c>
      <c r="E128" t="str">
        <f t="shared" si="14"/>
        <v>Baumgärtel</v>
      </c>
      <c r="F128">
        <f>ROUND(IF(Tariftyp="AT",IF($A128&lt;MONTH(TE_ZP_AT),AT_Gehalt,AT_Gehalt*(1+TE_Satz_AT)),IF($A128&lt;MONTH(TE_ZP_Tarif),Tarifentgelt,Tarifentgelt*(1+TE_Satz))*IRWAZ/AZ_Tarif)*EintrittsKNZ*AustrittsKNZ,2)</f>
        <v>2461.41</v>
      </c>
      <c r="G128">
        <f>ROUND(Grundentgelt*LZinPrz,2)</f>
        <v>221.53</v>
      </c>
      <c r="H128">
        <f>ROUND(IF(FreiwZulage&gt;TarifVolumenEnt+TarifVolumenLZ,FreiwZulage-(TarifVolumenEnt+TarifVolumenLZ),0)*AustrittsKNZ*EintrittsKNZ,2)</f>
        <v>0</v>
      </c>
      <c r="I128">
        <f t="shared" si="15"/>
        <v>2682.94</v>
      </c>
      <c r="J128">
        <f t="shared" si="9"/>
        <v>536.72</v>
      </c>
      <c r="K128">
        <f t="shared" si="10"/>
        <v>1142.06</v>
      </c>
      <c r="L128">
        <f t="shared" si="11"/>
        <v>2917.06</v>
      </c>
    </row>
    <row r="129" spans="1:12" x14ac:dyDescent="0.25">
      <c r="A129">
        <f t="shared" si="16"/>
        <v>8</v>
      </c>
      <c r="B129">
        <f t="shared" si="17"/>
        <v>11</v>
      </c>
      <c r="C129">
        <f t="shared" si="12"/>
        <v>1097</v>
      </c>
      <c r="D129" t="str">
        <f t="shared" si="13"/>
        <v>Dietrich</v>
      </c>
      <c r="E129" t="str">
        <f t="shared" si="14"/>
        <v>Baumgärtel</v>
      </c>
      <c r="F129">
        <f>ROUND(IF(Tariftyp="AT",IF($A129&lt;MONTH(TE_ZP_AT),AT_Gehalt,AT_Gehalt*(1+TE_Satz_AT)),IF($A129&lt;MONTH(TE_ZP_Tarif),Tarifentgelt,Tarifentgelt*(1+TE_Satz))*IRWAZ/AZ_Tarif)*EintrittsKNZ*AustrittsKNZ,2)</f>
        <v>2461.41</v>
      </c>
      <c r="G129">
        <f>ROUND(Grundentgelt*LZinPrz,2)</f>
        <v>221.53</v>
      </c>
      <c r="H129">
        <f>ROUND(IF(FreiwZulage&gt;TarifVolumenEnt+TarifVolumenLZ,FreiwZulage-(TarifVolumenEnt+TarifVolumenLZ),0)*AustrittsKNZ*EintrittsKNZ,2)</f>
        <v>0</v>
      </c>
      <c r="I129">
        <f t="shared" si="15"/>
        <v>2682.94</v>
      </c>
      <c r="J129">
        <f t="shared" si="9"/>
        <v>536.72</v>
      </c>
      <c r="K129">
        <f t="shared" si="10"/>
        <v>1142.06</v>
      </c>
      <c r="L129">
        <f t="shared" si="11"/>
        <v>2917.06</v>
      </c>
    </row>
    <row r="130" spans="1:12" x14ac:dyDescent="0.25">
      <c r="A130">
        <f t="shared" si="16"/>
        <v>9</v>
      </c>
      <c r="B130">
        <f t="shared" si="17"/>
        <v>11</v>
      </c>
      <c r="C130">
        <f t="shared" si="12"/>
        <v>1097</v>
      </c>
      <c r="D130" t="str">
        <f t="shared" si="13"/>
        <v>Dietrich</v>
      </c>
      <c r="E130" t="str">
        <f t="shared" si="14"/>
        <v>Baumgärtel</v>
      </c>
      <c r="F130">
        <f>ROUND(IF(Tariftyp="AT",IF($A130&lt;MONTH(TE_ZP_AT),AT_Gehalt,AT_Gehalt*(1+TE_Satz_AT)),IF($A130&lt;MONTH(TE_ZP_Tarif),Tarifentgelt,Tarifentgelt*(1+TE_Satz))*IRWAZ/AZ_Tarif)*EintrittsKNZ*AustrittsKNZ,2)</f>
        <v>2461.41</v>
      </c>
      <c r="G130">
        <f>ROUND(Grundentgelt*LZinPrz,2)</f>
        <v>221.53</v>
      </c>
      <c r="H130">
        <f>ROUND(IF(FreiwZulage&gt;TarifVolumenEnt+TarifVolumenLZ,FreiwZulage-(TarifVolumenEnt+TarifVolumenLZ),0)*AustrittsKNZ*EintrittsKNZ,2)</f>
        <v>0</v>
      </c>
      <c r="I130">
        <f t="shared" si="15"/>
        <v>2682.94</v>
      </c>
      <c r="J130">
        <f t="shared" ref="J130:J193" si="18">ROUND(IF(KVPV_BBG&lt;lfdEntgelt,KVPV_BBG*KVPV_Satz,lfdEntgelt*KVPV_Satz)+IF(RVAV_BBG&lt;lfdEntgelt,RVAV_BBG*RVAV_Satz,lfdEntgelt*RVAV_Satz),2)</f>
        <v>536.72</v>
      </c>
      <c r="K130">
        <f t="shared" ref="K130:K193" si="19">IF(KVPV_BBG-lfdEntgelt&lt;0,0,KVPV_BBG-lfdEntgelt)</f>
        <v>1142.06</v>
      </c>
      <c r="L130">
        <f t="shared" ref="L130:L193" si="20">IF(RVAV_BBG-lfdEntgelt&lt;0,0,RVAV_BBG-lfdEntgelt)</f>
        <v>2917.06</v>
      </c>
    </row>
    <row r="131" spans="1:12" x14ac:dyDescent="0.25">
      <c r="A131">
        <f t="shared" si="16"/>
        <v>10</v>
      </c>
      <c r="B131">
        <f t="shared" si="17"/>
        <v>11</v>
      </c>
      <c r="C131">
        <f t="shared" ref="C131:C194" si="21">INDEX(Stammdaten,$B131,1)</f>
        <v>1097</v>
      </c>
      <c r="D131" t="str">
        <f t="shared" ref="D131:D194" si="22">INDEX(Stammdaten,$B131,2)</f>
        <v>Dietrich</v>
      </c>
      <c r="E131" t="str">
        <f t="shared" ref="E131:E194" si="23">INDEX(Stammdaten,$B131,3)</f>
        <v>Baumgärtel</v>
      </c>
      <c r="F131">
        <f>ROUND(IF(Tariftyp="AT",IF($A131&lt;MONTH(TE_ZP_AT),AT_Gehalt,AT_Gehalt*(1+TE_Satz_AT)),IF($A131&lt;MONTH(TE_ZP_Tarif),Tarifentgelt,Tarifentgelt*(1+TE_Satz))*IRWAZ/AZ_Tarif)*EintrittsKNZ*AustrittsKNZ,2)</f>
        <v>2461.41</v>
      </c>
      <c r="G131">
        <f>ROUND(Grundentgelt*LZinPrz,2)</f>
        <v>221.53</v>
      </c>
      <c r="H131">
        <f>ROUND(IF(FreiwZulage&gt;TarifVolumenEnt+TarifVolumenLZ,FreiwZulage-(TarifVolumenEnt+TarifVolumenLZ),0)*AustrittsKNZ*EintrittsKNZ,2)</f>
        <v>0</v>
      </c>
      <c r="I131">
        <f t="shared" ref="I131:I194" si="24">SUM(F131:H131)</f>
        <v>2682.94</v>
      </c>
      <c r="J131">
        <f t="shared" si="18"/>
        <v>536.72</v>
      </c>
      <c r="K131">
        <f t="shared" si="19"/>
        <v>1142.06</v>
      </c>
      <c r="L131">
        <f t="shared" si="20"/>
        <v>2917.06</v>
      </c>
    </row>
    <row r="132" spans="1:12" x14ac:dyDescent="0.25">
      <c r="A132">
        <f t="shared" ref="A132:A195" si="25">IF($A131=12,1,$A131+1)</f>
        <v>11</v>
      </c>
      <c r="B132">
        <f t="shared" ref="B132:B195" si="26">IF(A132=1,B131+1,B131)</f>
        <v>11</v>
      </c>
      <c r="C132">
        <f t="shared" si="21"/>
        <v>1097</v>
      </c>
      <c r="D132" t="str">
        <f t="shared" si="22"/>
        <v>Dietrich</v>
      </c>
      <c r="E132" t="str">
        <f t="shared" si="23"/>
        <v>Baumgärtel</v>
      </c>
      <c r="F132">
        <f>ROUND(IF(Tariftyp="AT",IF($A132&lt;MONTH(TE_ZP_AT),AT_Gehalt,AT_Gehalt*(1+TE_Satz_AT)),IF($A132&lt;MONTH(TE_ZP_Tarif),Tarifentgelt,Tarifentgelt*(1+TE_Satz))*IRWAZ/AZ_Tarif)*EintrittsKNZ*AustrittsKNZ,2)</f>
        <v>2461.41</v>
      </c>
      <c r="G132">
        <f>ROUND(Grundentgelt*LZinPrz,2)</f>
        <v>221.53</v>
      </c>
      <c r="H132">
        <f>ROUND(IF(FreiwZulage&gt;TarifVolumenEnt+TarifVolumenLZ,FreiwZulage-(TarifVolumenEnt+TarifVolumenLZ),0)*AustrittsKNZ*EintrittsKNZ,2)</f>
        <v>0</v>
      </c>
      <c r="I132">
        <f t="shared" si="24"/>
        <v>2682.94</v>
      </c>
      <c r="J132">
        <f t="shared" si="18"/>
        <v>536.72</v>
      </c>
      <c r="K132">
        <f t="shared" si="19"/>
        <v>1142.06</v>
      </c>
      <c r="L132">
        <f t="shared" si="20"/>
        <v>2917.06</v>
      </c>
    </row>
    <row r="133" spans="1:12" x14ac:dyDescent="0.25">
      <c r="A133">
        <f t="shared" si="25"/>
        <v>12</v>
      </c>
      <c r="B133">
        <f t="shared" si="26"/>
        <v>11</v>
      </c>
      <c r="C133">
        <f t="shared" si="21"/>
        <v>1097</v>
      </c>
      <c r="D133" t="str">
        <f t="shared" si="22"/>
        <v>Dietrich</v>
      </c>
      <c r="E133" t="str">
        <f t="shared" si="23"/>
        <v>Baumgärtel</v>
      </c>
      <c r="F133">
        <f>ROUND(IF(Tariftyp="AT",IF($A133&lt;MONTH(TE_ZP_AT),AT_Gehalt,AT_Gehalt*(1+TE_Satz_AT)),IF($A133&lt;MONTH(TE_ZP_Tarif),Tarifentgelt,Tarifentgelt*(1+TE_Satz))*IRWAZ/AZ_Tarif)*EintrittsKNZ*AustrittsKNZ,2)</f>
        <v>2461.41</v>
      </c>
      <c r="G133">
        <f>ROUND(Grundentgelt*LZinPrz,2)</f>
        <v>221.53</v>
      </c>
      <c r="H133">
        <f>ROUND(IF(FreiwZulage&gt;TarifVolumenEnt+TarifVolumenLZ,FreiwZulage-(TarifVolumenEnt+TarifVolumenLZ),0)*AustrittsKNZ*EintrittsKNZ,2)</f>
        <v>0</v>
      </c>
      <c r="I133">
        <f t="shared" si="24"/>
        <v>2682.94</v>
      </c>
      <c r="J133">
        <f t="shared" si="18"/>
        <v>536.72</v>
      </c>
      <c r="K133">
        <f t="shared" si="19"/>
        <v>1142.06</v>
      </c>
      <c r="L133">
        <f t="shared" si="20"/>
        <v>2917.06</v>
      </c>
    </row>
    <row r="134" spans="1:12" x14ac:dyDescent="0.25">
      <c r="A134">
        <f t="shared" si="25"/>
        <v>1</v>
      </c>
      <c r="B134">
        <f t="shared" si="26"/>
        <v>12</v>
      </c>
      <c r="C134">
        <f t="shared" si="21"/>
        <v>1104</v>
      </c>
      <c r="D134" t="str">
        <f t="shared" si="22"/>
        <v>Denise</v>
      </c>
      <c r="E134" t="str">
        <f t="shared" si="23"/>
        <v>Becker</v>
      </c>
      <c r="F134">
        <f>ROUND(IF(Tariftyp="AT",IF($A134&lt;MONTH(TE_ZP_AT),AT_Gehalt,AT_Gehalt*(1+TE_Satz_AT)),IF($A134&lt;MONTH(TE_ZP_Tarif),Tarifentgelt,Tarifentgelt*(1+TE_Satz))*IRWAZ/AZ_Tarif)*EintrittsKNZ*AustrittsKNZ,2)</f>
        <v>3213.5</v>
      </c>
      <c r="G134">
        <f>ROUND(Grundentgelt*LZinPrz,2)</f>
        <v>353.49</v>
      </c>
      <c r="H134">
        <f>ROUND(IF(FreiwZulage&gt;TarifVolumenEnt+TarifVolumenLZ,FreiwZulage-(TarifVolumenEnt+TarifVolumenLZ),0)*AustrittsKNZ*EintrittsKNZ,2)</f>
        <v>183</v>
      </c>
      <c r="I134">
        <f t="shared" si="24"/>
        <v>3749.99</v>
      </c>
      <c r="J134">
        <f t="shared" si="18"/>
        <v>750.19</v>
      </c>
      <c r="K134">
        <f t="shared" si="19"/>
        <v>75.010000000000218</v>
      </c>
      <c r="L134">
        <f t="shared" si="20"/>
        <v>1850.0100000000002</v>
      </c>
    </row>
    <row r="135" spans="1:12" x14ac:dyDescent="0.25">
      <c r="A135">
        <f t="shared" si="25"/>
        <v>2</v>
      </c>
      <c r="B135">
        <f t="shared" si="26"/>
        <v>12</v>
      </c>
      <c r="C135">
        <f t="shared" si="21"/>
        <v>1104</v>
      </c>
      <c r="D135" t="str">
        <f t="shared" si="22"/>
        <v>Denise</v>
      </c>
      <c r="E135" t="str">
        <f t="shared" si="23"/>
        <v>Becker</v>
      </c>
      <c r="F135">
        <f>ROUND(IF(Tariftyp="AT",IF($A135&lt;MONTH(TE_ZP_AT),AT_Gehalt,AT_Gehalt*(1+TE_Satz_AT)),IF($A135&lt;MONTH(TE_ZP_Tarif),Tarifentgelt,Tarifentgelt*(1+TE_Satz))*IRWAZ/AZ_Tarif)*EintrittsKNZ*AustrittsKNZ,2)</f>
        <v>3213.5</v>
      </c>
      <c r="G135">
        <f>ROUND(Grundentgelt*LZinPrz,2)</f>
        <v>353.49</v>
      </c>
      <c r="H135">
        <f>ROUND(IF(FreiwZulage&gt;TarifVolumenEnt+TarifVolumenLZ,FreiwZulage-(TarifVolumenEnt+TarifVolumenLZ),0)*AustrittsKNZ*EintrittsKNZ,2)</f>
        <v>183</v>
      </c>
      <c r="I135">
        <f t="shared" si="24"/>
        <v>3749.99</v>
      </c>
      <c r="J135">
        <f t="shared" si="18"/>
        <v>750.19</v>
      </c>
      <c r="K135">
        <f t="shared" si="19"/>
        <v>75.010000000000218</v>
      </c>
      <c r="L135">
        <f t="shared" si="20"/>
        <v>1850.0100000000002</v>
      </c>
    </row>
    <row r="136" spans="1:12" x14ac:dyDescent="0.25">
      <c r="A136">
        <f t="shared" si="25"/>
        <v>3</v>
      </c>
      <c r="B136">
        <f t="shared" si="26"/>
        <v>12</v>
      </c>
      <c r="C136">
        <f t="shared" si="21"/>
        <v>1104</v>
      </c>
      <c r="D136" t="str">
        <f t="shared" si="22"/>
        <v>Denise</v>
      </c>
      <c r="E136" t="str">
        <f t="shared" si="23"/>
        <v>Becker</v>
      </c>
      <c r="F136">
        <f>ROUND(IF(Tariftyp="AT",IF($A136&lt;MONTH(TE_ZP_AT),AT_Gehalt,AT_Gehalt*(1+TE_Satz_AT)),IF($A136&lt;MONTH(TE_ZP_Tarif),Tarifentgelt,Tarifentgelt*(1+TE_Satz))*IRWAZ/AZ_Tarif)*EintrittsKNZ*AustrittsKNZ,2)</f>
        <v>3213.5</v>
      </c>
      <c r="G136">
        <f>ROUND(Grundentgelt*LZinPrz,2)</f>
        <v>353.49</v>
      </c>
      <c r="H136">
        <f>ROUND(IF(FreiwZulage&gt;TarifVolumenEnt+TarifVolumenLZ,FreiwZulage-(TarifVolumenEnt+TarifVolumenLZ),0)*AustrittsKNZ*EintrittsKNZ,2)</f>
        <v>183</v>
      </c>
      <c r="I136">
        <f t="shared" si="24"/>
        <v>3749.99</v>
      </c>
      <c r="J136">
        <f t="shared" si="18"/>
        <v>750.19</v>
      </c>
      <c r="K136">
        <f t="shared" si="19"/>
        <v>75.010000000000218</v>
      </c>
      <c r="L136">
        <f t="shared" si="20"/>
        <v>1850.0100000000002</v>
      </c>
    </row>
    <row r="137" spans="1:12" x14ac:dyDescent="0.25">
      <c r="A137">
        <f t="shared" si="25"/>
        <v>4</v>
      </c>
      <c r="B137">
        <f t="shared" si="26"/>
        <v>12</v>
      </c>
      <c r="C137">
        <f t="shared" si="21"/>
        <v>1104</v>
      </c>
      <c r="D137" t="str">
        <f t="shared" si="22"/>
        <v>Denise</v>
      </c>
      <c r="E137" t="str">
        <f t="shared" si="23"/>
        <v>Becker</v>
      </c>
      <c r="F137">
        <f>ROUND(IF(Tariftyp="AT",IF($A137&lt;MONTH(TE_ZP_AT),AT_Gehalt,AT_Gehalt*(1+TE_Satz_AT)),IF($A137&lt;MONTH(TE_ZP_Tarif),Tarifentgelt,Tarifentgelt*(1+TE_Satz))*IRWAZ/AZ_Tarif)*EintrittsKNZ*AustrittsKNZ,2)</f>
        <v>3213.5</v>
      </c>
      <c r="G137">
        <f>ROUND(Grundentgelt*LZinPrz,2)</f>
        <v>353.49</v>
      </c>
      <c r="H137">
        <f>ROUND(IF(FreiwZulage&gt;TarifVolumenEnt+TarifVolumenLZ,FreiwZulage-(TarifVolumenEnt+TarifVolumenLZ),0)*AustrittsKNZ*EintrittsKNZ,2)</f>
        <v>183</v>
      </c>
      <c r="I137">
        <f t="shared" si="24"/>
        <v>3749.99</v>
      </c>
      <c r="J137">
        <f t="shared" si="18"/>
        <v>750.19</v>
      </c>
      <c r="K137">
        <f t="shared" si="19"/>
        <v>75.010000000000218</v>
      </c>
      <c r="L137">
        <f t="shared" si="20"/>
        <v>1850.0100000000002</v>
      </c>
    </row>
    <row r="138" spans="1:12" x14ac:dyDescent="0.25">
      <c r="A138">
        <f t="shared" si="25"/>
        <v>5</v>
      </c>
      <c r="B138">
        <f t="shared" si="26"/>
        <v>12</v>
      </c>
      <c r="C138">
        <f t="shared" si="21"/>
        <v>1104</v>
      </c>
      <c r="D138" t="str">
        <f t="shared" si="22"/>
        <v>Denise</v>
      </c>
      <c r="E138" t="str">
        <f t="shared" si="23"/>
        <v>Becker</v>
      </c>
      <c r="F138">
        <f>ROUND(IF(Tariftyp="AT",IF($A138&lt;MONTH(TE_ZP_AT),AT_Gehalt,AT_Gehalt*(1+TE_Satz_AT)),IF($A138&lt;MONTH(TE_ZP_Tarif),Tarifentgelt,Tarifentgelt*(1+TE_Satz))*IRWAZ/AZ_Tarif)*EintrittsKNZ*AustrittsKNZ,2)</f>
        <v>3309.91</v>
      </c>
      <c r="G138">
        <f>ROUND(Grundentgelt*LZinPrz,2)</f>
        <v>364.09</v>
      </c>
      <c r="H138">
        <f>ROUND(IF(FreiwZulage&gt;TarifVolumenEnt+TarifVolumenLZ,FreiwZulage-(TarifVolumenEnt+TarifVolumenLZ),0)*AustrittsKNZ*EintrittsKNZ,2)</f>
        <v>76</v>
      </c>
      <c r="I138">
        <f t="shared" si="24"/>
        <v>3750</v>
      </c>
      <c r="J138">
        <f t="shared" si="18"/>
        <v>750.19</v>
      </c>
      <c r="K138">
        <f t="shared" si="19"/>
        <v>75</v>
      </c>
      <c r="L138">
        <f t="shared" si="20"/>
        <v>1850</v>
      </c>
    </row>
    <row r="139" spans="1:12" x14ac:dyDescent="0.25">
      <c r="A139">
        <f t="shared" si="25"/>
        <v>6</v>
      </c>
      <c r="B139">
        <f t="shared" si="26"/>
        <v>12</v>
      </c>
      <c r="C139">
        <f t="shared" si="21"/>
        <v>1104</v>
      </c>
      <c r="D139" t="str">
        <f t="shared" si="22"/>
        <v>Denise</v>
      </c>
      <c r="E139" t="str">
        <f t="shared" si="23"/>
        <v>Becker</v>
      </c>
      <c r="F139">
        <f>ROUND(IF(Tariftyp="AT",IF($A139&lt;MONTH(TE_ZP_AT),AT_Gehalt,AT_Gehalt*(1+TE_Satz_AT)),IF($A139&lt;MONTH(TE_ZP_Tarif),Tarifentgelt,Tarifentgelt*(1+TE_Satz))*IRWAZ/AZ_Tarif)*EintrittsKNZ*AustrittsKNZ,2)</f>
        <v>3309.91</v>
      </c>
      <c r="G139">
        <f>ROUND(Grundentgelt*LZinPrz,2)</f>
        <v>364.09</v>
      </c>
      <c r="H139">
        <f>ROUND(IF(FreiwZulage&gt;TarifVolumenEnt+TarifVolumenLZ,FreiwZulage-(TarifVolumenEnt+TarifVolumenLZ),0)*AustrittsKNZ*EintrittsKNZ,2)</f>
        <v>76</v>
      </c>
      <c r="I139">
        <f t="shared" si="24"/>
        <v>3750</v>
      </c>
      <c r="J139">
        <f t="shared" si="18"/>
        <v>750.19</v>
      </c>
      <c r="K139">
        <f t="shared" si="19"/>
        <v>75</v>
      </c>
      <c r="L139">
        <f t="shared" si="20"/>
        <v>1850</v>
      </c>
    </row>
    <row r="140" spans="1:12" x14ac:dyDescent="0.25">
      <c r="A140">
        <f t="shared" si="25"/>
        <v>7</v>
      </c>
      <c r="B140">
        <f t="shared" si="26"/>
        <v>12</v>
      </c>
      <c r="C140">
        <f t="shared" si="21"/>
        <v>1104</v>
      </c>
      <c r="D140" t="str">
        <f t="shared" si="22"/>
        <v>Denise</v>
      </c>
      <c r="E140" t="str">
        <f t="shared" si="23"/>
        <v>Becker</v>
      </c>
      <c r="F140">
        <f>ROUND(IF(Tariftyp="AT",IF($A140&lt;MONTH(TE_ZP_AT),AT_Gehalt,AT_Gehalt*(1+TE_Satz_AT)),IF($A140&lt;MONTH(TE_ZP_Tarif),Tarifentgelt,Tarifentgelt*(1+TE_Satz))*IRWAZ/AZ_Tarif)*EintrittsKNZ*AustrittsKNZ,2)</f>
        <v>3309.91</v>
      </c>
      <c r="G140">
        <f>ROUND(Grundentgelt*LZinPrz,2)</f>
        <v>364.09</v>
      </c>
      <c r="H140">
        <f>ROUND(IF(FreiwZulage&gt;TarifVolumenEnt+TarifVolumenLZ,FreiwZulage-(TarifVolumenEnt+TarifVolumenLZ),0)*AustrittsKNZ*EintrittsKNZ,2)</f>
        <v>76</v>
      </c>
      <c r="I140">
        <f t="shared" si="24"/>
        <v>3750</v>
      </c>
      <c r="J140">
        <f t="shared" si="18"/>
        <v>750.19</v>
      </c>
      <c r="K140">
        <f t="shared" si="19"/>
        <v>75</v>
      </c>
      <c r="L140">
        <f t="shared" si="20"/>
        <v>1850</v>
      </c>
    </row>
    <row r="141" spans="1:12" x14ac:dyDescent="0.25">
      <c r="A141">
        <f t="shared" si="25"/>
        <v>8</v>
      </c>
      <c r="B141">
        <f t="shared" si="26"/>
        <v>12</v>
      </c>
      <c r="C141">
        <f t="shared" si="21"/>
        <v>1104</v>
      </c>
      <c r="D141" t="str">
        <f t="shared" si="22"/>
        <v>Denise</v>
      </c>
      <c r="E141" t="str">
        <f t="shared" si="23"/>
        <v>Becker</v>
      </c>
      <c r="F141">
        <f>ROUND(IF(Tariftyp="AT",IF($A141&lt;MONTH(TE_ZP_AT),AT_Gehalt,AT_Gehalt*(1+TE_Satz_AT)),IF($A141&lt;MONTH(TE_ZP_Tarif),Tarifentgelt,Tarifentgelt*(1+TE_Satz))*IRWAZ/AZ_Tarif)*EintrittsKNZ*AustrittsKNZ,2)</f>
        <v>3309.91</v>
      </c>
      <c r="G141">
        <f>ROUND(Grundentgelt*LZinPrz,2)</f>
        <v>364.09</v>
      </c>
      <c r="H141">
        <f>ROUND(IF(FreiwZulage&gt;TarifVolumenEnt+TarifVolumenLZ,FreiwZulage-(TarifVolumenEnt+TarifVolumenLZ),0)*AustrittsKNZ*EintrittsKNZ,2)</f>
        <v>76</v>
      </c>
      <c r="I141">
        <f t="shared" si="24"/>
        <v>3750</v>
      </c>
      <c r="J141">
        <f t="shared" si="18"/>
        <v>750.19</v>
      </c>
      <c r="K141">
        <f t="shared" si="19"/>
        <v>75</v>
      </c>
      <c r="L141">
        <f t="shared" si="20"/>
        <v>1850</v>
      </c>
    </row>
    <row r="142" spans="1:12" x14ac:dyDescent="0.25">
      <c r="A142">
        <f t="shared" si="25"/>
        <v>9</v>
      </c>
      <c r="B142">
        <f t="shared" si="26"/>
        <v>12</v>
      </c>
      <c r="C142">
        <f t="shared" si="21"/>
        <v>1104</v>
      </c>
      <c r="D142" t="str">
        <f t="shared" si="22"/>
        <v>Denise</v>
      </c>
      <c r="E142" t="str">
        <f t="shared" si="23"/>
        <v>Becker</v>
      </c>
      <c r="F142">
        <f>ROUND(IF(Tariftyp="AT",IF($A142&lt;MONTH(TE_ZP_AT),AT_Gehalt,AT_Gehalt*(1+TE_Satz_AT)),IF($A142&lt;MONTH(TE_ZP_Tarif),Tarifentgelt,Tarifentgelt*(1+TE_Satz))*IRWAZ/AZ_Tarif)*EintrittsKNZ*AustrittsKNZ,2)</f>
        <v>3309.91</v>
      </c>
      <c r="G142">
        <f>ROUND(Grundentgelt*LZinPrz,2)</f>
        <v>364.09</v>
      </c>
      <c r="H142">
        <f>ROUND(IF(FreiwZulage&gt;TarifVolumenEnt+TarifVolumenLZ,FreiwZulage-(TarifVolumenEnt+TarifVolumenLZ),0)*AustrittsKNZ*EintrittsKNZ,2)</f>
        <v>76</v>
      </c>
      <c r="I142">
        <f t="shared" si="24"/>
        <v>3750</v>
      </c>
      <c r="J142">
        <f t="shared" si="18"/>
        <v>750.19</v>
      </c>
      <c r="K142">
        <f t="shared" si="19"/>
        <v>75</v>
      </c>
      <c r="L142">
        <f t="shared" si="20"/>
        <v>1850</v>
      </c>
    </row>
    <row r="143" spans="1:12" x14ac:dyDescent="0.25">
      <c r="A143">
        <f t="shared" si="25"/>
        <v>10</v>
      </c>
      <c r="B143">
        <f t="shared" si="26"/>
        <v>12</v>
      </c>
      <c r="C143">
        <f t="shared" si="21"/>
        <v>1104</v>
      </c>
      <c r="D143" t="str">
        <f t="shared" si="22"/>
        <v>Denise</v>
      </c>
      <c r="E143" t="str">
        <f t="shared" si="23"/>
        <v>Becker</v>
      </c>
      <c r="F143">
        <f>ROUND(IF(Tariftyp="AT",IF($A143&lt;MONTH(TE_ZP_AT),AT_Gehalt,AT_Gehalt*(1+TE_Satz_AT)),IF($A143&lt;MONTH(TE_ZP_Tarif),Tarifentgelt,Tarifentgelt*(1+TE_Satz))*IRWAZ/AZ_Tarif)*EintrittsKNZ*AustrittsKNZ,2)</f>
        <v>3309.91</v>
      </c>
      <c r="G143">
        <f>ROUND(Grundentgelt*LZinPrz,2)</f>
        <v>364.09</v>
      </c>
      <c r="H143">
        <f>ROUND(IF(FreiwZulage&gt;TarifVolumenEnt+TarifVolumenLZ,FreiwZulage-(TarifVolumenEnt+TarifVolumenLZ),0)*AustrittsKNZ*EintrittsKNZ,2)</f>
        <v>76</v>
      </c>
      <c r="I143">
        <f t="shared" si="24"/>
        <v>3750</v>
      </c>
      <c r="J143">
        <f t="shared" si="18"/>
        <v>750.19</v>
      </c>
      <c r="K143">
        <f t="shared" si="19"/>
        <v>75</v>
      </c>
      <c r="L143">
        <f t="shared" si="20"/>
        <v>1850</v>
      </c>
    </row>
    <row r="144" spans="1:12" x14ac:dyDescent="0.25">
      <c r="A144">
        <f t="shared" si="25"/>
        <v>11</v>
      </c>
      <c r="B144">
        <f t="shared" si="26"/>
        <v>12</v>
      </c>
      <c r="C144">
        <f t="shared" si="21"/>
        <v>1104</v>
      </c>
      <c r="D144" t="str">
        <f t="shared" si="22"/>
        <v>Denise</v>
      </c>
      <c r="E144" t="str">
        <f t="shared" si="23"/>
        <v>Becker</v>
      </c>
      <c r="F144">
        <f>ROUND(IF(Tariftyp="AT",IF($A144&lt;MONTH(TE_ZP_AT),AT_Gehalt,AT_Gehalt*(1+TE_Satz_AT)),IF($A144&lt;MONTH(TE_ZP_Tarif),Tarifentgelt,Tarifentgelt*(1+TE_Satz))*IRWAZ/AZ_Tarif)*EintrittsKNZ*AustrittsKNZ,2)</f>
        <v>3309.91</v>
      </c>
      <c r="G144">
        <f>ROUND(Grundentgelt*LZinPrz,2)</f>
        <v>364.09</v>
      </c>
      <c r="H144">
        <f>ROUND(IF(FreiwZulage&gt;TarifVolumenEnt+TarifVolumenLZ,FreiwZulage-(TarifVolumenEnt+TarifVolumenLZ),0)*AustrittsKNZ*EintrittsKNZ,2)</f>
        <v>76</v>
      </c>
      <c r="I144">
        <f t="shared" si="24"/>
        <v>3750</v>
      </c>
      <c r="J144">
        <f t="shared" si="18"/>
        <v>750.19</v>
      </c>
      <c r="K144">
        <f t="shared" si="19"/>
        <v>75</v>
      </c>
      <c r="L144">
        <f t="shared" si="20"/>
        <v>1850</v>
      </c>
    </row>
    <row r="145" spans="1:12" x14ac:dyDescent="0.25">
      <c r="A145">
        <f t="shared" si="25"/>
        <v>12</v>
      </c>
      <c r="B145">
        <f t="shared" si="26"/>
        <v>12</v>
      </c>
      <c r="C145">
        <f t="shared" si="21"/>
        <v>1104</v>
      </c>
      <c r="D145" t="str">
        <f t="shared" si="22"/>
        <v>Denise</v>
      </c>
      <c r="E145" t="str">
        <f t="shared" si="23"/>
        <v>Becker</v>
      </c>
      <c r="F145">
        <f>ROUND(IF(Tariftyp="AT",IF($A145&lt;MONTH(TE_ZP_AT),AT_Gehalt,AT_Gehalt*(1+TE_Satz_AT)),IF($A145&lt;MONTH(TE_ZP_Tarif),Tarifentgelt,Tarifentgelt*(1+TE_Satz))*IRWAZ/AZ_Tarif)*EintrittsKNZ*AustrittsKNZ,2)</f>
        <v>3309.91</v>
      </c>
      <c r="G145">
        <f>ROUND(Grundentgelt*LZinPrz,2)</f>
        <v>364.09</v>
      </c>
      <c r="H145">
        <f>ROUND(IF(FreiwZulage&gt;TarifVolumenEnt+TarifVolumenLZ,FreiwZulage-(TarifVolumenEnt+TarifVolumenLZ),0)*AustrittsKNZ*EintrittsKNZ,2)</f>
        <v>76</v>
      </c>
      <c r="I145">
        <f t="shared" si="24"/>
        <v>3750</v>
      </c>
      <c r="J145">
        <f t="shared" si="18"/>
        <v>750.19</v>
      </c>
      <c r="K145">
        <f t="shared" si="19"/>
        <v>75</v>
      </c>
      <c r="L145">
        <f t="shared" si="20"/>
        <v>1850</v>
      </c>
    </row>
    <row r="146" spans="1:12" x14ac:dyDescent="0.25">
      <c r="A146">
        <f t="shared" si="25"/>
        <v>1</v>
      </c>
      <c r="B146">
        <f t="shared" si="26"/>
        <v>13</v>
      </c>
      <c r="C146">
        <f t="shared" si="21"/>
        <v>1109</v>
      </c>
      <c r="D146" t="str">
        <f t="shared" si="22"/>
        <v>Anette</v>
      </c>
      <c r="E146" t="str">
        <f t="shared" si="23"/>
        <v>Behles</v>
      </c>
      <c r="F146">
        <f>ROUND(IF(Tariftyp="AT",IF($A146&lt;MONTH(TE_ZP_AT),AT_Gehalt,AT_Gehalt*(1+TE_Satz_AT)),IF($A146&lt;MONTH(TE_ZP_Tarif),Tarifentgelt,Tarifentgelt*(1+TE_Satz))*IRWAZ/AZ_Tarif)*EintrittsKNZ*AustrittsKNZ,2)</f>
        <v>2333.71</v>
      </c>
      <c r="G146">
        <f>ROUND(Grundentgelt*LZinPrz,2)</f>
        <v>256.70999999999998</v>
      </c>
      <c r="H146">
        <f>ROUND(IF(FreiwZulage&gt;TarifVolumenEnt+TarifVolumenLZ,FreiwZulage-(TarifVolumenEnt+TarifVolumenLZ),0)*AustrittsKNZ*EintrittsKNZ,2)</f>
        <v>273</v>
      </c>
      <c r="I146">
        <f t="shared" si="24"/>
        <v>2863.42</v>
      </c>
      <c r="J146">
        <f t="shared" si="18"/>
        <v>572.83000000000004</v>
      </c>
      <c r="K146">
        <f t="shared" si="19"/>
        <v>961.57999999999993</v>
      </c>
      <c r="L146">
        <f t="shared" si="20"/>
        <v>2736.58</v>
      </c>
    </row>
    <row r="147" spans="1:12" x14ac:dyDescent="0.25">
      <c r="A147">
        <f t="shared" si="25"/>
        <v>2</v>
      </c>
      <c r="B147">
        <f t="shared" si="26"/>
        <v>13</v>
      </c>
      <c r="C147">
        <f t="shared" si="21"/>
        <v>1109</v>
      </c>
      <c r="D147" t="str">
        <f t="shared" si="22"/>
        <v>Anette</v>
      </c>
      <c r="E147" t="str">
        <f t="shared" si="23"/>
        <v>Behles</v>
      </c>
      <c r="F147">
        <f>ROUND(IF(Tariftyp="AT",IF($A147&lt;MONTH(TE_ZP_AT),AT_Gehalt,AT_Gehalt*(1+TE_Satz_AT)),IF($A147&lt;MONTH(TE_ZP_Tarif),Tarifentgelt,Tarifentgelt*(1+TE_Satz))*IRWAZ/AZ_Tarif)*EintrittsKNZ*AustrittsKNZ,2)</f>
        <v>2333.71</v>
      </c>
      <c r="G147">
        <f>ROUND(Grundentgelt*LZinPrz,2)</f>
        <v>256.70999999999998</v>
      </c>
      <c r="H147">
        <f>ROUND(IF(FreiwZulage&gt;TarifVolumenEnt+TarifVolumenLZ,FreiwZulage-(TarifVolumenEnt+TarifVolumenLZ),0)*AustrittsKNZ*EintrittsKNZ,2)</f>
        <v>273</v>
      </c>
      <c r="I147">
        <f t="shared" si="24"/>
        <v>2863.42</v>
      </c>
      <c r="J147">
        <f t="shared" si="18"/>
        <v>572.83000000000004</v>
      </c>
      <c r="K147">
        <f t="shared" si="19"/>
        <v>961.57999999999993</v>
      </c>
      <c r="L147">
        <f t="shared" si="20"/>
        <v>2736.58</v>
      </c>
    </row>
    <row r="148" spans="1:12" x14ac:dyDescent="0.25">
      <c r="A148">
        <f t="shared" si="25"/>
        <v>3</v>
      </c>
      <c r="B148">
        <f t="shared" si="26"/>
        <v>13</v>
      </c>
      <c r="C148">
        <f t="shared" si="21"/>
        <v>1109</v>
      </c>
      <c r="D148" t="str">
        <f t="shared" si="22"/>
        <v>Anette</v>
      </c>
      <c r="E148" t="str">
        <f t="shared" si="23"/>
        <v>Behles</v>
      </c>
      <c r="F148">
        <f>ROUND(IF(Tariftyp="AT",IF($A148&lt;MONTH(TE_ZP_AT),AT_Gehalt,AT_Gehalt*(1+TE_Satz_AT)),IF($A148&lt;MONTH(TE_ZP_Tarif),Tarifentgelt,Tarifentgelt*(1+TE_Satz))*IRWAZ/AZ_Tarif)*EintrittsKNZ*AustrittsKNZ,2)</f>
        <v>2333.71</v>
      </c>
      <c r="G148">
        <f>ROUND(Grundentgelt*LZinPrz,2)</f>
        <v>256.70999999999998</v>
      </c>
      <c r="H148">
        <f>ROUND(IF(FreiwZulage&gt;TarifVolumenEnt+TarifVolumenLZ,FreiwZulage-(TarifVolumenEnt+TarifVolumenLZ),0)*AustrittsKNZ*EintrittsKNZ,2)</f>
        <v>273</v>
      </c>
      <c r="I148">
        <f t="shared" si="24"/>
        <v>2863.42</v>
      </c>
      <c r="J148">
        <f t="shared" si="18"/>
        <v>572.83000000000004</v>
      </c>
      <c r="K148">
        <f t="shared" si="19"/>
        <v>961.57999999999993</v>
      </c>
      <c r="L148">
        <f t="shared" si="20"/>
        <v>2736.58</v>
      </c>
    </row>
    <row r="149" spans="1:12" x14ac:dyDescent="0.25">
      <c r="A149">
        <f t="shared" si="25"/>
        <v>4</v>
      </c>
      <c r="B149">
        <f t="shared" si="26"/>
        <v>13</v>
      </c>
      <c r="C149">
        <f t="shared" si="21"/>
        <v>1109</v>
      </c>
      <c r="D149" t="str">
        <f t="shared" si="22"/>
        <v>Anette</v>
      </c>
      <c r="E149" t="str">
        <f t="shared" si="23"/>
        <v>Behles</v>
      </c>
      <c r="F149">
        <f>ROUND(IF(Tariftyp="AT",IF($A149&lt;MONTH(TE_ZP_AT),AT_Gehalt,AT_Gehalt*(1+TE_Satz_AT)),IF($A149&lt;MONTH(TE_ZP_Tarif),Tarifentgelt,Tarifentgelt*(1+TE_Satz))*IRWAZ/AZ_Tarif)*EintrittsKNZ*AustrittsKNZ,2)</f>
        <v>2333.71</v>
      </c>
      <c r="G149">
        <f>ROUND(Grundentgelt*LZinPrz,2)</f>
        <v>256.70999999999998</v>
      </c>
      <c r="H149">
        <f>ROUND(IF(FreiwZulage&gt;TarifVolumenEnt+TarifVolumenLZ,FreiwZulage-(TarifVolumenEnt+TarifVolumenLZ),0)*AustrittsKNZ*EintrittsKNZ,2)</f>
        <v>273</v>
      </c>
      <c r="I149">
        <f t="shared" si="24"/>
        <v>2863.42</v>
      </c>
      <c r="J149">
        <f t="shared" si="18"/>
        <v>572.83000000000004</v>
      </c>
      <c r="K149">
        <f t="shared" si="19"/>
        <v>961.57999999999993</v>
      </c>
      <c r="L149">
        <f t="shared" si="20"/>
        <v>2736.58</v>
      </c>
    </row>
    <row r="150" spans="1:12" x14ac:dyDescent="0.25">
      <c r="A150">
        <f t="shared" si="25"/>
        <v>5</v>
      </c>
      <c r="B150">
        <f t="shared" si="26"/>
        <v>13</v>
      </c>
      <c r="C150">
        <f t="shared" si="21"/>
        <v>1109</v>
      </c>
      <c r="D150" t="str">
        <f t="shared" si="22"/>
        <v>Anette</v>
      </c>
      <c r="E150" t="str">
        <f t="shared" si="23"/>
        <v>Behles</v>
      </c>
      <c r="F150">
        <f>ROUND(IF(Tariftyp="AT",IF($A150&lt;MONTH(TE_ZP_AT),AT_Gehalt,AT_Gehalt*(1+TE_Satz_AT)),IF($A150&lt;MONTH(TE_ZP_Tarif),Tarifentgelt,Tarifentgelt*(1+TE_Satz))*IRWAZ/AZ_Tarif)*EintrittsKNZ*AustrittsKNZ,2)</f>
        <v>2403.73</v>
      </c>
      <c r="G150">
        <f>ROUND(Grundentgelt*LZinPrz,2)</f>
        <v>264.41000000000003</v>
      </c>
      <c r="H150">
        <f>ROUND(IF(FreiwZulage&gt;TarifVolumenEnt+TarifVolumenLZ,FreiwZulage-(TarifVolumenEnt+TarifVolumenLZ),0)*AustrittsKNZ*EintrittsKNZ,2)</f>
        <v>195.29</v>
      </c>
      <c r="I150">
        <f t="shared" si="24"/>
        <v>2863.43</v>
      </c>
      <c r="J150">
        <f t="shared" si="18"/>
        <v>572.83000000000004</v>
      </c>
      <c r="K150">
        <f t="shared" si="19"/>
        <v>961.57000000000016</v>
      </c>
      <c r="L150">
        <f t="shared" si="20"/>
        <v>2736.57</v>
      </c>
    </row>
    <row r="151" spans="1:12" x14ac:dyDescent="0.25">
      <c r="A151">
        <f t="shared" si="25"/>
        <v>6</v>
      </c>
      <c r="B151">
        <f t="shared" si="26"/>
        <v>13</v>
      </c>
      <c r="C151">
        <f t="shared" si="21"/>
        <v>1109</v>
      </c>
      <c r="D151" t="str">
        <f t="shared" si="22"/>
        <v>Anette</v>
      </c>
      <c r="E151" t="str">
        <f t="shared" si="23"/>
        <v>Behles</v>
      </c>
      <c r="F151">
        <f>ROUND(IF(Tariftyp="AT",IF($A151&lt;MONTH(TE_ZP_AT),AT_Gehalt,AT_Gehalt*(1+TE_Satz_AT)),IF($A151&lt;MONTH(TE_ZP_Tarif),Tarifentgelt,Tarifentgelt*(1+TE_Satz))*IRWAZ/AZ_Tarif)*EintrittsKNZ*AustrittsKNZ,2)</f>
        <v>2403.73</v>
      </c>
      <c r="G151">
        <f>ROUND(Grundentgelt*LZinPrz,2)</f>
        <v>264.41000000000003</v>
      </c>
      <c r="H151">
        <f>ROUND(IF(FreiwZulage&gt;TarifVolumenEnt+TarifVolumenLZ,FreiwZulage-(TarifVolumenEnt+TarifVolumenLZ),0)*AustrittsKNZ*EintrittsKNZ,2)</f>
        <v>195.29</v>
      </c>
      <c r="I151">
        <f t="shared" si="24"/>
        <v>2863.43</v>
      </c>
      <c r="J151">
        <f t="shared" si="18"/>
        <v>572.83000000000004</v>
      </c>
      <c r="K151">
        <f t="shared" si="19"/>
        <v>961.57000000000016</v>
      </c>
      <c r="L151">
        <f t="shared" si="20"/>
        <v>2736.57</v>
      </c>
    </row>
    <row r="152" spans="1:12" x14ac:dyDescent="0.25">
      <c r="A152">
        <f t="shared" si="25"/>
        <v>7</v>
      </c>
      <c r="B152">
        <f t="shared" si="26"/>
        <v>13</v>
      </c>
      <c r="C152">
        <f t="shared" si="21"/>
        <v>1109</v>
      </c>
      <c r="D152" t="str">
        <f t="shared" si="22"/>
        <v>Anette</v>
      </c>
      <c r="E152" t="str">
        <f t="shared" si="23"/>
        <v>Behles</v>
      </c>
      <c r="F152">
        <f>ROUND(IF(Tariftyp="AT",IF($A152&lt;MONTH(TE_ZP_AT),AT_Gehalt,AT_Gehalt*(1+TE_Satz_AT)),IF($A152&lt;MONTH(TE_ZP_Tarif),Tarifentgelt,Tarifentgelt*(1+TE_Satz))*IRWAZ/AZ_Tarif)*EintrittsKNZ*AustrittsKNZ,2)</f>
        <v>2403.73</v>
      </c>
      <c r="G152">
        <f>ROUND(Grundentgelt*LZinPrz,2)</f>
        <v>264.41000000000003</v>
      </c>
      <c r="H152">
        <f>ROUND(IF(FreiwZulage&gt;TarifVolumenEnt+TarifVolumenLZ,FreiwZulage-(TarifVolumenEnt+TarifVolumenLZ),0)*AustrittsKNZ*EintrittsKNZ,2)</f>
        <v>195.29</v>
      </c>
      <c r="I152">
        <f t="shared" si="24"/>
        <v>2863.43</v>
      </c>
      <c r="J152">
        <f t="shared" si="18"/>
        <v>572.83000000000004</v>
      </c>
      <c r="K152">
        <f t="shared" si="19"/>
        <v>961.57000000000016</v>
      </c>
      <c r="L152">
        <f t="shared" si="20"/>
        <v>2736.57</v>
      </c>
    </row>
    <row r="153" spans="1:12" x14ac:dyDescent="0.25">
      <c r="A153">
        <f t="shared" si="25"/>
        <v>8</v>
      </c>
      <c r="B153">
        <f t="shared" si="26"/>
        <v>13</v>
      </c>
      <c r="C153">
        <f t="shared" si="21"/>
        <v>1109</v>
      </c>
      <c r="D153" t="str">
        <f t="shared" si="22"/>
        <v>Anette</v>
      </c>
      <c r="E153" t="str">
        <f t="shared" si="23"/>
        <v>Behles</v>
      </c>
      <c r="F153">
        <f>ROUND(IF(Tariftyp="AT",IF($A153&lt;MONTH(TE_ZP_AT),AT_Gehalt,AT_Gehalt*(1+TE_Satz_AT)),IF($A153&lt;MONTH(TE_ZP_Tarif),Tarifentgelt,Tarifentgelt*(1+TE_Satz))*IRWAZ/AZ_Tarif)*EintrittsKNZ*AustrittsKNZ,2)</f>
        <v>2403.73</v>
      </c>
      <c r="G153">
        <f>ROUND(Grundentgelt*LZinPrz,2)</f>
        <v>264.41000000000003</v>
      </c>
      <c r="H153">
        <f>ROUND(IF(FreiwZulage&gt;TarifVolumenEnt+TarifVolumenLZ,FreiwZulage-(TarifVolumenEnt+TarifVolumenLZ),0)*AustrittsKNZ*EintrittsKNZ,2)</f>
        <v>195.29</v>
      </c>
      <c r="I153">
        <f t="shared" si="24"/>
        <v>2863.43</v>
      </c>
      <c r="J153">
        <f t="shared" si="18"/>
        <v>572.83000000000004</v>
      </c>
      <c r="K153">
        <f t="shared" si="19"/>
        <v>961.57000000000016</v>
      </c>
      <c r="L153">
        <f t="shared" si="20"/>
        <v>2736.57</v>
      </c>
    </row>
    <row r="154" spans="1:12" x14ac:dyDescent="0.25">
      <c r="A154">
        <f t="shared" si="25"/>
        <v>9</v>
      </c>
      <c r="B154">
        <f t="shared" si="26"/>
        <v>13</v>
      </c>
      <c r="C154">
        <f t="shared" si="21"/>
        <v>1109</v>
      </c>
      <c r="D154" t="str">
        <f t="shared" si="22"/>
        <v>Anette</v>
      </c>
      <c r="E154" t="str">
        <f t="shared" si="23"/>
        <v>Behles</v>
      </c>
      <c r="F154">
        <f>ROUND(IF(Tariftyp="AT",IF($A154&lt;MONTH(TE_ZP_AT),AT_Gehalt,AT_Gehalt*(1+TE_Satz_AT)),IF($A154&lt;MONTH(TE_ZP_Tarif),Tarifentgelt,Tarifentgelt*(1+TE_Satz))*IRWAZ/AZ_Tarif)*EintrittsKNZ*AustrittsKNZ,2)</f>
        <v>2403.73</v>
      </c>
      <c r="G154">
        <f>ROUND(Grundentgelt*LZinPrz,2)</f>
        <v>264.41000000000003</v>
      </c>
      <c r="H154">
        <f>ROUND(IF(FreiwZulage&gt;TarifVolumenEnt+TarifVolumenLZ,FreiwZulage-(TarifVolumenEnt+TarifVolumenLZ),0)*AustrittsKNZ*EintrittsKNZ,2)</f>
        <v>195.29</v>
      </c>
      <c r="I154">
        <f t="shared" si="24"/>
        <v>2863.43</v>
      </c>
      <c r="J154">
        <f t="shared" si="18"/>
        <v>572.83000000000004</v>
      </c>
      <c r="K154">
        <f t="shared" si="19"/>
        <v>961.57000000000016</v>
      </c>
      <c r="L154">
        <f t="shared" si="20"/>
        <v>2736.57</v>
      </c>
    </row>
    <row r="155" spans="1:12" x14ac:dyDescent="0.25">
      <c r="A155">
        <f t="shared" si="25"/>
        <v>10</v>
      </c>
      <c r="B155">
        <f t="shared" si="26"/>
        <v>13</v>
      </c>
      <c r="C155">
        <f t="shared" si="21"/>
        <v>1109</v>
      </c>
      <c r="D155" t="str">
        <f t="shared" si="22"/>
        <v>Anette</v>
      </c>
      <c r="E155" t="str">
        <f t="shared" si="23"/>
        <v>Behles</v>
      </c>
      <c r="F155">
        <f>ROUND(IF(Tariftyp="AT",IF($A155&lt;MONTH(TE_ZP_AT),AT_Gehalt,AT_Gehalt*(1+TE_Satz_AT)),IF($A155&lt;MONTH(TE_ZP_Tarif),Tarifentgelt,Tarifentgelt*(1+TE_Satz))*IRWAZ/AZ_Tarif)*EintrittsKNZ*AustrittsKNZ,2)</f>
        <v>2403.73</v>
      </c>
      <c r="G155">
        <f>ROUND(Grundentgelt*LZinPrz,2)</f>
        <v>264.41000000000003</v>
      </c>
      <c r="H155">
        <f>ROUND(IF(FreiwZulage&gt;TarifVolumenEnt+TarifVolumenLZ,FreiwZulage-(TarifVolumenEnt+TarifVolumenLZ),0)*AustrittsKNZ*EintrittsKNZ,2)</f>
        <v>195.29</v>
      </c>
      <c r="I155">
        <f t="shared" si="24"/>
        <v>2863.43</v>
      </c>
      <c r="J155">
        <f t="shared" si="18"/>
        <v>572.83000000000004</v>
      </c>
      <c r="K155">
        <f t="shared" si="19"/>
        <v>961.57000000000016</v>
      </c>
      <c r="L155">
        <f t="shared" si="20"/>
        <v>2736.57</v>
      </c>
    </row>
    <row r="156" spans="1:12" x14ac:dyDescent="0.25">
      <c r="A156">
        <f t="shared" si="25"/>
        <v>11</v>
      </c>
      <c r="B156">
        <f t="shared" si="26"/>
        <v>13</v>
      </c>
      <c r="C156">
        <f t="shared" si="21"/>
        <v>1109</v>
      </c>
      <c r="D156" t="str">
        <f t="shared" si="22"/>
        <v>Anette</v>
      </c>
      <c r="E156" t="str">
        <f t="shared" si="23"/>
        <v>Behles</v>
      </c>
      <c r="F156">
        <f>ROUND(IF(Tariftyp="AT",IF($A156&lt;MONTH(TE_ZP_AT),AT_Gehalt,AT_Gehalt*(1+TE_Satz_AT)),IF($A156&lt;MONTH(TE_ZP_Tarif),Tarifentgelt,Tarifentgelt*(1+TE_Satz))*IRWAZ/AZ_Tarif)*EintrittsKNZ*AustrittsKNZ,2)</f>
        <v>2403.73</v>
      </c>
      <c r="G156">
        <f>ROUND(Grundentgelt*LZinPrz,2)</f>
        <v>264.41000000000003</v>
      </c>
      <c r="H156">
        <f>ROUND(IF(FreiwZulage&gt;TarifVolumenEnt+TarifVolumenLZ,FreiwZulage-(TarifVolumenEnt+TarifVolumenLZ),0)*AustrittsKNZ*EintrittsKNZ,2)</f>
        <v>195.29</v>
      </c>
      <c r="I156">
        <f t="shared" si="24"/>
        <v>2863.43</v>
      </c>
      <c r="J156">
        <f t="shared" si="18"/>
        <v>572.83000000000004</v>
      </c>
      <c r="K156">
        <f t="shared" si="19"/>
        <v>961.57000000000016</v>
      </c>
      <c r="L156">
        <f t="shared" si="20"/>
        <v>2736.57</v>
      </c>
    </row>
    <row r="157" spans="1:12" x14ac:dyDescent="0.25">
      <c r="A157">
        <f t="shared" si="25"/>
        <v>12</v>
      </c>
      <c r="B157">
        <f t="shared" si="26"/>
        <v>13</v>
      </c>
      <c r="C157">
        <f t="shared" si="21"/>
        <v>1109</v>
      </c>
      <c r="D157" t="str">
        <f t="shared" si="22"/>
        <v>Anette</v>
      </c>
      <c r="E157" t="str">
        <f t="shared" si="23"/>
        <v>Behles</v>
      </c>
      <c r="F157">
        <f>ROUND(IF(Tariftyp="AT",IF($A157&lt;MONTH(TE_ZP_AT),AT_Gehalt,AT_Gehalt*(1+TE_Satz_AT)),IF($A157&lt;MONTH(TE_ZP_Tarif),Tarifentgelt,Tarifentgelt*(1+TE_Satz))*IRWAZ/AZ_Tarif)*EintrittsKNZ*AustrittsKNZ,2)</f>
        <v>2403.73</v>
      </c>
      <c r="G157">
        <f>ROUND(Grundentgelt*LZinPrz,2)</f>
        <v>264.41000000000003</v>
      </c>
      <c r="H157">
        <f>ROUND(IF(FreiwZulage&gt;TarifVolumenEnt+TarifVolumenLZ,FreiwZulage-(TarifVolumenEnt+TarifVolumenLZ),0)*AustrittsKNZ*EintrittsKNZ,2)</f>
        <v>195.29</v>
      </c>
      <c r="I157">
        <f t="shared" si="24"/>
        <v>2863.43</v>
      </c>
      <c r="J157">
        <f t="shared" si="18"/>
        <v>572.83000000000004</v>
      </c>
      <c r="K157">
        <f t="shared" si="19"/>
        <v>961.57000000000016</v>
      </c>
      <c r="L157">
        <f t="shared" si="20"/>
        <v>2736.57</v>
      </c>
    </row>
    <row r="158" spans="1:12" x14ac:dyDescent="0.25">
      <c r="A158">
        <f t="shared" si="25"/>
        <v>1</v>
      </c>
      <c r="B158">
        <f t="shared" si="26"/>
        <v>14</v>
      </c>
      <c r="C158">
        <f t="shared" si="21"/>
        <v>1110</v>
      </c>
      <c r="D158" t="str">
        <f t="shared" si="22"/>
        <v>Edgar</v>
      </c>
      <c r="E158" t="str">
        <f t="shared" si="23"/>
        <v>Benner-Machel</v>
      </c>
      <c r="F158">
        <f>ROUND(IF(Tariftyp="AT",IF($A158&lt;MONTH(TE_ZP_AT),AT_Gehalt,AT_Gehalt*(1+TE_Satz_AT)),IF($A158&lt;MONTH(TE_ZP_Tarif),Tarifentgelt,Tarifentgelt*(1+TE_Satz))*IRWAZ/AZ_Tarif)*EintrittsKNZ*AustrittsKNZ,2)</f>
        <v>2224</v>
      </c>
      <c r="G158">
        <f>ROUND(Grundentgelt*LZinPrz,2)</f>
        <v>177.92</v>
      </c>
      <c r="H158">
        <f>ROUND(IF(FreiwZulage&gt;TarifVolumenEnt+TarifVolumenLZ,FreiwZulage-(TarifVolumenEnt+TarifVolumenLZ),0)*AustrittsKNZ*EintrittsKNZ,2)</f>
        <v>0</v>
      </c>
      <c r="I158">
        <f t="shared" si="24"/>
        <v>2401.92</v>
      </c>
      <c r="J158">
        <f t="shared" si="18"/>
        <v>480.5</v>
      </c>
      <c r="K158">
        <f t="shared" si="19"/>
        <v>1423.08</v>
      </c>
      <c r="L158">
        <f t="shared" si="20"/>
        <v>3198.08</v>
      </c>
    </row>
    <row r="159" spans="1:12" x14ac:dyDescent="0.25">
      <c r="A159">
        <f t="shared" si="25"/>
        <v>2</v>
      </c>
      <c r="B159">
        <f t="shared" si="26"/>
        <v>14</v>
      </c>
      <c r="C159">
        <f t="shared" si="21"/>
        <v>1110</v>
      </c>
      <c r="D159" t="str">
        <f t="shared" si="22"/>
        <v>Edgar</v>
      </c>
      <c r="E159" t="str">
        <f t="shared" si="23"/>
        <v>Benner-Machel</v>
      </c>
      <c r="F159">
        <f>ROUND(IF(Tariftyp="AT",IF($A159&lt;MONTH(TE_ZP_AT),AT_Gehalt,AT_Gehalt*(1+TE_Satz_AT)),IF($A159&lt;MONTH(TE_ZP_Tarif),Tarifentgelt,Tarifentgelt*(1+TE_Satz))*IRWAZ/AZ_Tarif)*EintrittsKNZ*AustrittsKNZ,2)</f>
        <v>2224</v>
      </c>
      <c r="G159">
        <f>ROUND(Grundentgelt*LZinPrz,2)</f>
        <v>177.92</v>
      </c>
      <c r="H159">
        <f>ROUND(IF(FreiwZulage&gt;TarifVolumenEnt+TarifVolumenLZ,FreiwZulage-(TarifVolumenEnt+TarifVolumenLZ),0)*AustrittsKNZ*EintrittsKNZ,2)</f>
        <v>0</v>
      </c>
      <c r="I159">
        <f t="shared" si="24"/>
        <v>2401.92</v>
      </c>
      <c r="J159">
        <f t="shared" si="18"/>
        <v>480.5</v>
      </c>
      <c r="K159">
        <f t="shared" si="19"/>
        <v>1423.08</v>
      </c>
      <c r="L159">
        <f t="shared" si="20"/>
        <v>3198.08</v>
      </c>
    </row>
    <row r="160" spans="1:12" x14ac:dyDescent="0.25">
      <c r="A160">
        <f t="shared" si="25"/>
        <v>3</v>
      </c>
      <c r="B160">
        <f t="shared" si="26"/>
        <v>14</v>
      </c>
      <c r="C160">
        <f t="shared" si="21"/>
        <v>1110</v>
      </c>
      <c r="D160" t="str">
        <f t="shared" si="22"/>
        <v>Edgar</v>
      </c>
      <c r="E160" t="str">
        <f t="shared" si="23"/>
        <v>Benner-Machel</v>
      </c>
      <c r="F160">
        <f>ROUND(IF(Tariftyp="AT",IF($A160&lt;MONTH(TE_ZP_AT),AT_Gehalt,AT_Gehalt*(1+TE_Satz_AT)),IF($A160&lt;MONTH(TE_ZP_Tarif),Tarifentgelt,Tarifentgelt*(1+TE_Satz))*IRWAZ/AZ_Tarif)*EintrittsKNZ*AustrittsKNZ,2)</f>
        <v>2224</v>
      </c>
      <c r="G160">
        <f>ROUND(Grundentgelt*LZinPrz,2)</f>
        <v>177.92</v>
      </c>
      <c r="H160">
        <f>ROUND(IF(FreiwZulage&gt;TarifVolumenEnt+TarifVolumenLZ,FreiwZulage-(TarifVolumenEnt+TarifVolumenLZ),0)*AustrittsKNZ*EintrittsKNZ,2)</f>
        <v>0</v>
      </c>
      <c r="I160">
        <f t="shared" si="24"/>
        <v>2401.92</v>
      </c>
      <c r="J160">
        <f t="shared" si="18"/>
        <v>480.5</v>
      </c>
      <c r="K160">
        <f t="shared" si="19"/>
        <v>1423.08</v>
      </c>
      <c r="L160">
        <f t="shared" si="20"/>
        <v>3198.08</v>
      </c>
    </row>
    <row r="161" spans="1:12" x14ac:dyDescent="0.25">
      <c r="A161">
        <f t="shared" si="25"/>
        <v>4</v>
      </c>
      <c r="B161">
        <f t="shared" si="26"/>
        <v>14</v>
      </c>
      <c r="C161">
        <f t="shared" si="21"/>
        <v>1110</v>
      </c>
      <c r="D161" t="str">
        <f t="shared" si="22"/>
        <v>Edgar</v>
      </c>
      <c r="E161" t="str">
        <f t="shared" si="23"/>
        <v>Benner-Machel</v>
      </c>
      <c r="F161">
        <f>ROUND(IF(Tariftyp="AT",IF($A161&lt;MONTH(TE_ZP_AT),AT_Gehalt,AT_Gehalt*(1+TE_Satz_AT)),IF($A161&lt;MONTH(TE_ZP_Tarif),Tarifentgelt,Tarifentgelt*(1+TE_Satz))*IRWAZ/AZ_Tarif)*EintrittsKNZ*AustrittsKNZ,2)</f>
        <v>2224</v>
      </c>
      <c r="G161">
        <f>ROUND(Grundentgelt*LZinPrz,2)</f>
        <v>177.92</v>
      </c>
      <c r="H161">
        <f>ROUND(IF(FreiwZulage&gt;TarifVolumenEnt+TarifVolumenLZ,FreiwZulage-(TarifVolumenEnt+TarifVolumenLZ),0)*AustrittsKNZ*EintrittsKNZ,2)</f>
        <v>0</v>
      </c>
      <c r="I161">
        <f t="shared" si="24"/>
        <v>2401.92</v>
      </c>
      <c r="J161">
        <f t="shared" si="18"/>
        <v>480.5</v>
      </c>
      <c r="K161">
        <f t="shared" si="19"/>
        <v>1423.08</v>
      </c>
      <c r="L161">
        <f t="shared" si="20"/>
        <v>3198.08</v>
      </c>
    </row>
    <row r="162" spans="1:12" x14ac:dyDescent="0.25">
      <c r="A162">
        <f t="shared" si="25"/>
        <v>5</v>
      </c>
      <c r="B162">
        <f t="shared" si="26"/>
        <v>14</v>
      </c>
      <c r="C162">
        <f t="shared" si="21"/>
        <v>1110</v>
      </c>
      <c r="D162" t="str">
        <f t="shared" si="22"/>
        <v>Edgar</v>
      </c>
      <c r="E162" t="str">
        <f t="shared" si="23"/>
        <v>Benner-Machel</v>
      </c>
      <c r="F162">
        <f>ROUND(IF(Tariftyp="AT",IF($A162&lt;MONTH(TE_ZP_AT),AT_Gehalt,AT_Gehalt*(1+TE_Satz_AT)),IF($A162&lt;MONTH(TE_ZP_Tarif),Tarifentgelt,Tarifentgelt*(1+TE_Satz))*IRWAZ/AZ_Tarif)*EintrittsKNZ*AustrittsKNZ,2)</f>
        <v>2290.7199999999998</v>
      </c>
      <c r="G162">
        <f>ROUND(Grundentgelt*LZinPrz,2)</f>
        <v>183.26</v>
      </c>
      <c r="H162">
        <f>ROUND(IF(FreiwZulage&gt;TarifVolumenEnt+TarifVolumenLZ,FreiwZulage-(TarifVolumenEnt+TarifVolumenLZ),0)*AustrittsKNZ*EintrittsKNZ,2)</f>
        <v>0</v>
      </c>
      <c r="I162">
        <f t="shared" si="24"/>
        <v>2473.9799999999996</v>
      </c>
      <c r="J162">
        <f t="shared" si="18"/>
        <v>494.92</v>
      </c>
      <c r="K162">
        <f t="shared" si="19"/>
        <v>1351.0200000000004</v>
      </c>
      <c r="L162">
        <f t="shared" si="20"/>
        <v>3126.0200000000004</v>
      </c>
    </row>
    <row r="163" spans="1:12" x14ac:dyDescent="0.25">
      <c r="A163">
        <f t="shared" si="25"/>
        <v>6</v>
      </c>
      <c r="B163">
        <f t="shared" si="26"/>
        <v>14</v>
      </c>
      <c r="C163">
        <f t="shared" si="21"/>
        <v>1110</v>
      </c>
      <c r="D163" t="str">
        <f t="shared" si="22"/>
        <v>Edgar</v>
      </c>
      <c r="E163" t="str">
        <f t="shared" si="23"/>
        <v>Benner-Machel</v>
      </c>
      <c r="F163">
        <f>ROUND(IF(Tariftyp="AT",IF($A163&lt;MONTH(TE_ZP_AT),AT_Gehalt,AT_Gehalt*(1+TE_Satz_AT)),IF($A163&lt;MONTH(TE_ZP_Tarif),Tarifentgelt,Tarifentgelt*(1+TE_Satz))*IRWAZ/AZ_Tarif)*EintrittsKNZ*AustrittsKNZ,2)</f>
        <v>2290.7199999999998</v>
      </c>
      <c r="G163">
        <f>ROUND(Grundentgelt*LZinPrz,2)</f>
        <v>183.26</v>
      </c>
      <c r="H163">
        <f>ROUND(IF(FreiwZulage&gt;TarifVolumenEnt+TarifVolumenLZ,FreiwZulage-(TarifVolumenEnt+TarifVolumenLZ),0)*AustrittsKNZ*EintrittsKNZ,2)</f>
        <v>0</v>
      </c>
      <c r="I163">
        <f t="shared" si="24"/>
        <v>2473.9799999999996</v>
      </c>
      <c r="J163">
        <f t="shared" si="18"/>
        <v>494.92</v>
      </c>
      <c r="K163">
        <f t="shared" si="19"/>
        <v>1351.0200000000004</v>
      </c>
      <c r="L163">
        <f t="shared" si="20"/>
        <v>3126.0200000000004</v>
      </c>
    </row>
    <row r="164" spans="1:12" x14ac:dyDescent="0.25">
      <c r="A164">
        <f t="shared" si="25"/>
        <v>7</v>
      </c>
      <c r="B164">
        <f t="shared" si="26"/>
        <v>14</v>
      </c>
      <c r="C164">
        <f t="shared" si="21"/>
        <v>1110</v>
      </c>
      <c r="D164" t="str">
        <f t="shared" si="22"/>
        <v>Edgar</v>
      </c>
      <c r="E164" t="str">
        <f t="shared" si="23"/>
        <v>Benner-Machel</v>
      </c>
      <c r="F164">
        <f>ROUND(IF(Tariftyp="AT",IF($A164&lt;MONTH(TE_ZP_AT),AT_Gehalt,AT_Gehalt*(1+TE_Satz_AT)),IF($A164&lt;MONTH(TE_ZP_Tarif),Tarifentgelt,Tarifentgelt*(1+TE_Satz))*IRWAZ/AZ_Tarif)*EintrittsKNZ*AustrittsKNZ,2)</f>
        <v>2290.7199999999998</v>
      </c>
      <c r="G164">
        <f>ROUND(Grundentgelt*LZinPrz,2)</f>
        <v>183.26</v>
      </c>
      <c r="H164">
        <f>ROUND(IF(FreiwZulage&gt;TarifVolumenEnt+TarifVolumenLZ,FreiwZulage-(TarifVolumenEnt+TarifVolumenLZ),0)*AustrittsKNZ*EintrittsKNZ,2)</f>
        <v>0</v>
      </c>
      <c r="I164">
        <f t="shared" si="24"/>
        <v>2473.9799999999996</v>
      </c>
      <c r="J164">
        <f t="shared" si="18"/>
        <v>494.92</v>
      </c>
      <c r="K164">
        <f t="shared" si="19"/>
        <v>1351.0200000000004</v>
      </c>
      <c r="L164">
        <f t="shared" si="20"/>
        <v>3126.0200000000004</v>
      </c>
    </row>
    <row r="165" spans="1:12" x14ac:dyDescent="0.25">
      <c r="A165">
        <f t="shared" si="25"/>
        <v>8</v>
      </c>
      <c r="B165">
        <f t="shared" si="26"/>
        <v>14</v>
      </c>
      <c r="C165">
        <f t="shared" si="21"/>
        <v>1110</v>
      </c>
      <c r="D165" t="str">
        <f t="shared" si="22"/>
        <v>Edgar</v>
      </c>
      <c r="E165" t="str">
        <f t="shared" si="23"/>
        <v>Benner-Machel</v>
      </c>
      <c r="F165">
        <f>ROUND(IF(Tariftyp="AT",IF($A165&lt;MONTH(TE_ZP_AT),AT_Gehalt,AT_Gehalt*(1+TE_Satz_AT)),IF($A165&lt;MONTH(TE_ZP_Tarif),Tarifentgelt,Tarifentgelt*(1+TE_Satz))*IRWAZ/AZ_Tarif)*EintrittsKNZ*AustrittsKNZ,2)</f>
        <v>2290.7199999999998</v>
      </c>
      <c r="G165">
        <f>ROUND(Grundentgelt*LZinPrz,2)</f>
        <v>183.26</v>
      </c>
      <c r="H165">
        <f>ROUND(IF(FreiwZulage&gt;TarifVolumenEnt+TarifVolumenLZ,FreiwZulage-(TarifVolumenEnt+TarifVolumenLZ),0)*AustrittsKNZ*EintrittsKNZ,2)</f>
        <v>0</v>
      </c>
      <c r="I165">
        <f t="shared" si="24"/>
        <v>2473.9799999999996</v>
      </c>
      <c r="J165">
        <f t="shared" si="18"/>
        <v>494.92</v>
      </c>
      <c r="K165">
        <f t="shared" si="19"/>
        <v>1351.0200000000004</v>
      </c>
      <c r="L165">
        <f t="shared" si="20"/>
        <v>3126.0200000000004</v>
      </c>
    </row>
    <row r="166" spans="1:12" x14ac:dyDescent="0.25">
      <c r="A166">
        <f t="shared" si="25"/>
        <v>9</v>
      </c>
      <c r="B166">
        <f t="shared" si="26"/>
        <v>14</v>
      </c>
      <c r="C166">
        <f t="shared" si="21"/>
        <v>1110</v>
      </c>
      <c r="D166" t="str">
        <f t="shared" si="22"/>
        <v>Edgar</v>
      </c>
      <c r="E166" t="str">
        <f t="shared" si="23"/>
        <v>Benner-Machel</v>
      </c>
      <c r="F166">
        <f>ROUND(IF(Tariftyp="AT",IF($A166&lt;MONTH(TE_ZP_AT),AT_Gehalt,AT_Gehalt*(1+TE_Satz_AT)),IF($A166&lt;MONTH(TE_ZP_Tarif),Tarifentgelt,Tarifentgelt*(1+TE_Satz))*IRWAZ/AZ_Tarif)*EintrittsKNZ*AustrittsKNZ,2)</f>
        <v>2290.7199999999998</v>
      </c>
      <c r="G166">
        <f>ROUND(Grundentgelt*LZinPrz,2)</f>
        <v>183.26</v>
      </c>
      <c r="H166">
        <f>ROUND(IF(FreiwZulage&gt;TarifVolumenEnt+TarifVolumenLZ,FreiwZulage-(TarifVolumenEnt+TarifVolumenLZ),0)*AustrittsKNZ*EintrittsKNZ,2)</f>
        <v>0</v>
      </c>
      <c r="I166">
        <f t="shared" si="24"/>
        <v>2473.9799999999996</v>
      </c>
      <c r="J166">
        <f t="shared" si="18"/>
        <v>494.92</v>
      </c>
      <c r="K166">
        <f t="shared" si="19"/>
        <v>1351.0200000000004</v>
      </c>
      <c r="L166">
        <f t="shared" si="20"/>
        <v>3126.0200000000004</v>
      </c>
    </row>
    <row r="167" spans="1:12" x14ac:dyDescent="0.25">
      <c r="A167">
        <f t="shared" si="25"/>
        <v>10</v>
      </c>
      <c r="B167">
        <f t="shared" si="26"/>
        <v>14</v>
      </c>
      <c r="C167">
        <f t="shared" si="21"/>
        <v>1110</v>
      </c>
      <c r="D167" t="str">
        <f t="shared" si="22"/>
        <v>Edgar</v>
      </c>
      <c r="E167" t="str">
        <f t="shared" si="23"/>
        <v>Benner-Machel</v>
      </c>
      <c r="F167">
        <f>ROUND(IF(Tariftyp="AT",IF($A167&lt;MONTH(TE_ZP_AT),AT_Gehalt,AT_Gehalt*(1+TE_Satz_AT)),IF($A167&lt;MONTH(TE_ZP_Tarif),Tarifentgelt,Tarifentgelt*(1+TE_Satz))*IRWAZ/AZ_Tarif)*EintrittsKNZ*AustrittsKNZ,2)</f>
        <v>2290.7199999999998</v>
      </c>
      <c r="G167">
        <f>ROUND(Grundentgelt*LZinPrz,2)</f>
        <v>183.26</v>
      </c>
      <c r="H167">
        <f>ROUND(IF(FreiwZulage&gt;TarifVolumenEnt+TarifVolumenLZ,FreiwZulage-(TarifVolumenEnt+TarifVolumenLZ),0)*AustrittsKNZ*EintrittsKNZ,2)</f>
        <v>0</v>
      </c>
      <c r="I167">
        <f t="shared" si="24"/>
        <v>2473.9799999999996</v>
      </c>
      <c r="J167">
        <f t="shared" si="18"/>
        <v>494.92</v>
      </c>
      <c r="K167">
        <f t="shared" si="19"/>
        <v>1351.0200000000004</v>
      </c>
      <c r="L167">
        <f t="shared" si="20"/>
        <v>3126.0200000000004</v>
      </c>
    </row>
    <row r="168" spans="1:12" x14ac:dyDescent="0.25">
      <c r="A168">
        <f t="shared" si="25"/>
        <v>11</v>
      </c>
      <c r="B168">
        <f t="shared" si="26"/>
        <v>14</v>
      </c>
      <c r="C168">
        <f t="shared" si="21"/>
        <v>1110</v>
      </c>
      <c r="D168" t="str">
        <f t="shared" si="22"/>
        <v>Edgar</v>
      </c>
      <c r="E168" t="str">
        <f t="shared" si="23"/>
        <v>Benner-Machel</v>
      </c>
      <c r="F168">
        <f>ROUND(IF(Tariftyp="AT",IF($A168&lt;MONTH(TE_ZP_AT),AT_Gehalt,AT_Gehalt*(1+TE_Satz_AT)),IF($A168&lt;MONTH(TE_ZP_Tarif),Tarifentgelt,Tarifentgelt*(1+TE_Satz))*IRWAZ/AZ_Tarif)*EintrittsKNZ*AustrittsKNZ,2)</f>
        <v>2290.7199999999998</v>
      </c>
      <c r="G168">
        <f>ROUND(Grundentgelt*LZinPrz,2)</f>
        <v>183.26</v>
      </c>
      <c r="H168">
        <f>ROUND(IF(FreiwZulage&gt;TarifVolumenEnt+TarifVolumenLZ,FreiwZulage-(TarifVolumenEnt+TarifVolumenLZ),0)*AustrittsKNZ*EintrittsKNZ,2)</f>
        <v>0</v>
      </c>
      <c r="I168">
        <f t="shared" si="24"/>
        <v>2473.9799999999996</v>
      </c>
      <c r="J168">
        <f t="shared" si="18"/>
        <v>494.92</v>
      </c>
      <c r="K168">
        <f t="shared" si="19"/>
        <v>1351.0200000000004</v>
      </c>
      <c r="L168">
        <f t="shared" si="20"/>
        <v>3126.0200000000004</v>
      </c>
    </row>
    <row r="169" spans="1:12" x14ac:dyDescent="0.25">
      <c r="A169">
        <f t="shared" si="25"/>
        <v>12</v>
      </c>
      <c r="B169">
        <f t="shared" si="26"/>
        <v>14</v>
      </c>
      <c r="C169">
        <f t="shared" si="21"/>
        <v>1110</v>
      </c>
      <c r="D169" t="str">
        <f t="shared" si="22"/>
        <v>Edgar</v>
      </c>
      <c r="E169" t="str">
        <f t="shared" si="23"/>
        <v>Benner-Machel</v>
      </c>
      <c r="F169">
        <f>ROUND(IF(Tariftyp="AT",IF($A169&lt;MONTH(TE_ZP_AT),AT_Gehalt,AT_Gehalt*(1+TE_Satz_AT)),IF($A169&lt;MONTH(TE_ZP_Tarif),Tarifentgelt,Tarifentgelt*(1+TE_Satz))*IRWAZ/AZ_Tarif)*EintrittsKNZ*AustrittsKNZ,2)</f>
        <v>2290.7199999999998</v>
      </c>
      <c r="G169">
        <f>ROUND(Grundentgelt*LZinPrz,2)</f>
        <v>183.26</v>
      </c>
      <c r="H169">
        <f>ROUND(IF(FreiwZulage&gt;TarifVolumenEnt+TarifVolumenLZ,FreiwZulage-(TarifVolumenEnt+TarifVolumenLZ),0)*AustrittsKNZ*EintrittsKNZ,2)</f>
        <v>0</v>
      </c>
      <c r="I169">
        <f t="shared" si="24"/>
        <v>2473.9799999999996</v>
      </c>
      <c r="J169">
        <f t="shared" si="18"/>
        <v>494.92</v>
      </c>
      <c r="K169">
        <f t="shared" si="19"/>
        <v>1351.0200000000004</v>
      </c>
      <c r="L169">
        <f t="shared" si="20"/>
        <v>3126.0200000000004</v>
      </c>
    </row>
    <row r="170" spans="1:12" x14ac:dyDescent="0.25">
      <c r="A170">
        <f t="shared" si="25"/>
        <v>1</v>
      </c>
      <c r="B170">
        <f t="shared" si="26"/>
        <v>15</v>
      </c>
      <c r="C170">
        <f t="shared" si="21"/>
        <v>1116</v>
      </c>
      <c r="D170" t="str">
        <f t="shared" si="22"/>
        <v>Elke</v>
      </c>
      <c r="E170" t="str">
        <f t="shared" si="23"/>
        <v>Beyer</v>
      </c>
      <c r="F170">
        <f>ROUND(IF(Tariftyp="AT",IF($A170&lt;MONTH(TE_ZP_AT),AT_Gehalt,AT_Gehalt*(1+TE_Satz_AT)),IF($A170&lt;MONTH(TE_ZP_Tarif),Tarifentgelt,Tarifentgelt*(1+TE_Satz))*IRWAZ/AZ_Tarif)*EintrittsKNZ*AustrittsKNZ,2)</f>
        <v>6033.31</v>
      </c>
      <c r="G170">
        <f>ROUND(Grundentgelt*LZinPrz,2)</f>
        <v>0</v>
      </c>
      <c r="H170">
        <f>ROUND(IF(FreiwZulage&gt;TarifVolumenEnt+TarifVolumenLZ,FreiwZulage-(TarifVolumenEnt+TarifVolumenLZ),0)*AustrittsKNZ*EintrittsKNZ,2)</f>
        <v>0</v>
      </c>
      <c r="I170">
        <f t="shared" si="24"/>
        <v>6033.31</v>
      </c>
      <c r="J170">
        <f t="shared" si="18"/>
        <v>973.4</v>
      </c>
      <c r="K170">
        <f t="shared" si="19"/>
        <v>0</v>
      </c>
      <c r="L170">
        <f t="shared" si="20"/>
        <v>0</v>
      </c>
    </row>
    <row r="171" spans="1:12" x14ac:dyDescent="0.25">
      <c r="A171">
        <f t="shared" si="25"/>
        <v>2</v>
      </c>
      <c r="B171">
        <f t="shared" si="26"/>
        <v>15</v>
      </c>
      <c r="C171">
        <f t="shared" si="21"/>
        <v>1116</v>
      </c>
      <c r="D171" t="str">
        <f t="shared" si="22"/>
        <v>Elke</v>
      </c>
      <c r="E171" t="str">
        <f t="shared" si="23"/>
        <v>Beyer</v>
      </c>
      <c r="F171">
        <f>ROUND(IF(Tariftyp="AT",IF($A171&lt;MONTH(TE_ZP_AT),AT_Gehalt,AT_Gehalt*(1+TE_Satz_AT)),IF($A171&lt;MONTH(TE_ZP_Tarif),Tarifentgelt,Tarifentgelt*(1+TE_Satz))*IRWAZ/AZ_Tarif)*EintrittsKNZ*AustrittsKNZ,2)</f>
        <v>6033.31</v>
      </c>
      <c r="G171">
        <f>ROUND(Grundentgelt*LZinPrz,2)</f>
        <v>0</v>
      </c>
      <c r="H171">
        <f>ROUND(IF(FreiwZulage&gt;TarifVolumenEnt+TarifVolumenLZ,FreiwZulage-(TarifVolumenEnt+TarifVolumenLZ),0)*AustrittsKNZ*EintrittsKNZ,2)</f>
        <v>0</v>
      </c>
      <c r="I171">
        <f t="shared" si="24"/>
        <v>6033.31</v>
      </c>
      <c r="J171">
        <f t="shared" si="18"/>
        <v>973.4</v>
      </c>
      <c r="K171">
        <f t="shared" si="19"/>
        <v>0</v>
      </c>
      <c r="L171">
        <f t="shared" si="20"/>
        <v>0</v>
      </c>
    </row>
    <row r="172" spans="1:12" x14ac:dyDescent="0.25">
      <c r="A172">
        <f t="shared" si="25"/>
        <v>3</v>
      </c>
      <c r="B172">
        <f t="shared" si="26"/>
        <v>15</v>
      </c>
      <c r="C172">
        <f t="shared" si="21"/>
        <v>1116</v>
      </c>
      <c r="D172" t="str">
        <f t="shared" si="22"/>
        <v>Elke</v>
      </c>
      <c r="E172" t="str">
        <f t="shared" si="23"/>
        <v>Beyer</v>
      </c>
      <c r="F172">
        <f>ROUND(IF(Tariftyp="AT",IF($A172&lt;MONTH(TE_ZP_AT),AT_Gehalt,AT_Gehalt*(1+TE_Satz_AT)),IF($A172&lt;MONTH(TE_ZP_Tarif),Tarifentgelt,Tarifentgelt*(1+TE_Satz))*IRWAZ/AZ_Tarif)*EintrittsKNZ*AustrittsKNZ,2)</f>
        <v>6033.31</v>
      </c>
      <c r="G172">
        <f>ROUND(Grundentgelt*LZinPrz,2)</f>
        <v>0</v>
      </c>
      <c r="H172">
        <f>ROUND(IF(FreiwZulage&gt;TarifVolumenEnt+TarifVolumenLZ,FreiwZulage-(TarifVolumenEnt+TarifVolumenLZ),0)*AustrittsKNZ*EintrittsKNZ,2)</f>
        <v>0</v>
      </c>
      <c r="I172">
        <f t="shared" si="24"/>
        <v>6033.31</v>
      </c>
      <c r="J172">
        <f t="shared" si="18"/>
        <v>973.4</v>
      </c>
      <c r="K172">
        <f t="shared" si="19"/>
        <v>0</v>
      </c>
      <c r="L172">
        <f t="shared" si="20"/>
        <v>0</v>
      </c>
    </row>
    <row r="173" spans="1:12" x14ac:dyDescent="0.25">
      <c r="A173">
        <f t="shared" si="25"/>
        <v>4</v>
      </c>
      <c r="B173">
        <f t="shared" si="26"/>
        <v>15</v>
      </c>
      <c r="C173">
        <f t="shared" si="21"/>
        <v>1116</v>
      </c>
      <c r="D173" t="str">
        <f t="shared" si="22"/>
        <v>Elke</v>
      </c>
      <c r="E173" t="str">
        <f t="shared" si="23"/>
        <v>Beyer</v>
      </c>
      <c r="F173">
        <f>ROUND(IF(Tariftyp="AT",IF($A173&lt;MONTH(TE_ZP_AT),AT_Gehalt,AT_Gehalt*(1+TE_Satz_AT)),IF($A173&lt;MONTH(TE_ZP_Tarif),Tarifentgelt,Tarifentgelt*(1+TE_Satz))*IRWAZ/AZ_Tarif)*EintrittsKNZ*AustrittsKNZ,2)</f>
        <v>6033.31</v>
      </c>
      <c r="G173">
        <f>ROUND(Grundentgelt*LZinPrz,2)</f>
        <v>0</v>
      </c>
      <c r="H173">
        <f>ROUND(IF(FreiwZulage&gt;TarifVolumenEnt+TarifVolumenLZ,FreiwZulage-(TarifVolumenEnt+TarifVolumenLZ),0)*AustrittsKNZ*EintrittsKNZ,2)</f>
        <v>0</v>
      </c>
      <c r="I173">
        <f t="shared" si="24"/>
        <v>6033.31</v>
      </c>
      <c r="J173">
        <f t="shared" si="18"/>
        <v>973.4</v>
      </c>
      <c r="K173">
        <f t="shared" si="19"/>
        <v>0</v>
      </c>
      <c r="L173">
        <f t="shared" si="20"/>
        <v>0</v>
      </c>
    </row>
    <row r="174" spans="1:12" x14ac:dyDescent="0.25">
      <c r="A174">
        <f t="shared" si="25"/>
        <v>5</v>
      </c>
      <c r="B174">
        <f t="shared" si="26"/>
        <v>15</v>
      </c>
      <c r="C174">
        <f t="shared" si="21"/>
        <v>1116</v>
      </c>
      <c r="D174" t="str">
        <f t="shared" si="22"/>
        <v>Elke</v>
      </c>
      <c r="E174" t="str">
        <f t="shared" si="23"/>
        <v>Beyer</v>
      </c>
      <c r="F174">
        <f>ROUND(IF(Tariftyp="AT",IF($A174&lt;MONTH(TE_ZP_AT),AT_Gehalt,AT_Gehalt*(1+TE_Satz_AT)),IF($A174&lt;MONTH(TE_ZP_Tarif),Tarifentgelt,Tarifentgelt*(1+TE_Satz))*IRWAZ/AZ_Tarif)*EintrittsKNZ*AustrittsKNZ,2)</f>
        <v>6033.31</v>
      </c>
      <c r="G174">
        <f>ROUND(Grundentgelt*LZinPrz,2)</f>
        <v>0</v>
      </c>
      <c r="H174">
        <f>ROUND(IF(FreiwZulage&gt;TarifVolumenEnt+TarifVolumenLZ,FreiwZulage-(TarifVolumenEnt+TarifVolumenLZ),0)*AustrittsKNZ*EintrittsKNZ,2)</f>
        <v>0</v>
      </c>
      <c r="I174">
        <f t="shared" si="24"/>
        <v>6033.31</v>
      </c>
      <c r="J174">
        <f t="shared" si="18"/>
        <v>973.4</v>
      </c>
      <c r="K174">
        <f t="shared" si="19"/>
        <v>0</v>
      </c>
      <c r="L174">
        <f t="shared" si="20"/>
        <v>0</v>
      </c>
    </row>
    <row r="175" spans="1:12" x14ac:dyDescent="0.25">
      <c r="A175">
        <f t="shared" si="25"/>
        <v>6</v>
      </c>
      <c r="B175">
        <f t="shared" si="26"/>
        <v>15</v>
      </c>
      <c r="C175">
        <f t="shared" si="21"/>
        <v>1116</v>
      </c>
      <c r="D175" t="str">
        <f t="shared" si="22"/>
        <v>Elke</v>
      </c>
      <c r="E175" t="str">
        <f t="shared" si="23"/>
        <v>Beyer</v>
      </c>
      <c r="F175">
        <f>ROUND(IF(Tariftyp="AT",IF($A175&lt;MONTH(TE_ZP_AT),AT_Gehalt,AT_Gehalt*(1+TE_Satz_AT)),IF($A175&lt;MONTH(TE_ZP_Tarif),Tarifentgelt,Tarifentgelt*(1+TE_Satz))*IRWAZ/AZ_Tarif)*EintrittsKNZ*AustrittsKNZ,2)</f>
        <v>6033.31</v>
      </c>
      <c r="G175">
        <f>ROUND(Grundentgelt*LZinPrz,2)</f>
        <v>0</v>
      </c>
      <c r="H175">
        <f>ROUND(IF(FreiwZulage&gt;TarifVolumenEnt+TarifVolumenLZ,FreiwZulage-(TarifVolumenEnt+TarifVolumenLZ),0)*AustrittsKNZ*EintrittsKNZ,2)</f>
        <v>0</v>
      </c>
      <c r="I175">
        <f t="shared" si="24"/>
        <v>6033.31</v>
      </c>
      <c r="J175">
        <f t="shared" si="18"/>
        <v>973.4</v>
      </c>
      <c r="K175">
        <f t="shared" si="19"/>
        <v>0</v>
      </c>
      <c r="L175">
        <f t="shared" si="20"/>
        <v>0</v>
      </c>
    </row>
    <row r="176" spans="1:12" x14ac:dyDescent="0.25">
      <c r="A176">
        <f t="shared" si="25"/>
        <v>7</v>
      </c>
      <c r="B176">
        <f t="shared" si="26"/>
        <v>15</v>
      </c>
      <c r="C176">
        <f t="shared" si="21"/>
        <v>1116</v>
      </c>
      <c r="D176" t="str">
        <f t="shared" si="22"/>
        <v>Elke</v>
      </c>
      <c r="E176" t="str">
        <f t="shared" si="23"/>
        <v>Beyer</v>
      </c>
      <c r="F176">
        <f>ROUND(IF(Tariftyp="AT",IF($A176&lt;MONTH(TE_ZP_AT),AT_Gehalt,AT_Gehalt*(1+TE_Satz_AT)),IF($A176&lt;MONTH(TE_ZP_Tarif),Tarifentgelt,Tarifentgelt*(1+TE_Satz))*IRWAZ/AZ_Tarif)*EintrittsKNZ*AustrittsKNZ,2)</f>
        <v>6153.98</v>
      </c>
      <c r="G176">
        <f>ROUND(Grundentgelt*LZinPrz,2)</f>
        <v>0</v>
      </c>
      <c r="H176">
        <f>ROUND(IF(FreiwZulage&gt;TarifVolumenEnt+TarifVolumenLZ,FreiwZulage-(TarifVolumenEnt+TarifVolumenLZ),0)*AustrittsKNZ*EintrittsKNZ,2)</f>
        <v>0</v>
      </c>
      <c r="I176">
        <f t="shared" si="24"/>
        <v>6153.98</v>
      </c>
      <c r="J176">
        <f t="shared" si="18"/>
        <v>973.4</v>
      </c>
      <c r="K176">
        <f t="shared" si="19"/>
        <v>0</v>
      </c>
      <c r="L176">
        <f t="shared" si="20"/>
        <v>0</v>
      </c>
    </row>
    <row r="177" spans="1:12" x14ac:dyDescent="0.25">
      <c r="A177">
        <f t="shared" si="25"/>
        <v>8</v>
      </c>
      <c r="B177">
        <f t="shared" si="26"/>
        <v>15</v>
      </c>
      <c r="C177">
        <f t="shared" si="21"/>
        <v>1116</v>
      </c>
      <c r="D177" t="str">
        <f t="shared" si="22"/>
        <v>Elke</v>
      </c>
      <c r="E177" t="str">
        <f t="shared" si="23"/>
        <v>Beyer</v>
      </c>
      <c r="F177">
        <f>ROUND(IF(Tariftyp="AT",IF($A177&lt;MONTH(TE_ZP_AT),AT_Gehalt,AT_Gehalt*(1+TE_Satz_AT)),IF($A177&lt;MONTH(TE_ZP_Tarif),Tarifentgelt,Tarifentgelt*(1+TE_Satz))*IRWAZ/AZ_Tarif)*EintrittsKNZ*AustrittsKNZ,2)</f>
        <v>6153.98</v>
      </c>
      <c r="G177">
        <f>ROUND(Grundentgelt*LZinPrz,2)</f>
        <v>0</v>
      </c>
      <c r="H177">
        <f>ROUND(IF(FreiwZulage&gt;TarifVolumenEnt+TarifVolumenLZ,FreiwZulage-(TarifVolumenEnt+TarifVolumenLZ),0)*AustrittsKNZ*EintrittsKNZ,2)</f>
        <v>0</v>
      </c>
      <c r="I177">
        <f t="shared" si="24"/>
        <v>6153.98</v>
      </c>
      <c r="J177">
        <f t="shared" si="18"/>
        <v>973.4</v>
      </c>
      <c r="K177">
        <f t="shared" si="19"/>
        <v>0</v>
      </c>
      <c r="L177">
        <f t="shared" si="20"/>
        <v>0</v>
      </c>
    </row>
    <row r="178" spans="1:12" x14ac:dyDescent="0.25">
      <c r="A178">
        <f t="shared" si="25"/>
        <v>9</v>
      </c>
      <c r="B178">
        <f t="shared" si="26"/>
        <v>15</v>
      </c>
      <c r="C178">
        <f t="shared" si="21"/>
        <v>1116</v>
      </c>
      <c r="D178" t="str">
        <f t="shared" si="22"/>
        <v>Elke</v>
      </c>
      <c r="E178" t="str">
        <f t="shared" si="23"/>
        <v>Beyer</v>
      </c>
      <c r="F178">
        <f>ROUND(IF(Tariftyp="AT",IF($A178&lt;MONTH(TE_ZP_AT),AT_Gehalt,AT_Gehalt*(1+TE_Satz_AT)),IF($A178&lt;MONTH(TE_ZP_Tarif),Tarifentgelt,Tarifentgelt*(1+TE_Satz))*IRWAZ/AZ_Tarif)*EintrittsKNZ*AustrittsKNZ,2)</f>
        <v>6153.98</v>
      </c>
      <c r="G178">
        <f>ROUND(Grundentgelt*LZinPrz,2)</f>
        <v>0</v>
      </c>
      <c r="H178">
        <f>ROUND(IF(FreiwZulage&gt;TarifVolumenEnt+TarifVolumenLZ,FreiwZulage-(TarifVolumenEnt+TarifVolumenLZ),0)*AustrittsKNZ*EintrittsKNZ,2)</f>
        <v>0</v>
      </c>
      <c r="I178">
        <f t="shared" si="24"/>
        <v>6153.98</v>
      </c>
      <c r="J178">
        <f t="shared" si="18"/>
        <v>973.4</v>
      </c>
      <c r="K178">
        <f t="shared" si="19"/>
        <v>0</v>
      </c>
      <c r="L178">
        <f t="shared" si="20"/>
        <v>0</v>
      </c>
    </row>
    <row r="179" spans="1:12" x14ac:dyDescent="0.25">
      <c r="A179">
        <f t="shared" si="25"/>
        <v>10</v>
      </c>
      <c r="B179">
        <f t="shared" si="26"/>
        <v>15</v>
      </c>
      <c r="C179">
        <f t="shared" si="21"/>
        <v>1116</v>
      </c>
      <c r="D179" t="str">
        <f t="shared" si="22"/>
        <v>Elke</v>
      </c>
      <c r="E179" t="str">
        <f t="shared" si="23"/>
        <v>Beyer</v>
      </c>
      <c r="F179">
        <f>ROUND(IF(Tariftyp="AT",IF($A179&lt;MONTH(TE_ZP_AT),AT_Gehalt,AT_Gehalt*(1+TE_Satz_AT)),IF($A179&lt;MONTH(TE_ZP_Tarif),Tarifentgelt,Tarifentgelt*(1+TE_Satz))*IRWAZ/AZ_Tarif)*EintrittsKNZ*AustrittsKNZ,2)</f>
        <v>6153.98</v>
      </c>
      <c r="G179">
        <f>ROUND(Grundentgelt*LZinPrz,2)</f>
        <v>0</v>
      </c>
      <c r="H179">
        <f>ROUND(IF(FreiwZulage&gt;TarifVolumenEnt+TarifVolumenLZ,FreiwZulage-(TarifVolumenEnt+TarifVolumenLZ),0)*AustrittsKNZ*EintrittsKNZ,2)</f>
        <v>0</v>
      </c>
      <c r="I179">
        <f t="shared" si="24"/>
        <v>6153.98</v>
      </c>
      <c r="J179">
        <f t="shared" si="18"/>
        <v>973.4</v>
      </c>
      <c r="K179">
        <f t="shared" si="19"/>
        <v>0</v>
      </c>
      <c r="L179">
        <f t="shared" si="20"/>
        <v>0</v>
      </c>
    </row>
    <row r="180" spans="1:12" x14ac:dyDescent="0.25">
      <c r="A180">
        <f t="shared" si="25"/>
        <v>11</v>
      </c>
      <c r="B180">
        <f t="shared" si="26"/>
        <v>15</v>
      </c>
      <c r="C180">
        <f t="shared" si="21"/>
        <v>1116</v>
      </c>
      <c r="D180" t="str">
        <f t="shared" si="22"/>
        <v>Elke</v>
      </c>
      <c r="E180" t="str">
        <f t="shared" si="23"/>
        <v>Beyer</v>
      </c>
      <c r="F180">
        <f>ROUND(IF(Tariftyp="AT",IF($A180&lt;MONTH(TE_ZP_AT),AT_Gehalt,AT_Gehalt*(1+TE_Satz_AT)),IF($A180&lt;MONTH(TE_ZP_Tarif),Tarifentgelt,Tarifentgelt*(1+TE_Satz))*IRWAZ/AZ_Tarif)*EintrittsKNZ*AustrittsKNZ,2)</f>
        <v>6153.98</v>
      </c>
      <c r="G180">
        <f>ROUND(Grundentgelt*LZinPrz,2)</f>
        <v>0</v>
      </c>
      <c r="H180">
        <f>ROUND(IF(FreiwZulage&gt;TarifVolumenEnt+TarifVolumenLZ,FreiwZulage-(TarifVolumenEnt+TarifVolumenLZ),0)*AustrittsKNZ*EintrittsKNZ,2)</f>
        <v>0</v>
      </c>
      <c r="I180">
        <f t="shared" si="24"/>
        <v>6153.98</v>
      </c>
      <c r="J180">
        <f t="shared" si="18"/>
        <v>973.4</v>
      </c>
      <c r="K180">
        <f t="shared" si="19"/>
        <v>0</v>
      </c>
      <c r="L180">
        <f t="shared" si="20"/>
        <v>0</v>
      </c>
    </row>
    <row r="181" spans="1:12" x14ac:dyDescent="0.25">
      <c r="A181">
        <f t="shared" si="25"/>
        <v>12</v>
      </c>
      <c r="B181">
        <f t="shared" si="26"/>
        <v>15</v>
      </c>
      <c r="C181">
        <f t="shared" si="21"/>
        <v>1116</v>
      </c>
      <c r="D181" t="str">
        <f t="shared" si="22"/>
        <v>Elke</v>
      </c>
      <c r="E181" t="str">
        <f t="shared" si="23"/>
        <v>Beyer</v>
      </c>
      <c r="F181">
        <f>ROUND(IF(Tariftyp="AT",IF($A181&lt;MONTH(TE_ZP_AT),AT_Gehalt,AT_Gehalt*(1+TE_Satz_AT)),IF($A181&lt;MONTH(TE_ZP_Tarif),Tarifentgelt,Tarifentgelt*(1+TE_Satz))*IRWAZ/AZ_Tarif)*EintrittsKNZ*AustrittsKNZ,2)</f>
        <v>6153.98</v>
      </c>
      <c r="G181">
        <f>ROUND(Grundentgelt*LZinPrz,2)</f>
        <v>0</v>
      </c>
      <c r="H181">
        <f>ROUND(IF(FreiwZulage&gt;TarifVolumenEnt+TarifVolumenLZ,FreiwZulage-(TarifVolumenEnt+TarifVolumenLZ),0)*AustrittsKNZ*EintrittsKNZ,2)</f>
        <v>0</v>
      </c>
      <c r="I181">
        <f t="shared" si="24"/>
        <v>6153.98</v>
      </c>
      <c r="J181">
        <f t="shared" si="18"/>
        <v>973.4</v>
      </c>
      <c r="K181">
        <f t="shared" si="19"/>
        <v>0</v>
      </c>
      <c r="L181">
        <f t="shared" si="20"/>
        <v>0</v>
      </c>
    </row>
    <row r="182" spans="1:12" x14ac:dyDescent="0.25">
      <c r="A182">
        <f t="shared" si="25"/>
        <v>1</v>
      </c>
      <c r="B182">
        <f t="shared" si="26"/>
        <v>16</v>
      </c>
      <c r="C182">
        <f t="shared" si="21"/>
        <v>1117</v>
      </c>
      <c r="D182" t="str">
        <f t="shared" si="22"/>
        <v>Bernhard</v>
      </c>
      <c r="E182" t="str">
        <f t="shared" si="23"/>
        <v>Beyer</v>
      </c>
      <c r="F182">
        <f>ROUND(IF(Tariftyp="AT",IF($A182&lt;MONTH(TE_ZP_AT),AT_Gehalt,AT_Gehalt*(1+TE_Satz_AT)),IF($A182&lt;MONTH(TE_ZP_Tarif),Tarifentgelt,Tarifentgelt*(1+TE_Satz))*IRWAZ/AZ_Tarif)*EintrittsKNZ*AustrittsKNZ,2)</f>
        <v>8228.2099999999991</v>
      </c>
      <c r="G182">
        <f>ROUND(Grundentgelt*LZinPrz,2)</f>
        <v>0</v>
      </c>
      <c r="H182">
        <f>ROUND(IF(FreiwZulage&gt;TarifVolumenEnt+TarifVolumenLZ,FreiwZulage-(TarifVolumenEnt+TarifVolumenLZ),0)*AustrittsKNZ*EintrittsKNZ,2)</f>
        <v>0</v>
      </c>
      <c r="I182">
        <f t="shared" si="24"/>
        <v>8228.2099999999991</v>
      </c>
      <c r="J182">
        <f t="shared" si="18"/>
        <v>973.4</v>
      </c>
      <c r="K182">
        <f t="shared" si="19"/>
        <v>0</v>
      </c>
      <c r="L182">
        <f t="shared" si="20"/>
        <v>0</v>
      </c>
    </row>
    <row r="183" spans="1:12" x14ac:dyDescent="0.25">
      <c r="A183">
        <f t="shared" si="25"/>
        <v>2</v>
      </c>
      <c r="B183">
        <f t="shared" si="26"/>
        <v>16</v>
      </c>
      <c r="C183">
        <f t="shared" si="21"/>
        <v>1117</v>
      </c>
      <c r="D183" t="str">
        <f t="shared" si="22"/>
        <v>Bernhard</v>
      </c>
      <c r="E183" t="str">
        <f t="shared" si="23"/>
        <v>Beyer</v>
      </c>
      <c r="F183">
        <f>ROUND(IF(Tariftyp="AT",IF($A183&lt;MONTH(TE_ZP_AT),AT_Gehalt,AT_Gehalt*(1+TE_Satz_AT)),IF($A183&lt;MONTH(TE_ZP_Tarif),Tarifentgelt,Tarifentgelt*(1+TE_Satz))*IRWAZ/AZ_Tarif)*EintrittsKNZ*AustrittsKNZ,2)</f>
        <v>8228.2099999999991</v>
      </c>
      <c r="G183">
        <f>ROUND(Grundentgelt*LZinPrz,2)</f>
        <v>0</v>
      </c>
      <c r="H183">
        <f>ROUND(IF(FreiwZulage&gt;TarifVolumenEnt+TarifVolumenLZ,FreiwZulage-(TarifVolumenEnt+TarifVolumenLZ),0)*AustrittsKNZ*EintrittsKNZ,2)</f>
        <v>0</v>
      </c>
      <c r="I183">
        <f t="shared" si="24"/>
        <v>8228.2099999999991</v>
      </c>
      <c r="J183">
        <f t="shared" si="18"/>
        <v>973.4</v>
      </c>
      <c r="K183">
        <f t="shared" si="19"/>
        <v>0</v>
      </c>
      <c r="L183">
        <f t="shared" si="20"/>
        <v>0</v>
      </c>
    </row>
    <row r="184" spans="1:12" x14ac:dyDescent="0.25">
      <c r="A184">
        <f t="shared" si="25"/>
        <v>3</v>
      </c>
      <c r="B184">
        <f t="shared" si="26"/>
        <v>16</v>
      </c>
      <c r="C184">
        <f t="shared" si="21"/>
        <v>1117</v>
      </c>
      <c r="D184" t="str">
        <f t="shared" si="22"/>
        <v>Bernhard</v>
      </c>
      <c r="E184" t="str">
        <f t="shared" si="23"/>
        <v>Beyer</v>
      </c>
      <c r="F184">
        <f>ROUND(IF(Tariftyp="AT",IF($A184&lt;MONTH(TE_ZP_AT),AT_Gehalt,AT_Gehalt*(1+TE_Satz_AT)),IF($A184&lt;MONTH(TE_ZP_Tarif),Tarifentgelt,Tarifentgelt*(1+TE_Satz))*IRWAZ/AZ_Tarif)*EintrittsKNZ*AustrittsKNZ,2)</f>
        <v>8228.2099999999991</v>
      </c>
      <c r="G184">
        <f>ROUND(Grundentgelt*LZinPrz,2)</f>
        <v>0</v>
      </c>
      <c r="H184">
        <f>ROUND(IF(FreiwZulage&gt;TarifVolumenEnt+TarifVolumenLZ,FreiwZulage-(TarifVolumenEnt+TarifVolumenLZ),0)*AustrittsKNZ*EintrittsKNZ,2)</f>
        <v>0</v>
      </c>
      <c r="I184">
        <f t="shared" si="24"/>
        <v>8228.2099999999991</v>
      </c>
      <c r="J184">
        <f t="shared" si="18"/>
        <v>973.4</v>
      </c>
      <c r="K184">
        <f t="shared" si="19"/>
        <v>0</v>
      </c>
      <c r="L184">
        <f t="shared" si="20"/>
        <v>0</v>
      </c>
    </row>
    <row r="185" spans="1:12" x14ac:dyDescent="0.25">
      <c r="A185">
        <f t="shared" si="25"/>
        <v>4</v>
      </c>
      <c r="B185">
        <f t="shared" si="26"/>
        <v>16</v>
      </c>
      <c r="C185">
        <f t="shared" si="21"/>
        <v>1117</v>
      </c>
      <c r="D185" t="str">
        <f t="shared" si="22"/>
        <v>Bernhard</v>
      </c>
      <c r="E185" t="str">
        <f t="shared" si="23"/>
        <v>Beyer</v>
      </c>
      <c r="F185">
        <f>ROUND(IF(Tariftyp="AT",IF($A185&lt;MONTH(TE_ZP_AT),AT_Gehalt,AT_Gehalt*(1+TE_Satz_AT)),IF($A185&lt;MONTH(TE_ZP_Tarif),Tarifentgelt,Tarifentgelt*(1+TE_Satz))*IRWAZ/AZ_Tarif)*EintrittsKNZ*AustrittsKNZ,2)</f>
        <v>8228.2099999999991</v>
      </c>
      <c r="G185">
        <f>ROUND(Grundentgelt*LZinPrz,2)</f>
        <v>0</v>
      </c>
      <c r="H185">
        <f>ROUND(IF(FreiwZulage&gt;TarifVolumenEnt+TarifVolumenLZ,FreiwZulage-(TarifVolumenEnt+TarifVolumenLZ),0)*AustrittsKNZ*EintrittsKNZ,2)</f>
        <v>0</v>
      </c>
      <c r="I185">
        <f t="shared" si="24"/>
        <v>8228.2099999999991</v>
      </c>
      <c r="J185">
        <f t="shared" si="18"/>
        <v>973.4</v>
      </c>
      <c r="K185">
        <f t="shared" si="19"/>
        <v>0</v>
      </c>
      <c r="L185">
        <f t="shared" si="20"/>
        <v>0</v>
      </c>
    </row>
    <row r="186" spans="1:12" x14ac:dyDescent="0.25">
      <c r="A186">
        <f t="shared" si="25"/>
        <v>5</v>
      </c>
      <c r="B186">
        <f t="shared" si="26"/>
        <v>16</v>
      </c>
      <c r="C186">
        <f t="shared" si="21"/>
        <v>1117</v>
      </c>
      <c r="D186" t="str">
        <f t="shared" si="22"/>
        <v>Bernhard</v>
      </c>
      <c r="E186" t="str">
        <f t="shared" si="23"/>
        <v>Beyer</v>
      </c>
      <c r="F186">
        <f>ROUND(IF(Tariftyp="AT",IF($A186&lt;MONTH(TE_ZP_AT),AT_Gehalt,AT_Gehalt*(1+TE_Satz_AT)),IF($A186&lt;MONTH(TE_ZP_Tarif),Tarifentgelt,Tarifentgelt*(1+TE_Satz))*IRWAZ/AZ_Tarif)*EintrittsKNZ*AustrittsKNZ,2)</f>
        <v>8228.2099999999991</v>
      </c>
      <c r="G186">
        <f>ROUND(Grundentgelt*LZinPrz,2)</f>
        <v>0</v>
      </c>
      <c r="H186">
        <f>ROUND(IF(FreiwZulage&gt;TarifVolumenEnt+TarifVolumenLZ,FreiwZulage-(TarifVolumenEnt+TarifVolumenLZ),0)*AustrittsKNZ*EintrittsKNZ,2)</f>
        <v>0</v>
      </c>
      <c r="I186">
        <f t="shared" si="24"/>
        <v>8228.2099999999991</v>
      </c>
      <c r="J186">
        <f t="shared" si="18"/>
        <v>973.4</v>
      </c>
      <c r="K186">
        <f t="shared" si="19"/>
        <v>0</v>
      </c>
      <c r="L186">
        <f t="shared" si="20"/>
        <v>0</v>
      </c>
    </row>
    <row r="187" spans="1:12" x14ac:dyDescent="0.25">
      <c r="A187">
        <f t="shared" si="25"/>
        <v>6</v>
      </c>
      <c r="B187">
        <f t="shared" si="26"/>
        <v>16</v>
      </c>
      <c r="C187">
        <f t="shared" si="21"/>
        <v>1117</v>
      </c>
      <c r="D187" t="str">
        <f t="shared" si="22"/>
        <v>Bernhard</v>
      </c>
      <c r="E187" t="str">
        <f t="shared" si="23"/>
        <v>Beyer</v>
      </c>
      <c r="F187">
        <f>ROUND(IF(Tariftyp="AT",IF($A187&lt;MONTH(TE_ZP_AT),AT_Gehalt,AT_Gehalt*(1+TE_Satz_AT)),IF($A187&lt;MONTH(TE_ZP_Tarif),Tarifentgelt,Tarifentgelt*(1+TE_Satz))*IRWAZ/AZ_Tarif)*EintrittsKNZ*AustrittsKNZ,2)</f>
        <v>8228.2099999999991</v>
      </c>
      <c r="G187">
        <f>ROUND(Grundentgelt*LZinPrz,2)</f>
        <v>0</v>
      </c>
      <c r="H187">
        <f>ROUND(IF(FreiwZulage&gt;TarifVolumenEnt+TarifVolumenLZ,FreiwZulage-(TarifVolumenEnt+TarifVolumenLZ),0)*AustrittsKNZ*EintrittsKNZ,2)</f>
        <v>0</v>
      </c>
      <c r="I187">
        <f t="shared" si="24"/>
        <v>8228.2099999999991</v>
      </c>
      <c r="J187">
        <f t="shared" si="18"/>
        <v>973.4</v>
      </c>
      <c r="K187">
        <f t="shared" si="19"/>
        <v>0</v>
      </c>
      <c r="L187">
        <f t="shared" si="20"/>
        <v>0</v>
      </c>
    </row>
    <row r="188" spans="1:12" x14ac:dyDescent="0.25">
      <c r="A188">
        <f t="shared" si="25"/>
        <v>7</v>
      </c>
      <c r="B188">
        <f t="shared" si="26"/>
        <v>16</v>
      </c>
      <c r="C188">
        <f t="shared" si="21"/>
        <v>1117</v>
      </c>
      <c r="D188" t="str">
        <f t="shared" si="22"/>
        <v>Bernhard</v>
      </c>
      <c r="E188" t="str">
        <f t="shared" si="23"/>
        <v>Beyer</v>
      </c>
      <c r="F188">
        <f>ROUND(IF(Tariftyp="AT",IF($A188&lt;MONTH(TE_ZP_AT),AT_Gehalt,AT_Gehalt*(1+TE_Satz_AT)),IF($A188&lt;MONTH(TE_ZP_Tarif),Tarifentgelt,Tarifentgelt*(1+TE_Satz))*IRWAZ/AZ_Tarif)*EintrittsKNZ*AustrittsKNZ,2)</f>
        <v>8392.77</v>
      </c>
      <c r="G188">
        <f>ROUND(Grundentgelt*LZinPrz,2)</f>
        <v>0</v>
      </c>
      <c r="H188">
        <f>ROUND(IF(FreiwZulage&gt;TarifVolumenEnt+TarifVolumenLZ,FreiwZulage-(TarifVolumenEnt+TarifVolumenLZ),0)*AustrittsKNZ*EintrittsKNZ,2)</f>
        <v>0</v>
      </c>
      <c r="I188">
        <f t="shared" si="24"/>
        <v>8392.77</v>
      </c>
      <c r="J188">
        <f t="shared" si="18"/>
        <v>973.4</v>
      </c>
      <c r="K188">
        <f t="shared" si="19"/>
        <v>0</v>
      </c>
      <c r="L188">
        <f t="shared" si="20"/>
        <v>0</v>
      </c>
    </row>
    <row r="189" spans="1:12" x14ac:dyDescent="0.25">
      <c r="A189">
        <f t="shared" si="25"/>
        <v>8</v>
      </c>
      <c r="B189">
        <f t="shared" si="26"/>
        <v>16</v>
      </c>
      <c r="C189">
        <f t="shared" si="21"/>
        <v>1117</v>
      </c>
      <c r="D189" t="str">
        <f t="shared" si="22"/>
        <v>Bernhard</v>
      </c>
      <c r="E189" t="str">
        <f t="shared" si="23"/>
        <v>Beyer</v>
      </c>
      <c r="F189">
        <f>ROUND(IF(Tariftyp="AT",IF($A189&lt;MONTH(TE_ZP_AT),AT_Gehalt,AT_Gehalt*(1+TE_Satz_AT)),IF($A189&lt;MONTH(TE_ZP_Tarif),Tarifentgelt,Tarifentgelt*(1+TE_Satz))*IRWAZ/AZ_Tarif)*EintrittsKNZ*AustrittsKNZ,2)</f>
        <v>8392.77</v>
      </c>
      <c r="G189">
        <f>ROUND(Grundentgelt*LZinPrz,2)</f>
        <v>0</v>
      </c>
      <c r="H189">
        <f>ROUND(IF(FreiwZulage&gt;TarifVolumenEnt+TarifVolumenLZ,FreiwZulage-(TarifVolumenEnt+TarifVolumenLZ),0)*AustrittsKNZ*EintrittsKNZ,2)</f>
        <v>0</v>
      </c>
      <c r="I189">
        <f t="shared" si="24"/>
        <v>8392.77</v>
      </c>
      <c r="J189">
        <f t="shared" si="18"/>
        <v>973.4</v>
      </c>
      <c r="K189">
        <f t="shared" si="19"/>
        <v>0</v>
      </c>
      <c r="L189">
        <f t="shared" si="20"/>
        <v>0</v>
      </c>
    </row>
    <row r="190" spans="1:12" x14ac:dyDescent="0.25">
      <c r="A190">
        <f t="shared" si="25"/>
        <v>9</v>
      </c>
      <c r="B190">
        <f t="shared" si="26"/>
        <v>16</v>
      </c>
      <c r="C190">
        <f t="shared" si="21"/>
        <v>1117</v>
      </c>
      <c r="D190" t="str">
        <f t="shared" si="22"/>
        <v>Bernhard</v>
      </c>
      <c r="E190" t="str">
        <f t="shared" si="23"/>
        <v>Beyer</v>
      </c>
      <c r="F190">
        <f>ROUND(IF(Tariftyp="AT",IF($A190&lt;MONTH(TE_ZP_AT),AT_Gehalt,AT_Gehalt*(1+TE_Satz_AT)),IF($A190&lt;MONTH(TE_ZP_Tarif),Tarifentgelt,Tarifentgelt*(1+TE_Satz))*IRWAZ/AZ_Tarif)*EintrittsKNZ*AustrittsKNZ,2)</f>
        <v>8392.77</v>
      </c>
      <c r="G190">
        <f>ROUND(Grundentgelt*LZinPrz,2)</f>
        <v>0</v>
      </c>
      <c r="H190">
        <f>ROUND(IF(FreiwZulage&gt;TarifVolumenEnt+TarifVolumenLZ,FreiwZulage-(TarifVolumenEnt+TarifVolumenLZ),0)*AustrittsKNZ*EintrittsKNZ,2)</f>
        <v>0</v>
      </c>
      <c r="I190">
        <f t="shared" si="24"/>
        <v>8392.77</v>
      </c>
      <c r="J190">
        <f t="shared" si="18"/>
        <v>973.4</v>
      </c>
      <c r="K190">
        <f t="shared" si="19"/>
        <v>0</v>
      </c>
      <c r="L190">
        <f t="shared" si="20"/>
        <v>0</v>
      </c>
    </row>
    <row r="191" spans="1:12" x14ac:dyDescent="0.25">
      <c r="A191">
        <f t="shared" si="25"/>
        <v>10</v>
      </c>
      <c r="B191">
        <f t="shared" si="26"/>
        <v>16</v>
      </c>
      <c r="C191">
        <f t="shared" si="21"/>
        <v>1117</v>
      </c>
      <c r="D191" t="str">
        <f t="shared" si="22"/>
        <v>Bernhard</v>
      </c>
      <c r="E191" t="str">
        <f t="shared" si="23"/>
        <v>Beyer</v>
      </c>
      <c r="F191">
        <f>ROUND(IF(Tariftyp="AT",IF($A191&lt;MONTH(TE_ZP_AT),AT_Gehalt,AT_Gehalt*(1+TE_Satz_AT)),IF($A191&lt;MONTH(TE_ZP_Tarif),Tarifentgelt,Tarifentgelt*(1+TE_Satz))*IRWAZ/AZ_Tarif)*EintrittsKNZ*AustrittsKNZ,2)</f>
        <v>8392.77</v>
      </c>
      <c r="G191">
        <f>ROUND(Grundentgelt*LZinPrz,2)</f>
        <v>0</v>
      </c>
      <c r="H191">
        <f>ROUND(IF(FreiwZulage&gt;TarifVolumenEnt+TarifVolumenLZ,FreiwZulage-(TarifVolumenEnt+TarifVolumenLZ),0)*AustrittsKNZ*EintrittsKNZ,2)</f>
        <v>0</v>
      </c>
      <c r="I191">
        <f t="shared" si="24"/>
        <v>8392.77</v>
      </c>
      <c r="J191">
        <f t="shared" si="18"/>
        <v>973.4</v>
      </c>
      <c r="K191">
        <f t="shared" si="19"/>
        <v>0</v>
      </c>
      <c r="L191">
        <f t="shared" si="20"/>
        <v>0</v>
      </c>
    </row>
    <row r="192" spans="1:12" x14ac:dyDescent="0.25">
      <c r="A192">
        <f t="shared" si="25"/>
        <v>11</v>
      </c>
      <c r="B192">
        <f t="shared" si="26"/>
        <v>16</v>
      </c>
      <c r="C192">
        <f t="shared" si="21"/>
        <v>1117</v>
      </c>
      <c r="D192" t="str">
        <f t="shared" si="22"/>
        <v>Bernhard</v>
      </c>
      <c r="E192" t="str">
        <f t="shared" si="23"/>
        <v>Beyer</v>
      </c>
      <c r="F192">
        <f>ROUND(IF(Tariftyp="AT",IF($A192&lt;MONTH(TE_ZP_AT),AT_Gehalt,AT_Gehalt*(1+TE_Satz_AT)),IF($A192&lt;MONTH(TE_ZP_Tarif),Tarifentgelt,Tarifentgelt*(1+TE_Satz))*IRWAZ/AZ_Tarif)*EintrittsKNZ*AustrittsKNZ,2)</f>
        <v>8392.77</v>
      </c>
      <c r="G192">
        <f>ROUND(Grundentgelt*LZinPrz,2)</f>
        <v>0</v>
      </c>
      <c r="H192">
        <f>ROUND(IF(FreiwZulage&gt;TarifVolumenEnt+TarifVolumenLZ,FreiwZulage-(TarifVolumenEnt+TarifVolumenLZ),0)*AustrittsKNZ*EintrittsKNZ,2)</f>
        <v>0</v>
      </c>
      <c r="I192">
        <f t="shared" si="24"/>
        <v>8392.77</v>
      </c>
      <c r="J192">
        <f t="shared" si="18"/>
        <v>973.4</v>
      </c>
      <c r="K192">
        <f t="shared" si="19"/>
        <v>0</v>
      </c>
      <c r="L192">
        <f t="shared" si="20"/>
        <v>0</v>
      </c>
    </row>
    <row r="193" spans="1:12" x14ac:dyDescent="0.25">
      <c r="A193">
        <f t="shared" si="25"/>
        <v>12</v>
      </c>
      <c r="B193">
        <f t="shared" si="26"/>
        <v>16</v>
      </c>
      <c r="C193">
        <f t="shared" si="21"/>
        <v>1117</v>
      </c>
      <c r="D193" t="str">
        <f t="shared" si="22"/>
        <v>Bernhard</v>
      </c>
      <c r="E193" t="str">
        <f t="shared" si="23"/>
        <v>Beyer</v>
      </c>
      <c r="F193">
        <f>ROUND(IF(Tariftyp="AT",IF($A193&lt;MONTH(TE_ZP_AT),AT_Gehalt,AT_Gehalt*(1+TE_Satz_AT)),IF($A193&lt;MONTH(TE_ZP_Tarif),Tarifentgelt,Tarifentgelt*(1+TE_Satz))*IRWAZ/AZ_Tarif)*EintrittsKNZ*AustrittsKNZ,2)</f>
        <v>8392.77</v>
      </c>
      <c r="G193">
        <f>ROUND(Grundentgelt*LZinPrz,2)</f>
        <v>0</v>
      </c>
      <c r="H193">
        <f>ROUND(IF(FreiwZulage&gt;TarifVolumenEnt+TarifVolumenLZ,FreiwZulage-(TarifVolumenEnt+TarifVolumenLZ),0)*AustrittsKNZ*EintrittsKNZ,2)</f>
        <v>0</v>
      </c>
      <c r="I193">
        <f t="shared" si="24"/>
        <v>8392.77</v>
      </c>
      <c r="J193">
        <f t="shared" si="18"/>
        <v>973.4</v>
      </c>
      <c r="K193">
        <f t="shared" si="19"/>
        <v>0</v>
      </c>
      <c r="L193">
        <f t="shared" si="20"/>
        <v>0</v>
      </c>
    </row>
    <row r="194" spans="1:12" x14ac:dyDescent="0.25">
      <c r="A194">
        <f t="shared" si="25"/>
        <v>1</v>
      </c>
      <c r="B194">
        <f t="shared" si="26"/>
        <v>17</v>
      </c>
      <c r="C194">
        <f t="shared" si="21"/>
        <v>1121</v>
      </c>
      <c r="D194" t="str">
        <f t="shared" si="22"/>
        <v>Barbara</v>
      </c>
      <c r="E194" t="str">
        <f t="shared" si="23"/>
        <v>Bieringer</v>
      </c>
      <c r="F194">
        <f>ROUND(IF(Tariftyp="AT",IF($A194&lt;MONTH(TE_ZP_AT),AT_Gehalt,AT_Gehalt*(1+TE_Satz_AT)),IF($A194&lt;MONTH(TE_ZP_Tarif),Tarifentgelt,Tarifentgelt*(1+TE_Satz))*IRWAZ/AZ_Tarif)*EintrittsKNZ*AustrittsKNZ,2)</f>
        <v>4204.5</v>
      </c>
      <c r="G194">
        <f>ROUND(Grundentgelt*LZinPrz,2)</f>
        <v>462.5</v>
      </c>
      <c r="H194">
        <f>ROUND(IF(FreiwZulage&gt;TarifVolumenEnt+TarifVolumenLZ,FreiwZulage-(TarifVolumenEnt+TarifVolumenLZ),0)*AustrittsKNZ*EintrittsKNZ,2)</f>
        <v>0</v>
      </c>
      <c r="I194">
        <f t="shared" si="24"/>
        <v>4667</v>
      </c>
      <c r="J194">
        <f t="shared" ref="J194:J257" si="27">ROUND(IF(KVPV_BBG&lt;lfdEntgelt,KVPV_BBG*KVPV_Satz,lfdEntgelt*KVPV_Satz)+IF(RVAV_BBG&lt;lfdEntgelt,RVAV_BBG*RVAV_Satz,lfdEntgelt*RVAV_Satz),2)</f>
        <v>863.96</v>
      </c>
      <c r="K194">
        <f t="shared" ref="K194:K257" si="28">IF(KVPV_BBG-lfdEntgelt&lt;0,0,KVPV_BBG-lfdEntgelt)</f>
        <v>0</v>
      </c>
      <c r="L194">
        <f t="shared" ref="L194:L257" si="29">IF(RVAV_BBG-lfdEntgelt&lt;0,0,RVAV_BBG-lfdEntgelt)</f>
        <v>933</v>
      </c>
    </row>
    <row r="195" spans="1:12" x14ac:dyDescent="0.25">
      <c r="A195">
        <f t="shared" si="25"/>
        <v>2</v>
      </c>
      <c r="B195">
        <f t="shared" si="26"/>
        <v>17</v>
      </c>
      <c r="C195">
        <f t="shared" ref="C195:C258" si="30">INDEX(Stammdaten,$B195,1)</f>
        <v>1121</v>
      </c>
      <c r="D195" t="str">
        <f t="shared" ref="D195:D258" si="31">INDEX(Stammdaten,$B195,2)</f>
        <v>Barbara</v>
      </c>
      <c r="E195" t="str">
        <f t="shared" ref="E195:E258" si="32">INDEX(Stammdaten,$B195,3)</f>
        <v>Bieringer</v>
      </c>
      <c r="F195">
        <f>ROUND(IF(Tariftyp="AT",IF($A195&lt;MONTH(TE_ZP_AT),AT_Gehalt,AT_Gehalt*(1+TE_Satz_AT)),IF($A195&lt;MONTH(TE_ZP_Tarif),Tarifentgelt,Tarifentgelt*(1+TE_Satz))*IRWAZ/AZ_Tarif)*EintrittsKNZ*AustrittsKNZ,2)</f>
        <v>4204.5</v>
      </c>
      <c r="G195">
        <f>ROUND(Grundentgelt*LZinPrz,2)</f>
        <v>462.5</v>
      </c>
      <c r="H195">
        <f>ROUND(IF(FreiwZulage&gt;TarifVolumenEnt+TarifVolumenLZ,FreiwZulage-(TarifVolumenEnt+TarifVolumenLZ),0)*AustrittsKNZ*EintrittsKNZ,2)</f>
        <v>0</v>
      </c>
      <c r="I195">
        <f t="shared" ref="I195:I258" si="33">SUM(F195:H195)</f>
        <v>4667</v>
      </c>
      <c r="J195">
        <f t="shared" si="27"/>
        <v>863.96</v>
      </c>
      <c r="K195">
        <f t="shared" si="28"/>
        <v>0</v>
      </c>
      <c r="L195">
        <f t="shared" si="29"/>
        <v>933</v>
      </c>
    </row>
    <row r="196" spans="1:12" x14ac:dyDescent="0.25">
      <c r="A196">
        <f t="shared" ref="A196:A259" si="34">IF($A195=12,1,$A195+1)</f>
        <v>3</v>
      </c>
      <c r="B196">
        <f t="shared" ref="B196:B259" si="35">IF(A196=1,B195+1,B195)</f>
        <v>17</v>
      </c>
      <c r="C196">
        <f t="shared" si="30"/>
        <v>1121</v>
      </c>
      <c r="D196" t="str">
        <f t="shared" si="31"/>
        <v>Barbara</v>
      </c>
      <c r="E196" t="str">
        <f t="shared" si="32"/>
        <v>Bieringer</v>
      </c>
      <c r="F196">
        <f>ROUND(IF(Tariftyp="AT",IF($A196&lt;MONTH(TE_ZP_AT),AT_Gehalt,AT_Gehalt*(1+TE_Satz_AT)),IF($A196&lt;MONTH(TE_ZP_Tarif),Tarifentgelt,Tarifentgelt*(1+TE_Satz))*IRWAZ/AZ_Tarif)*EintrittsKNZ*AustrittsKNZ,2)</f>
        <v>4204.5</v>
      </c>
      <c r="G196">
        <f>ROUND(Grundentgelt*LZinPrz,2)</f>
        <v>462.5</v>
      </c>
      <c r="H196">
        <f>ROUND(IF(FreiwZulage&gt;TarifVolumenEnt+TarifVolumenLZ,FreiwZulage-(TarifVolumenEnt+TarifVolumenLZ),0)*AustrittsKNZ*EintrittsKNZ,2)</f>
        <v>0</v>
      </c>
      <c r="I196">
        <f t="shared" si="33"/>
        <v>4667</v>
      </c>
      <c r="J196">
        <f t="shared" si="27"/>
        <v>863.96</v>
      </c>
      <c r="K196">
        <f t="shared" si="28"/>
        <v>0</v>
      </c>
      <c r="L196">
        <f t="shared" si="29"/>
        <v>933</v>
      </c>
    </row>
    <row r="197" spans="1:12" x14ac:dyDescent="0.25">
      <c r="A197">
        <f t="shared" si="34"/>
        <v>4</v>
      </c>
      <c r="B197">
        <f t="shared" si="35"/>
        <v>17</v>
      </c>
      <c r="C197">
        <f t="shared" si="30"/>
        <v>1121</v>
      </c>
      <c r="D197" t="str">
        <f t="shared" si="31"/>
        <v>Barbara</v>
      </c>
      <c r="E197" t="str">
        <f t="shared" si="32"/>
        <v>Bieringer</v>
      </c>
      <c r="F197">
        <f>ROUND(IF(Tariftyp="AT",IF($A197&lt;MONTH(TE_ZP_AT),AT_Gehalt,AT_Gehalt*(1+TE_Satz_AT)),IF($A197&lt;MONTH(TE_ZP_Tarif),Tarifentgelt,Tarifentgelt*(1+TE_Satz))*IRWAZ/AZ_Tarif)*EintrittsKNZ*AustrittsKNZ,2)</f>
        <v>4204.5</v>
      </c>
      <c r="G197">
        <f>ROUND(Grundentgelt*LZinPrz,2)</f>
        <v>462.5</v>
      </c>
      <c r="H197">
        <f>ROUND(IF(FreiwZulage&gt;TarifVolumenEnt+TarifVolumenLZ,FreiwZulage-(TarifVolumenEnt+TarifVolumenLZ),0)*AustrittsKNZ*EintrittsKNZ,2)</f>
        <v>0</v>
      </c>
      <c r="I197">
        <f t="shared" si="33"/>
        <v>4667</v>
      </c>
      <c r="J197">
        <f t="shared" si="27"/>
        <v>863.96</v>
      </c>
      <c r="K197">
        <f t="shared" si="28"/>
        <v>0</v>
      </c>
      <c r="L197">
        <f t="shared" si="29"/>
        <v>933</v>
      </c>
    </row>
    <row r="198" spans="1:12" x14ac:dyDescent="0.25">
      <c r="A198">
        <f t="shared" si="34"/>
        <v>5</v>
      </c>
      <c r="B198">
        <f t="shared" si="35"/>
        <v>17</v>
      </c>
      <c r="C198">
        <f t="shared" si="30"/>
        <v>1121</v>
      </c>
      <c r="D198" t="str">
        <f t="shared" si="31"/>
        <v>Barbara</v>
      </c>
      <c r="E198" t="str">
        <f t="shared" si="32"/>
        <v>Bieringer</v>
      </c>
      <c r="F198">
        <f>ROUND(IF(Tariftyp="AT",IF($A198&lt;MONTH(TE_ZP_AT),AT_Gehalt,AT_Gehalt*(1+TE_Satz_AT)),IF($A198&lt;MONTH(TE_ZP_Tarif),Tarifentgelt,Tarifentgelt*(1+TE_Satz))*IRWAZ/AZ_Tarif)*EintrittsKNZ*AustrittsKNZ,2)</f>
        <v>4330.6400000000003</v>
      </c>
      <c r="G198">
        <f>ROUND(Grundentgelt*LZinPrz,2)</f>
        <v>476.37</v>
      </c>
      <c r="H198">
        <f>ROUND(IF(FreiwZulage&gt;TarifVolumenEnt+TarifVolumenLZ,FreiwZulage-(TarifVolumenEnt+TarifVolumenLZ),0)*AustrittsKNZ*EintrittsKNZ,2)</f>
        <v>0</v>
      </c>
      <c r="I198">
        <f t="shared" si="33"/>
        <v>4807.01</v>
      </c>
      <c r="J198">
        <f t="shared" si="27"/>
        <v>880.38</v>
      </c>
      <c r="K198">
        <f t="shared" si="28"/>
        <v>0</v>
      </c>
      <c r="L198">
        <f t="shared" si="29"/>
        <v>792.98999999999978</v>
      </c>
    </row>
    <row r="199" spans="1:12" x14ac:dyDescent="0.25">
      <c r="A199">
        <f t="shared" si="34"/>
        <v>6</v>
      </c>
      <c r="B199">
        <f t="shared" si="35"/>
        <v>17</v>
      </c>
      <c r="C199">
        <f t="shared" si="30"/>
        <v>1121</v>
      </c>
      <c r="D199" t="str">
        <f t="shared" si="31"/>
        <v>Barbara</v>
      </c>
      <c r="E199" t="str">
        <f t="shared" si="32"/>
        <v>Bieringer</v>
      </c>
      <c r="F199">
        <f>ROUND(IF(Tariftyp="AT",IF($A199&lt;MONTH(TE_ZP_AT),AT_Gehalt,AT_Gehalt*(1+TE_Satz_AT)),IF($A199&lt;MONTH(TE_ZP_Tarif),Tarifentgelt,Tarifentgelt*(1+TE_Satz))*IRWAZ/AZ_Tarif)*EintrittsKNZ*AustrittsKNZ,2)</f>
        <v>4330.6400000000003</v>
      </c>
      <c r="G199">
        <f>ROUND(Grundentgelt*LZinPrz,2)</f>
        <v>476.37</v>
      </c>
      <c r="H199">
        <f>ROUND(IF(FreiwZulage&gt;TarifVolumenEnt+TarifVolumenLZ,FreiwZulage-(TarifVolumenEnt+TarifVolumenLZ),0)*AustrittsKNZ*EintrittsKNZ,2)</f>
        <v>0</v>
      </c>
      <c r="I199">
        <f t="shared" si="33"/>
        <v>4807.01</v>
      </c>
      <c r="J199">
        <f t="shared" si="27"/>
        <v>880.38</v>
      </c>
      <c r="K199">
        <f t="shared" si="28"/>
        <v>0</v>
      </c>
      <c r="L199">
        <f t="shared" si="29"/>
        <v>792.98999999999978</v>
      </c>
    </row>
    <row r="200" spans="1:12" x14ac:dyDescent="0.25">
      <c r="A200">
        <f t="shared" si="34"/>
        <v>7</v>
      </c>
      <c r="B200">
        <f t="shared" si="35"/>
        <v>17</v>
      </c>
      <c r="C200">
        <f t="shared" si="30"/>
        <v>1121</v>
      </c>
      <c r="D200" t="str">
        <f t="shared" si="31"/>
        <v>Barbara</v>
      </c>
      <c r="E200" t="str">
        <f t="shared" si="32"/>
        <v>Bieringer</v>
      </c>
      <c r="F200">
        <f>ROUND(IF(Tariftyp="AT",IF($A200&lt;MONTH(TE_ZP_AT),AT_Gehalt,AT_Gehalt*(1+TE_Satz_AT)),IF($A200&lt;MONTH(TE_ZP_Tarif),Tarifentgelt,Tarifentgelt*(1+TE_Satz))*IRWAZ/AZ_Tarif)*EintrittsKNZ*AustrittsKNZ,2)</f>
        <v>4330.6400000000003</v>
      </c>
      <c r="G200">
        <f>ROUND(Grundentgelt*LZinPrz,2)</f>
        <v>476.37</v>
      </c>
      <c r="H200">
        <f>ROUND(IF(FreiwZulage&gt;TarifVolumenEnt+TarifVolumenLZ,FreiwZulage-(TarifVolumenEnt+TarifVolumenLZ),0)*AustrittsKNZ*EintrittsKNZ,2)</f>
        <v>0</v>
      </c>
      <c r="I200">
        <f t="shared" si="33"/>
        <v>4807.01</v>
      </c>
      <c r="J200">
        <f t="shared" si="27"/>
        <v>880.38</v>
      </c>
      <c r="K200">
        <f t="shared" si="28"/>
        <v>0</v>
      </c>
      <c r="L200">
        <f t="shared" si="29"/>
        <v>792.98999999999978</v>
      </c>
    </row>
    <row r="201" spans="1:12" x14ac:dyDescent="0.25">
      <c r="A201">
        <f t="shared" si="34"/>
        <v>8</v>
      </c>
      <c r="B201">
        <f t="shared" si="35"/>
        <v>17</v>
      </c>
      <c r="C201">
        <f t="shared" si="30"/>
        <v>1121</v>
      </c>
      <c r="D201" t="str">
        <f t="shared" si="31"/>
        <v>Barbara</v>
      </c>
      <c r="E201" t="str">
        <f t="shared" si="32"/>
        <v>Bieringer</v>
      </c>
      <c r="F201">
        <f>ROUND(IF(Tariftyp="AT",IF($A201&lt;MONTH(TE_ZP_AT),AT_Gehalt,AT_Gehalt*(1+TE_Satz_AT)),IF($A201&lt;MONTH(TE_ZP_Tarif),Tarifentgelt,Tarifentgelt*(1+TE_Satz))*IRWAZ/AZ_Tarif)*EintrittsKNZ*AustrittsKNZ,2)</f>
        <v>4330.6400000000003</v>
      </c>
      <c r="G201">
        <f>ROUND(Grundentgelt*LZinPrz,2)</f>
        <v>476.37</v>
      </c>
      <c r="H201">
        <f>ROUND(IF(FreiwZulage&gt;TarifVolumenEnt+TarifVolumenLZ,FreiwZulage-(TarifVolumenEnt+TarifVolumenLZ),0)*AustrittsKNZ*EintrittsKNZ,2)</f>
        <v>0</v>
      </c>
      <c r="I201">
        <f t="shared" si="33"/>
        <v>4807.01</v>
      </c>
      <c r="J201">
        <f t="shared" si="27"/>
        <v>880.38</v>
      </c>
      <c r="K201">
        <f t="shared" si="28"/>
        <v>0</v>
      </c>
      <c r="L201">
        <f t="shared" si="29"/>
        <v>792.98999999999978</v>
      </c>
    </row>
    <row r="202" spans="1:12" x14ac:dyDescent="0.25">
      <c r="A202">
        <f t="shared" si="34"/>
        <v>9</v>
      </c>
      <c r="B202">
        <f t="shared" si="35"/>
        <v>17</v>
      </c>
      <c r="C202">
        <f t="shared" si="30"/>
        <v>1121</v>
      </c>
      <c r="D202" t="str">
        <f t="shared" si="31"/>
        <v>Barbara</v>
      </c>
      <c r="E202" t="str">
        <f t="shared" si="32"/>
        <v>Bieringer</v>
      </c>
      <c r="F202">
        <f>ROUND(IF(Tariftyp="AT",IF($A202&lt;MONTH(TE_ZP_AT),AT_Gehalt,AT_Gehalt*(1+TE_Satz_AT)),IF($A202&lt;MONTH(TE_ZP_Tarif),Tarifentgelt,Tarifentgelt*(1+TE_Satz))*IRWAZ/AZ_Tarif)*EintrittsKNZ*AustrittsKNZ,2)</f>
        <v>4330.6400000000003</v>
      </c>
      <c r="G202">
        <f>ROUND(Grundentgelt*LZinPrz,2)</f>
        <v>476.37</v>
      </c>
      <c r="H202">
        <f>ROUND(IF(FreiwZulage&gt;TarifVolumenEnt+TarifVolumenLZ,FreiwZulage-(TarifVolumenEnt+TarifVolumenLZ),0)*AustrittsKNZ*EintrittsKNZ,2)</f>
        <v>0</v>
      </c>
      <c r="I202">
        <f t="shared" si="33"/>
        <v>4807.01</v>
      </c>
      <c r="J202">
        <f t="shared" si="27"/>
        <v>880.38</v>
      </c>
      <c r="K202">
        <f t="shared" si="28"/>
        <v>0</v>
      </c>
      <c r="L202">
        <f t="shared" si="29"/>
        <v>792.98999999999978</v>
      </c>
    </row>
    <row r="203" spans="1:12" x14ac:dyDescent="0.25">
      <c r="A203">
        <f t="shared" si="34"/>
        <v>10</v>
      </c>
      <c r="B203">
        <f t="shared" si="35"/>
        <v>17</v>
      </c>
      <c r="C203">
        <f t="shared" si="30"/>
        <v>1121</v>
      </c>
      <c r="D203" t="str">
        <f t="shared" si="31"/>
        <v>Barbara</v>
      </c>
      <c r="E203" t="str">
        <f t="shared" si="32"/>
        <v>Bieringer</v>
      </c>
      <c r="F203">
        <f>ROUND(IF(Tariftyp="AT",IF($A203&lt;MONTH(TE_ZP_AT),AT_Gehalt,AT_Gehalt*(1+TE_Satz_AT)),IF($A203&lt;MONTH(TE_ZP_Tarif),Tarifentgelt,Tarifentgelt*(1+TE_Satz))*IRWAZ/AZ_Tarif)*EintrittsKNZ*AustrittsKNZ,2)</f>
        <v>4330.6400000000003</v>
      </c>
      <c r="G203">
        <f>ROUND(Grundentgelt*LZinPrz,2)</f>
        <v>476.37</v>
      </c>
      <c r="H203">
        <f>ROUND(IF(FreiwZulage&gt;TarifVolumenEnt+TarifVolumenLZ,FreiwZulage-(TarifVolumenEnt+TarifVolumenLZ),0)*AustrittsKNZ*EintrittsKNZ,2)</f>
        <v>0</v>
      </c>
      <c r="I203">
        <f t="shared" si="33"/>
        <v>4807.01</v>
      </c>
      <c r="J203">
        <f t="shared" si="27"/>
        <v>880.38</v>
      </c>
      <c r="K203">
        <f t="shared" si="28"/>
        <v>0</v>
      </c>
      <c r="L203">
        <f t="shared" si="29"/>
        <v>792.98999999999978</v>
      </c>
    </row>
    <row r="204" spans="1:12" x14ac:dyDescent="0.25">
      <c r="A204">
        <f t="shared" si="34"/>
        <v>11</v>
      </c>
      <c r="B204">
        <f t="shared" si="35"/>
        <v>17</v>
      </c>
      <c r="C204">
        <f t="shared" si="30"/>
        <v>1121</v>
      </c>
      <c r="D204" t="str">
        <f t="shared" si="31"/>
        <v>Barbara</v>
      </c>
      <c r="E204" t="str">
        <f t="shared" si="32"/>
        <v>Bieringer</v>
      </c>
      <c r="F204">
        <f>ROUND(IF(Tariftyp="AT",IF($A204&lt;MONTH(TE_ZP_AT),AT_Gehalt,AT_Gehalt*(1+TE_Satz_AT)),IF($A204&lt;MONTH(TE_ZP_Tarif),Tarifentgelt,Tarifentgelt*(1+TE_Satz))*IRWAZ/AZ_Tarif)*EintrittsKNZ*AustrittsKNZ,2)</f>
        <v>4330.6400000000003</v>
      </c>
      <c r="G204">
        <f>ROUND(Grundentgelt*LZinPrz,2)</f>
        <v>476.37</v>
      </c>
      <c r="H204">
        <f>ROUND(IF(FreiwZulage&gt;TarifVolumenEnt+TarifVolumenLZ,FreiwZulage-(TarifVolumenEnt+TarifVolumenLZ),0)*AustrittsKNZ*EintrittsKNZ,2)</f>
        <v>0</v>
      </c>
      <c r="I204">
        <f t="shared" si="33"/>
        <v>4807.01</v>
      </c>
      <c r="J204">
        <f t="shared" si="27"/>
        <v>880.38</v>
      </c>
      <c r="K204">
        <f t="shared" si="28"/>
        <v>0</v>
      </c>
      <c r="L204">
        <f t="shared" si="29"/>
        <v>792.98999999999978</v>
      </c>
    </row>
    <row r="205" spans="1:12" x14ac:dyDescent="0.25">
      <c r="A205">
        <f t="shared" si="34"/>
        <v>12</v>
      </c>
      <c r="B205">
        <f t="shared" si="35"/>
        <v>17</v>
      </c>
      <c r="C205">
        <f t="shared" si="30"/>
        <v>1121</v>
      </c>
      <c r="D205" t="str">
        <f t="shared" si="31"/>
        <v>Barbara</v>
      </c>
      <c r="E205" t="str">
        <f t="shared" si="32"/>
        <v>Bieringer</v>
      </c>
      <c r="F205">
        <f>ROUND(IF(Tariftyp="AT",IF($A205&lt;MONTH(TE_ZP_AT),AT_Gehalt,AT_Gehalt*(1+TE_Satz_AT)),IF($A205&lt;MONTH(TE_ZP_Tarif),Tarifentgelt,Tarifentgelt*(1+TE_Satz))*IRWAZ/AZ_Tarif)*EintrittsKNZ*AustrittsKNZ,2)</f>
        <v>4330.6400000000003</v>
      </c>
      <c r="G205">
        <f>ROUND(Grundentgelt*LZinPrz,2)</f>
        <v>476.37</v>
      </c>
      <c r="H205">
        <f>ROUND(IF(FreiwZulage&gt;TarifVolumenEnt+TarifVolumenLZ,FreiwZulage-(TarifVolumenEnt+TarifVolumenLZ),0)*AustrittsKNZ*EintrittsKNZ,2)</f>
        <v>0</v>
      </c>
      <c r="I205">
        <f t="shared" si="33"/>
        <v>4807.01</v>
      </c>
      <c r="J205">
        <f t="shared" si="27"/>
        <v>880.38</v>
      </c>
      <c r="K205">
        <f t="shared" si="28"/>
        <v>0</v>
      </c>
      <c r="L205">
        <f t="shared" si="29"/>
        <v>792.98999999999978</v>
      </c>
    </row>
    <row r="206" spans="1:12" x14ac:dyDescent="0.25">
      <c r="A206">
        <f t="shared" si="34"/>
        <v>1</v>
      </c>
      <c r="B206">
        <f t="shared" si="35"/>
        <v>18</v>
      </c>
      <c r="C206">
        <f t="shared" si="30"/>
        <v>1127</v>
      </c>
      <c r="D206" t="str">
        <f t="shared" si="31"/>
        <v>Anne</v>
      </c>
      <c r="E206" t="str">
        <f t="shared" si="32"/>
        <v>Bindels</v>
      </c>
      <c r="F206">
        <f>ROUND(IF(Tariftyp="AT",IF($A206&lt;MONTH(TE_ZP_AT),AT_Gehalt,AT_Gehalt*(1+TE_Satz_AT)),IF($A206&lt;MONTH(TE_ZP_Tarif),Tarifentgelt,Tarifentgelt*(1+TE_Satz))*IRWAZ/AZ_Tarif)*EintrittsKNZ*AustrittsKNZ,2)</f>
        <v>2224</v>
      </c>
      <c r="G206">
        <f>ROUND(Grundentgelt*LZinPrz,2)</f>
        <v>222.4</v>
      </c>
      <c r="H206">
        <f>ROUND(IF(FreiwZulage&gt;TarifVolumenEnt+TarifVolumenLZ,FreiwZulage-(TarifVolumenEnt+TarifVolumenLZ),0)*AustrittsKNZ*EintrittsKNZ,2)</f>
        <v>0</v>
      </c>
      <c r="I206">
        <f t="shared" si="33"/>
        <v>2446.4</v>
      </c>
      <c r="J206">
        <f t="shared" si="27"/>
        <v>489.4</v>
      </c>
      <c r="K206">
        <f t="shared" si="28"/>
        <v>1378.6</v>
      </c>
      <c r="L206">
        <f t="shared" si="29"/>
        <v>3153.6</v>
      </c>
    </row>
    <row r="207" spans="1:12" x14ac:dyDescent="0.25">
      <c r="A207">
        <f t="shared" si="34"/>
        <v>2</v>
      </c>
      <c r="B207">
        <f t="shared" si="35"/>
        <v>18</v>
      </c>
      <c r="C207">
        <f t="shared" si="30"/>
        <v>1127</v>
      </c>
      <c r="D207" t="str">
        <f t="shared" si="31"/>
        <v>Anne</v>
      </c>
      <c r="E207" t="str">
        <f t="shared" si="32"/>
        <v>Bindels</v>
      </c>
      <c r="F207">
        <f>ROUND(IF(Tariftyp="AT",IF($A207&lt;MONTH(TE_ZP_AT),AT_Gehalt,AT_Gehalt*(1+TE_Satz_AT)),IF($A207&lt;MONTH(TE_ZP_Tarif),Tarifentgelt,Tarifentgelt*(1+TE_Satz))*IRWAZ/AZ_Tarif)*EintrittsKNZ*AustrittsKNZ,2)</f>
        <v>2224</v>
      </c>
      <c r="G207">
        <f>ROUND(Grundentgelt*LZinPrz,2)</f>
        <v>222.4</v>
      </c>
      <c r="H207">
        <f>ROUND(IF(FreiwZulage&gt;TarifVolumenEnt+TarifVolumenLZ,FreiwZulage-(TarifVolumenEnt+TarifVolumenLZ),0)*AustrittsKNZ*EintrittsKNZ,2)</f>
        <v>0</v>
      </c>
      <c r="I207">
        <f t="shared" si="33"/>
        <v>2446.4</v>
      </c>
      <c r="J207">
        <f t="shared" si="27"/>
        <v>489.4</v>
      </c>
      <c r="K207">
        <f t="shared" si="28"/>
        <v>1378.6</v>
      </c>
      <c r="L207">
        <f t="shared" si="29"/>
        <v>3153.6</v>
      </c>
    </row>
    <row r="208" spans="1:12" x14ac:dyDescent="0.25">
      <c r="A208">
        <f t="shared" si="34"/>
        <v>3</v>
      </c>
      <c r="B208">
        <f t="shared" si="35"/>
        <v>18</v>
      </c>
      <c r="C208">
        <f t="shared" si="30"/>
        <v>1127</v>
      </c>
      <c r="D208" t="str">
        <f t="shared" si="31"/>
        <v>Anne</v>
      </c>
      <c r="E208" t="str">
        <f t="shared" si="32"/>
        <v>Bindels</v>
      </c>
      <c r="F208">
        <f>ROUND(IF(Tariftyp="AT",IF($A208&lt;MONTH(TE_ZP_AT),AT_Gehalt,AT_Gehalt*(1+TE_Satz_AT)),IF($A208&lt;MONTH(TE_ZP_Tarif),Tarifentgelt,Tarifentgelt*(1+TE_Satz))*IRWAZ/AZ_Tarif)*EintrittsKNZ*AustrittsKNZ,2)</f>
        <v>2224</v>
      </c>
      <c r="G208">
        <f>ROUND(Grundentgelt*LZinPrz,2)</f>
        <v>222.4</v>
      </c>
      <c r="H208">
        <f>ROUND(IF(FreiwZulage&gt;TarifVolumenEnt+TarifVolumenLZ,FreiwZulage-(TarifVolumenEnt+TarifVolumenLZ),0)*AustrittsKNZ*EintrittsKNZ,2)</f>
        <v>0</v>
      </c>
      <c r="I208">
        <f t="shared" si="33"/>
        <v>2446.4</v>
      </c>
      <c r="J208">
        <f t="shared" si="27"/>
        <v>489.4</v>
      </c>
      <c r="K208">
        <f t="shared" si="28"/>
        <v>1378.6</v>
      </c>
      <c r="L208">
        <f t="shared" si="29"/>
        <v>3153.6</v>
      </c>
    </row>
    <row r="209" spans="1:12" x14ac:dyDescent="0.25">
      <c r="A209">
        <f t="shared" si="34"/>
        <v>4</v>
      </c>
      <c r="B209">
        <f t="shared" si="35"/>
        <v>18</v>
      </c>
      <c r="C209">
        <f t="shared" si="30"/>
        <v>1127</v>
      </c>
      <c r="D209" t="str">
        <f t="shared" si="31"/>
        <v>Anne</v>
      </c>
      <c r="E209" t="str">
        <f t="shared" si="32"/>
        <v>Bindels</v>
      </c>
      <c r="F209">
        <f>ROUND(IF(Tariftyp="AT",IF($A209&lt;MONTH(TE_ZP_AT),AT_Gehalt,AT_Gehalt*(1+TE_Satz_AT)),IF($A209&lt;MONTH(TE_ZP_Tarif),Tarifentgelt,Tarifentgelt*(1+TE_Satz))*IRWAZ/AZ_Tarif)*EintrittsKNZ*AustrittsKNZ,2)</f>
        <v>2224</v>
      </c>
      <c r="G209">
        <f>ROUND(Grundentgelt*LZinPrz,2)</f>
        <v>222.4</v>
      </c>
      <c r="H209">
        <f>ROUND(IF(FreiwZulage&gt;TarifVolumenEnt+TarifVolumenLZ,FreiwZulage-(TarifVolumenEnt+TarifVolumenLZ),0)*AustrittsKNZ*EintrittsKNZ,2)</f>
        <v>0</v>
      </c>
      <c r="I209">
        <f t="shared" si="33"/>
        <v>2446.4</v>
      </c>
      <c r="J209">
        <f t="shared" si="27"/>
        <v>489.4</v>
      </c>
      <c r="K209">
        <f t="shared" si="28"/>
        <v>1378.6</v>
      </c>
      <c r="L209">
        <f t="shared" si="29"/>
        <v>3153.6</v>
      </c>
    </row>
    <row r="210" spans="1:12" x14ac:dyDescent="0.25">
      <c r="A210">
        <f t="shared" si="34"/>
        <v>5</v>
      </c>
      <c r="B210">
        <f t="shared" si="35"/>
        <v>18</v>
      </c>
      <c r="C210">
        <f t="shared" si="30"/>
        <v>1127</v>
      </c>
      <c r="D210" t="str">
        <f t="shared" si="31"/>
        <v>Anne</v>
      </c>
      <c r="E210" t="str">
        <f t="shared" si="32"/>
        <v>Bindels</v>
      </c>
      <c r="F210">
        <f>ROUND(IF(Tariftyp="AT",IF($A210&lt;MONTH(TE_ZP_AT),AT_Gehalt,AT_Gehalt*(1+TE_Satz_AT)),IF($A210&lt;MONTH(TE_ZP_Tarif),Tarifentgelt,Tarifentgelt*(1+TE_Satz))*IRWAZ/AZ_Tarif)*EintrittsKNZ*AustrittsKNZ,2)</f>
        <v>2290.7199999999998</v>
      </c>
      <c r="G210">
        <f>ROUND(Grundentgelt*LZinPrz,2)</f>
        <v>229.07</v>
      </c>
      <c r="H210">
        <f>ROUND(IF(FreiwZulage&gt;TarifVolumenEnt+TarifVolumenLZ,FreiwZulage-(TarifVolumenEnt+TarifVolumenLZ),0)*AustrittsKNZ*EintrittsKNZ,2)</f>
        <v>0</v>
      </c>
      <c r="I210">
        <f t="shared" si="33"/>
        <v>2519.79</v>
      </c>
      <c r="J210">
        <f t="shared" si="27"/>
        <v>504.08</v>
      </c>
      <c r="K210">
        <f t="shared" si="28"/>
        <v>1305.21</v>
      </c>
      <c r="L210">
        <f t="shared" si="29"/>
        <v>3080.21</v>
      </c>
    </row>
    <row r="211" spans="1:12" x14ac:dyDescent="0.25">
      <c r="A211">
        <f t="shared" si="34"/>
        <v>6</v>
      </c>
      <c r="B211">
        <f t="shared" si="35"/>
        <v>18</v>
      </c>
      <c r="C211">
        <f t="shared" si="30"/>
        <v>1127</v>
      </c>
      <c r="D211" t="str">
        <f t="shared" si="31"/>
        <v>Anne</v>
      </c>
      <c r="E211" t="str">
        <f t="shared" si="32"/>
        <v>Bindels</v>
      </c>
      <c r="F211">
        <f>ROUND(IF(Tariftyp="AT",IF($A211&lt;MONTH(TE_ZP_AT),AT_Gehalt,AT_Gehalt*(1+TE_Satz_AT)),IF($A211&lt;MONTH(TE_ZP_Tarif),Tarifentgelt,Tarifentgelt*(1+TE_Satz))*IRWAZ/AZ_Tarif)*EintrittsKNZ*AustrittsKNZ,2)</f>
        <v>2290.7199999999998</v>
      </c>
      <c r="G211">
        <f>ROUND(Grundentgelt*LZinPrz,2)</f>
        <v>229.07</v>
      </c>
      <c r="H211">
        <f>ROUND(IF(FreiwZulage&gt;TarifVolumenEnt+TarifVolumenLZ,FreiwZulage-(TarifVolumenEnt+TarifVolumenLZ),0)*AustrittsKNZ*EintrittsKNZ,2)</f>
        <v>0</v>
      </c>
      <c r="I211">
        <f t="shared" si="33"/>
        <v>2519.79</v>
      </c>
      <c r="J211">
        <f t="shared" si="27"/>
        <v>504.08</v>
      </c>
      <c r="K211">
        <f t="shared" si="28"/>
        <v>1305.21</v>
      </c>
      <c r="L211">
        <f t="shared" si="29"/>
        <v>3080.21</v>
      </c>
    </row>
    <row r="212" spans="1:12" x14ac:dyDescent="0.25">
      <c r="A212">
        <f t="shared" si="34"/>
        <v>7</v>
      </c>
      <c r="B212">
        <f t="shared" si="35"/>
        <v>18</v>
      </c>
      <c r="C212">
        <f t="shared" si="30"/>
        <v>1127</v>
      </c>
      <c r="D212" t="str">
        <f t="shared" si="31"/>
        <v>Anne</v>
      </c>
      <c r="E212" t="str">
        <f t="shared" si="32"/>
        <v>Bindels</v>
      </c>
      <c r="F212">
        <f>ROUND(IF(Tariftyp="AT",IF($A212&lt;MONTH(TE_ZP_AT),AT_Gehalt,AT_Gehalt*(1+TE_Satz_AT)),IF($A212&lt;MONTH(TE_ZP_Tarif),Tarifentgelt,Tarifentgelt*(1+TE_Satz))*IRWAZ/AZ_Tarif)*EintrittsKNZ*AustrittsKNZ,2)</f>
        <v>2290.7199999999998</v>
      </c>
      <c r="G212">
        <f>ROUND(Grundentgelt*LZinPrz,2)</f>
        <v>229.07</v>
      </c>
      <c r="H212">
        <f>ROUND(IF(FreiwZulage&gt;TarifVolumenEnt+TarifVolumenLZ,FreiwZulage-(TarifVolumenEnt+TarifVolumenLZ),0)*AustrittsKNZ*EintrittsKNZ,2)</f>
        <v>0</v>
      </c>
      <c r="I212">
        <f t="shared" si="33"/>
        <v>2519.79</v>
      </c>
      <c r="J212">
        <f t="shared" si="27"/>
        <v>504.08</v>
      </c>
      <c r="K212">
        <f t="shared" si="28"/>
        <v>1305.21</v>
      </c>
      <c r="L212">
        <f t="shared" si="29"/>
        <v>3080.21</v>
      </c>
    </row>
    <row r="213" spans="1:12" x14ac:dyDescent="0.25">
      <c r="A213">
        <f t="shared" si="34"/>
        <v>8</v>
      </c>
      <c r="B213">
        <f t="shared" si="35"/>
        <v>18</v>
      </c>
      <c r="C213">
        <f t="shared" si="30"/>
        <v>1127</v>
      </c>
      <c r="D213" t="str">
        <f t="shared" si="31"/>
        <v>Anne</v>
      </c>
      <c r="E213" t="str">
        <f t="shared" si="32"/>
        <v>Bindels</v>
      </c>
      <c r="F213">
        <f>ROUND(IF(Tariftyp="AT",IF($A213&lt;MONTH(TE_ZP_AT),AT_Gehalt,AT_Gehalt*(1+TE_Satz_AT)),IF($A213&lt;MONTH(TE_ZP_Tarif),Tarifentgelt,Tarifentgelt*(1+TE_Satz))*IRWAZ/AZ_Tarif)*EintrittsKNZ*AustrittsKNZ,2)</f>
        <v>2290.7199999999998</v>
      </c>
      <c r="G213">
        <f>ROUND(Grundentgelt*LZinPrz,2)</f>
        <v>229.07</v>
      </c>
      <c r="H213">
        <f>ROUND(IF(FreiwZulage&gt;TarifVolumenEnt+TarifVolumenLZ,FreiwZulage-(TarifVolumenEnt+TarifVolumenLZ),0)*AustrittsKNZ*EintrittsKNZ,2)</f>
        <v>0</v>
      </c>
      <c r="I213">
        <f t="shared" si="33"/>
        <v>2519.79</v>
      </c>
      <c r="J213">
        <f t="shared" si="27"/>
        <v>504.08</v>
      </c>
      <c r="K213">
        <f t="shared" si="28"/>
        <v>1305.21</v>
      </c>
      <c r="L213">
        <f t="shared" si="29"/>
        <v>3080.21</v>
      </c>
    </row>
    <row r="214" spans="1:12" x14ac:dyDescent="0.25">
      <c r="A214">
        <f t="shared" si="34"/>
        <v>9</v>
      </c>
      <c r="B214">
        <f t="shared" si="35"/>
        <v>18</v>
      </c>
      <c r="C214">
        <f t="shared" si="30"/>
        <v>1127</v>
      </c>
      <c r="D214" t="str">
        <f t="shared" si="31"/>
        <v>Anne</v>
      </c>
      <c r="E214" t="str">
        <f t="shared" si="32"/>
        <v>Bindels</v>
      </c>
      <c r="F214">
        <f>ROUND(IF(Tariftyp="AT",IF($A214&lt;MONTH(TE_ZP_AT),AT_Gehalt,AT_Gehalt*(1+TE_Satz_AT)),IF($A214&lt;MONTH(TE_ZP_Tarif),Tarifentgelt,Tarifentgelt*(1+TE_Satz))*IRWAZ/AZ_Tarif)*EintrittsKNZ*AustrittsKNZ,2)</f>
        <v>2290.7199999999998</v>
      </c>
      <c r="G214">
        <f>ROUND(Grundentgelt*LZinPrz,2)</f>
        <v>229.07</v>
      </c>
      <c r="H214">
        <f>ROUND(IF(FreiwZulage&gt;TarifVolumenEnt+TarifVolumenLZ,FreiwZulage-(TarifVolumenEnt+TarifVolumenLZ),0)*AustrittsKNZ*EintrittsKNZ,2)</f>
        <v>0</v>
      </c>
      <c r="I214">
        <f t="shared" si="33"/>
        <v>2519.79</v>
      </c>
      <c r="J214">
        <f t="shared" si="27"/>
        <v>504.08</v>
      </c>
      <c r="K214">
        <f t="shared" si="28"/>
        <v>1305.21</v>
      </c>
      <c r="L214">
        <f t="shared" si="29"/>
        <v>3080.21</v>
      </c>
    </row>
    <row r="215" spans="1:12" x14ac:dyDescent="0.25">
      <c r="A215">
        <f t="shared" si="34"/>
        <v>10</v>
      </c>
      <c r="B215">
        <f t="shared" si="35"/>
        <v>18</v>
      </c>
      <c r="C215">
        <f t="shared" si="30"/>
        <v>1127</v>
      </c>
      <c r="D215" t="str">
        <f t="shared" si="31"/>
        <v>Anne</v>
      </c>
      <c r="E215" t="str">
        <f t="shared" si="32"/>
        <v>Bindels</v>
      </c>
      <c r="F215">
        <f>ROUND(IF(Tariftyp="AT",IF($A215&lt;MONTH(TE_ZP_AT),AT_Gehalt,AT_Gehalt*(1+TE_Satz_AT)),IF($A215&lt;MONTH(TE_ZP_Tarif),Tarifentgelt,Tarifentgelt*(1+TE_Satz))*IRWAZ/AZ_Tarif)*EintrittsKNZ*AustrittsKNZ,2)</f>
        <v>2290.7199999999998</v>
      </c>
      <c r="G215">
        <f>ROUND(Grundentgelt*LZinPrz,2)</f>
        <v>229.07</v>
      </c>
      <c r="H215">
        <f>ROUND(IF(FreiwZulage&gt;TarifVolumenEnt+TarifVolumenLZ,FreiwZulage-(TarifVolumenEnt+TarifVolumenLZ),0)*AustrittsKNZ*EintrittsKNZ,2)</f>
        <v>0</v>
      </c>
      <c r="I215">
        <f t="shared" si="33"/>
        <v>2519.79</v>
      </c>
      <c r="J215">
        <f t="shared" si="27"/>
        <v>504.08</v>
      </c>
      <c r="K215">
        <f t="shared" si="28"/>
        <v>1305.21</v>
      </c>
      <c r="L215">
        <f t="shared" si="29"/>
        <v>3080.21</v>
      </c>
    </row>
    <row r="216" spans="1:12" x14ac:dyDescent="0.25">
      <c r="A216">
        <f t="shared" si="34"/>
        <v>11</v>
      </c>
      <c r="B216">
        <f t="shared" si="35"/>
        <v>18</v>
      </c>
      <c r="C216">
        <f t="shared" si="30"/>
        <v>1127</v>
      </c>
      <c r="D216" t="str">
        <f t="shared" si="31"/>
        <v>Anne</v>
      </c>
      <c r="E216" t="str">
        <f t="shared" si="32"/>
        <v>Bindels</v>
      </c>
      <c r="F216">
        <f>ROUND(IF(Tariftyp="AT",IF($A216&lt;MONTH(TE_ZP_AT),AT_Gehalt,AT_Gehalt*(1+TE_Satz_AT)),IF($A216&lt;MONTH(TE_ZP_Tarif),Tarifentgelt,Tarifentgelt*(1+TE_Satz))*IRWAZ/AZ_Tarif)*EintrittsKNZ*AustrittsKNZ,2)</f>
        <v>2290.7199999999998</v>
      </c>
      <c r="G216">
        <f>ROUND(Grundentgelt*LZinPrz,2)</f>
        <v>229.07</v>
      </c>
      <c r="H216">
        <f>ROUND(IF(FreiwZulage&gt;TarifVolumenEnt+TarifVolumenLZ,FreiwZulage-(TarifVolumenEnt+TarifVolumenLZ),0)*AustrittsKNZ*EintrittsKNZ,2)</f>
        <v>0</v>
      </c>
      <c r="I216">
        <f t="shared" si="33"/>
        <v>2519.79</v>
      </c>
      <c r="J216">
        <f t="shared" si="27"/>
        <v>504.08</v>
      </c>
      <c r="K216">
        <f t="shared" si="28"/>
        <v>1305.21</v>
      </c>
      <c r="L216">
        <f t="shared" si="29"/>
        <v>3080.21</v>
      </c>
    </row>
    <row r="217" spans="1:12" x14ac:dyDescent="0.25">
      <c r="A217">
        <f t="shared" si="34"/>
        <v>12</v>
      </c>
      <c r="B217">
        <f t="shared" si="35"/>
        <v>18</v>
      </c>
      <c r="C217">
        <f t="shared" si="30"/>
        <v>1127</v>
      </c>
      <c r="D217" t="str">
        <f t="shared" si="31"/>
        <v>Anne</v>
      </c>
      <c r="E217" t="str">
        <f t="shared" si="32"/>
        <v>Bindels</v>
      </c>
      <c r="F217">
        <f>ROUND(IF(Tariftyp="AT",IF($A217&lt;MONTH(TE_ZP_AT),AT_Gehalt,AT_Gehalt*(1+TE_Satz_AT)),IF($A217&lt;MONTH(TE_ZP_Tarif),Tarifentgelt,Tarifentgelt*(1+TE_Satz))*IRWAZ/AZ_Tarif)*EintrittsKNZ*AustrittsKNZ,2)</f>
        <v>2290.7199999999998</v>
      </c>
      <c r="G217">
        <f>ROUND(Grundentgelt*LZinPrz,2)</f>
        <v>229.07</v>
      </c>
      <c r="H217">
        <f>ROUND(IF(FreiwZulage&gt;TarifVolumenEnt+TarifVolumenLZ,FreiwZulage-(TarifVolumenEnt+TarifVolumenLZ),0)*AustrittsKNZ*EintrittsKNZ,2)</f>
        <v>0</v>
      </c>
      <c r="I217">
        <f t="shared" si="33"/>
        <v>2519.79</v>
      </c>
      <c r="J217">
        <f t="shared" si="27"/>
        <v>504.08</v>
      </c>
      <c r="K217">
        <f t="shared" si="28"/>
        <v>1305.21</v>
      </c>
      <c r="L217">
        <f t="shared" si="29"/>
        <v>3080.21</v>
      </c>
    </row>
    <row r="218" spans="1:12" x14ac:dyDescent="0.25">
      <c r="A218">
        <f t="shared" si="34"/>
        <v>1</v>
      </c>
      <c r="B218">
        <f t="shared" si="35"/>
        <v>19</v>
      </c>
      <c r="C218">
        <f t="shared" si="30"/>
        <v>1129</v>
      </c>
      <c r="D218" t="str">
        <f t="shared" si="31"/>
        <v>Alfred</v>
      </c>
      <c r="E218" t="str">
        <f t="shared" si="32"/>
        <v>Bischoff</v>
      </c>
      <c r="F218">
        <f>ROUND(IF(Tariftyp="AT",IF($A218&lt;MONTH(TE_ZP_AT),AT_Gehalt,AT_Gehalt*(1+TE_Satz_AT)),IF($A218&lt;MONTH(TE_ZP_Tarif),Tarifentgelt,Tarifentgelt*(1+TE_Satz))*IRWAZ/AZ_Tarif)*EintrittsKNZ*AustrittsKNZ,2)</f>
        <v>3672.57</v>
      </c>
      <c r="G218">
        <f>ROUND(Grundentgelt*LZinPrz,2)</f>
        <v>330.53</v>
      </c>
      <c r="H218">
        <f>ROUND(IF(FreiwZulage&gt;TarifVolumenEnt+TarifVolumenLZ,FreiwZulage-(TarifVolumenEnt+TarifVolumenLZ),0)*AustrittsKNZ*EintrittsKNZ,2)</f>
        <v>0</v>
      </c>
      <c r="I218">
        <f t="shared" si="33"/>
        <v>4003.1000000000004</v>
      </c>
      <c r="J218">
        <f t="shared" si="27"/>
        <v>786.08</v>
      </c>
      <c r="K218">
        <f t="shared" si="28"/>
        <v>0</v>
      </c>
      <c r="L218">
        <f t="shared" si="29"/>
        <v>1596.8999999999996</v>
      </c>
    </row>
    <row r="219" spans="1:12" x14ac:dyDescent="0.25">
      <c r="A219">
        <f t="shared" si="34"/>
        <v>2</v>
      </c>
      <c r="B219">
        <f t="shared" si="35"/>
        <v>19</v>
      </c>
      <c r="C219">
        <f t="shared" si="30"/>
        <v>1129</v>
      </c>
      <c r="D219" t="str">
        <f t="shared" si="31"/>
        <v>Alfred</v>
      </c>
      <c r="E219" t="str">
        <f t="shared" si="32"/>
        <v>Bischoff</v>
      </c>
      <c r="F219">
        <f>ROUND(IF(Tariftyp="AT",IF($A219&lt;MONTH(TE_ZP_AT),AT_Gehalt,AT_Gehalt*(1+TE_Satz_AT)),IF($A219&lt;MONTH(TE_ZP_Tarif),Tarifentgelt,Tarifentgelt*(1+TE_Satz))*IRWAZ/AZ_Tarif)*EintrittsKNZ*AustrittsKNZ,2)</f>
        <v>3672.57</v>
      </c>
      <c r="G219">
        <f>ROUND(Grundentgelt*LZinPrz,2)</f>
        <v>330.53</v>
      </c>
      <c r="H219">
        <f>ROUND(IF(FreiwZulage&gt;TarifVolumenEnt+TarifVolumenLZ,FreiwZulage-(TarifVolumenEnt+TarifVolumenLZ),0)*AustrittsKNZ*EintrittsKNZ,2)</f>
        <v>0</v>
      </c>
      <c r="I219">
        <f t="shared" si="33"/>
        <v>4003.1000000000004</v>
      </c>
      <c r="J219">
        <f t="shared" si="27"/>
        <v>786.08</v>
      </c>
      <c r="K219">
        <f t="shared" si="28"/>
        <v>0</v>
      </c>
      <c r="L219">
        <f t="shared" si="29"/>
        <v>1596.8999999999996</v>
      </c>
    </row>
    <row r="220" spans="1:12" x14ac:dyDescent="0.25">
      <c r="A220">
        <f t="shared" si="34"/>
        <v>3</v>
      </c>
      <c r="B220">
        <f t="shared" si="35"/>
        <v>19</v>
      </c>
      <c r="C220">
        <f t="shared" si="30"/>
        <v>1129</v>
      </c>
      <c r="D220" t="str">
        <f t="shared" si="31"/>
        <v>Alfred</v>
      </c>
      <c r="E220" t="str">
        <f t="shared" si="32"/>
        <v>Bischoff</v>
      </c>
      <c r="F220">
        <f>ROUND(IF(Tariftyp="AT",IF($A220&lt;MONTH(TE_ZP_AT),AT_Gehalt,AT_Gehalt*(1+TE_Satz_AT)),IF($A220&lt;MONTH(TE_ZP_Tarif),Tarifentgelt,Tarifentgelt*(1+TE_Satz))*IRWAZ/AZ_Tarif)*EintrittsKNZ*AustrittsKNZ,2)</f>
        <v>3672.57</v>
      </c>
      <c r="G220">
        <f>ROUND(Grundentgelt*LZinPrz,2)</f>
        <v>330.53</v>
      </c>
      <c r="H220">
        <f>ROUND(IF(FreiwZulage&gt;TarifVolumenEnt+TarifVolumenLZ,FreiwZulage-(TarifVolumenEnt+TarifVolumenLZ),0)*AustrittsKNZ*EintrittsKNZ,2)</f>
        <v>0</v>
      </c>
      <c r="I220">
        <f t="shared" si="33"/>
        <v>4003.1000000000004</v>
      </c>
      <c r="J220">
        <f t="shared" si="27"/>
        <v>786.08</v>
      </c>
      <c r="K220">
        <f t="shared" si="28"/>
        <v>0</v>
      </c>
      <c r="L220">
        <f t="shared" si="29"/>
        <v>1596.8999999999996</v>
      </c>
    </row>
    <row r="221" spans="1:12" x14ac:dyDescent="0.25">
      <c r="A221">
        <f t="shared" si="34"/>
        <v>4</v>
      </c>
      <c r="B221">
        <f t="shared" si="35"/>
        <v>19</v>
      </c>
      <c r="C221">
        <f t="shared" si="30"/>
        <v>1129</v>
      </c>
      <c r="D221" t="str">
        <f t="shared" si="31"/>
        <v>Alfred</v>
      </c>
      <c r="E221" t="str">
        <f t="shared" si="32"/>
        <v>Bischoff</v>
      </c>
      <c r="F221">
        <f>ROUND(IF(Tariftyp="AT",IF($A221&lt;MONTH(TE_ZP_AT),AT_Gehalt,AT_Gehalt*(1+TE_Satz_AT)),IF($A221&lt;MONTH(TE_ZP_Tarif),Tarifentgelt,Tarifentgelt*(1+TE_Satz))*IRWAZ/AZ_Tarif)*EintrittsKNZ*AustrittsKNZ,2)</f>
        <v>3672.57</v>
      </c>
      <c r="G221">
        <f>ROUND(Grundentgelt*LZinPrz,2)</f>
        <v>330.53</v>
      </c>
      <c r="H221">
        <f>ROUND(IF(FreiwZulage&gt;TarifVolumenEnt+TarifVolumenLZ,FreiwZulage-(TarifVolumenEnt+TarifVolumenLZ),0)*AustrittsKNZ*EintrittsKNZ,2)</f>
        <v>0</v>
      </c>
      <c r="I221">
        <f t="shared" si="33"/>
        <v>4003.1000000000004</v>
      </c>
      <c r="J221">
        <f t="shared" si="27"/>
        <v>786.08</v>
      </c>
      <c r="K221">
        <f t="shared" si="28"/>
        <v>0</v>
      </c>
      <c r="L221">
        <f t="shared" si="29"/>
        <v>1596.8999999999996</v>
      </c>
    </row>
    <row r="222" spans="1:12" x14ac:dyDescent="0.25">
      <c r="A222">
        <f t="shared" si="34"/>
        <v>5</v>
      </c>
      <c r="B222">
        <f t="shared" si="35"/>
        <v>19</v>
      </c>
      <c r="C222">
        <f t="shared" si="30"/>
        <v>1129</v>
      </c>
      <c r="D222" t="str">
        <f t="shared" si="31"/>
        <v>Alfred</v>
      </c>
      <c r="E222" t="str">
        <f t="shared" si="32"/>
        <v>Bischoff</v>
      </c>
      <c r="F222">
        <f>ROUND(IF(Tariftyp="AT",IF($A222&lt;MONTH(TE_ZP_AT),AT_Gehalt,AT_Gehalt*(1+TE_Satz_AT)),IF($A222&lt;MONTH(TE_ZP_Tarif),Tarifentgelt,Tarifentgelt*(1+TE_Satz))*IRWAZ/AZ_Tarif)*EintrittsKNZ*AustrittsKNZ,2)</f>
        <v>3782.75</v>
      </c>
      <c r="G222">
        <f>ROUND(Grundentgelt*LZinPrz,2)</f>
        <v>340.45</v>
      </c>
      <c r="H222">
        <f>ROUND(IF(FreiwZulage&gt;TarifVolumenEnt+TarifVolumenLZ,FreiwZulage-(TarifVolumenEnt+TarifVolumenLZ),0)*AustrittsKNZ*EintrittsKNZ,2)</f>
        <v>0</v>
      </c>
      <c r="I222">
        <f t="shared" si="33"/>
        <v>4123.2</v>
      </c>
      <c r="J222">
        <f t="shared" si="27"/>
        <v>800.17</v>
      </c>
      <c r="K222">
        <f t="shared" si="28"/>
        <v>0</v>
      </c>
      <c r="L222">
        <f t="shared" si="29"/>
        <v>1476.8000000000002</v>
      </c>
    </row>
    <row r="223" spans="1:12" x14ac:dyDescent="0.25">
      <c r="A223">
        <f t="shared" si="34"/>
        <v>6</v>
      </c>
      <c r="B223">
        <f t="shared" si="35"/>
        <v>19</v>
      </c>
      <c r="C223">
        <f t="shared" si="30"/>
        <v>1129</v>
      </c>
      <c r="D223" t="str">
        <f t="shared" si="31"/>
        <v>Alfred</v>
      </c>
      <c r="E223" t="str">
        <f t="shared" si="32"/>
        <v>Bischoff</v>
      </c>
      <c r="F223">
        <f>ROUND(IF(Tariftyp="AT",IF($A223&lt;MONTH(TE_ZP_AT),AT_Gehalt,AT_Gehalt*(1+TE_Satz_AT)),IF($A223&lt;MONTH(TE_ZP_Tarif),Tarifentgelt,Tarifentgelt*(1+TE_Satz))*IRWAZ/AZ_Tarif)*EintrittsKNZ*AustrittsKNZ,2)</f>
        <v>3782.75</v>
      </c>
      <c r="G223">
        <f>ROUND(Grundentgelt*LZinPrz,2)</f>
        <v>340.45</v>
      </c>
      <c r="H223">
        <f>ROUND(IF(FreiwZulage&gt;TarifVolumenEnt+TarifVolumenLZ,FreiwZulage-(TarifVolumenEnt+TarifVolumenLZ),0)*AustrittsKNZ*EintrittsKNZ,2)</f>
        <v>0</v>
      </c>
      <c r="I223">
        <f t="shared" si="33"/>
        <v>4123.2</v>
      </c>
      <c r="J223">
        <f t="shared" si="27"/>
        <v>800.17</v>
      </c>
      <c r="K223">
        <f t="shared" si="28"/>
        <v>0</v>
      </c>
      <c r="L223">
        <f t="shared" si="29"/>
        <v>1476.8000000000002</v>
      </c>
    </row>
    <row r="224" spans="1:12" x14ac:dyDescent="0.25">
      <c r="A224">
        <f t="shared" si="34"/>
        <v>7</v>
      </c>
      <c r="B224">
        <f t="shared" si="35"/>
        <v>19</v>
      </c>
      <c r="C224">
        <f t="shared" si="30"/>
        <v>1129</v>
      </c>
      <c r="D224" t="str">
        <f t="shared" si="31"/>
        <v>Alfred</v>
      </c>
      <c r="E224" t="str">
        <f t="shared" si="32"/>
        <v>Bischoff</v>
      </c>
      <c r="F224">
        <f>ROUND(IF(Tariftyp="AT",IF($A224&lt;MONTH(TE_ZP_AT),AT_Gehalt,AT_Gehalt*(1+TE_Satz_AT)),IF($A224&lt;MONTH(TE_ZP_Tarif),Tarifentgelt,Tarifentgelt*(1+TE_Satz))*IRWAZ/AZ_Tarif)*EintrittsKNZ*AustrittsKNZ,2)</f>
        <v>3782.75</v>
      </c>
      <c r="G224">
        <f>ROUND(Grundentgelt*LZinPrz,2)</f>
        <v>340.45</v>
      </c>
      <c r="H224">
        <f>ROUND(IF(FreiwZulage&gt;TarifVolumenEnt+TarifVolumenLZ,FreiwZulage-(TarifVolumenEnt+TarifVolumenLZ),0)*AustrittsKNZ*EintrittsKNZ,2)</f>
        <v>0</v>
      </c>
      <c r="I224">
        <f t="shared" si="33"/>
        <v>4123.2</v>
      </c>
      <c r="J224">
        <f t="shared" si="27"/>
        <v>800.17</v>
      </c>
      <c r="K224">
        <f t="shared" si="28"/>
        <v>0</v>
      </c>
      <c r="L224">
        <f t="shared" si="29"/>
        <v>1476.8000000000002</v>
      </c>
    </row>
    <row r="225" spans="1:12" x14ac:dyDescent="0.25">
      <c r="A225">
        <f t="shared" si="34"/>
        <v>8</v>
      </c>
      <c r="B225">
        <f t="shared" si="35"/>
        <v>19</v>
      </c>
      <c r="C225">
        <f t="shared" si="30"/>
        <v>1129</v>
      </c>
      <c r="D225" t="str">
        <f t="shared" si="31"/>
        <v>Alfred</v>
      </c>
      <c r="E225" t="str">
        <f t="shared" si="32"/>
        <v>Bischoff</v>
      </c>
      <c r="F225">
        <f>ROUND(IF(Tariftyp="AT",IF($A225&lt;MONTH(TE_ZP_AT),AT_Gehalt,AT_Gehalt*(1+TE_Satz_AT)),IF($A225&lt;MONTH(TE_ZP_Tarif),Tarifentgelt,Tarifentgelt*(1+TE_Satz))*IRWAZ/AZ_Tarif)*EintrittsKNZ*AustrittsKNZ,2)</f>
        <v>3782.75</v>
      </c>
      <c r="G225">
        <f>ROUND(Grundentgelt*LZinPrz,2)</f>
        <v>340.45</v>
      </c>
      <c r="H225">
        <f>ROUND(IF(FreiwZulage&gt;TarifVolumenEnt+TarifVolumenLZ,FreiwZulage-(TarifVolumenEnt+TarifVolumenLZ),0)*AustrittsKNZ*EintrittsKNZ,2)</f>
        <v>0</v>
      </c>
      <c r="I225">
        <f t="shared" si="33"/>
        <v>4123.2</v>
      </c>
      <c r="J225">
        <f t="shared" si="27"/>
        <v>800.17</v>
      </c>
      <c r="K225">
        <f t="shared" si="28"/>
        <v>0</v>
      </c>
      <c r="L225">
        <f t="shared" si="29"/>
        <v>1476.8000000000002</v>
      </c>
    </row>
    <row r="226" spans="1:12" x14ac:dyDescent="0.25">
      <c r="A226">
        <f t="shared" si="34"/>
        <v>9</v>
      </c>
      <c r="B226">
        <f t="shared" si="35"/>
        <v>19</v>
      </c>
      <c r="C226">
        <f t="shared" si="30"/>
        <v>1129</v>
      </c>
      <c r="D226" t="str">
        <f t="shared" si="31"/>
        <v>Alfred</v>
      </c>
      <c r="E226" t="str">
        <f t="shared" si="32"/>
        <v>Bischoff</v>
      </c>
      <c r="F226">
        <f>ROUND(IF(Tariftyp="AT",IF($A226&lt;MONTH(TE_ZP_AT),AT_Gehalt,AT_Gehalt*(1+TE_Satz_AT)),IF($A226&lt;MONTH(TE_ZP_Tarif),Tarifentgelt,Tarifentgelt*(1+TE_Satz))*IRWAZ/AZ_Tarif)*EintrittsKNZ*AustrittsKNZ,2)</f>
        <v>3782.75</v>
      </c>
      <c r="G226">
        <f>ROUND(Grundentgelt*LZinPrz,2)</f>
        <v>340.45</v>
      </c>
      <c r="H226">
        <f>ROUND(IF(FreiwZulage&gt;TarifVolumenEnt+TarifVolumenLZ,FreiwZulage-(TarifVolumenEnt+TarifVolumenLZ),0)*AustrittsKNZ*EintrittsKNZ,2)</f>
        <v>0</v>
      </c>
      <c r="I226">
        <f t="shared" si="33"/>
        <v>4123.2</v>
      </c>
      <c r="J226">
        <f t="shared" si="27"/>
        <v>800.17</v>
      </c>
      <c r="K226">
        <f t="shared" si="28"/>
        <v>0</v>
      </c>
      <c r="L226">
        <f t="shared" si="29"/>
        <v>1476.8000000000002</v>
      </c>
    </row>
    <row r="227" spans="1:12" x14ac:dyDescent="0.25">
      <c r="A227">
        <f t="shared" si="34"/>
        <v>10</v>
      </c>
      <c r="B227">
        <f t="shared" si="35"/>
        <v>19</v>
      </c>
      <c r="C227">
        <f t="shared" si="30"/>
        <v>1129</v>
      </c>
      <c r="D227" t="str">
        <f t="shared" si="31"/>
        <v>Alfred</v>
      </c>
      <c r="E227" t="str">
        <f t="shared" si="32"/>
        <v>Bischoff</v>
      </c>
      <c r="F227">
        <f>ROUND(IF(Tariftyp="AT",IF($A227&lt;MONTH(TE_ZP_AT),AT_Gehalt,AT_Gehalt*(1+TE_Satz_AT)),IF($A227&lt;MONTH(TE_ZP_Tarif),Tarifentgelt,Tarifentgelt*(1+TE_Satz))*IRWAZ/AZ_Tarif)*EintrittsKNZ*AustrittsKNZ,2)</f>
        <v>3782.75</v>
      </c>
      <c r="G227">
        <f>ROUND(Grundentgelt*LZinPrz,2)</f>
        <v>340.45</v>
      </c>
      <c r="H227">
        <f>ROUND(IF(FreiwZulage&gt;TarifVolumenEnt+TarifVolumenLZ,FreiwZulage-(TarifVolumenEnt+TarifVolumenLZ),0)*AustrittsKNZ*EintrittsKNZ,2)</f>
        <v>0</v>
      </c>
      <c r="I227">
        <f t="shared" si="33"/>
        <v>4123.2</v>
      </c>
      <c r="J227">
        <f t="shared" si="27"/>
        <v>800.17</v>
      </c>
      <c r="K227">
        <f t="shared" si="28"/>
        <v>0</v>
      </c>
      <c r="L227">
        <f t="shared" si="29"/>
        <v>1476.8000000000002</v>
      </c>
    </row>
    <row r="228" spans="1:12" x14ac:dyDescent="0.25">
      <c r="A228">
        <f t="shared" si="34"/>
        <v>11</v>
      </c>
      <c r="B228">
        <f t="shared" si="35"/>
        <v>19</v>
      </c>
      <c r="C228">
        <f t="shared" si="30"/>
        <v>1129</v>
      </c>
      <c r="D228" t="str">
        <f t="shared" si="31"/>
        <v>Alfred</v>
      </c>
      <c r="E228" t="str">
        <f t="shared" si="32"/>
        <v>Bischoff</v>
      </c>
      <c r="F228">
        <f>ROUND(IF(Tariftyp="AT",IF($A228&lt;MONTH(TE_ZP_AT),AT_Gehalt,AT_Gehalt*(1+TE_Satz_AT)),IF($A228&lt;MONTH(TE_ZP_Tarif),Tarifentgelt,Tarifentgelt*(1+TE_Satz))*IRWAZ/AZ_Tarif)*EintrittsKNZ*AustrittsKNZ,2)</f>
        <v>3782.75</v>
      </c>
      <c r="G228">
        <f>ROUND(Grundentgelt*LZinPrz,2)</f>
        <v>340.45</v>
      </c>
      <c r="H228">
        <f>ROUND(IF(FreiwZulage&gt;TarifVolumenEnt+TarifVolumenLZ,FreiwZulage-(TarifVolumenEnt+TarifVolumenLZ),0)*AustrittsKNZ*EintrittsKNZ,2)</f>
        <v>0</v>
      </c>
      <c r="I228">
        <f t="shared" si="33"/>
        <v>4123.2</v>
      </c>
      <c r="J228">
        <f t="shared" si="27"/>
        <v>800.17</v>
      </c>
      <c r="K228">
        <f t="shared" si="28"/>
        <v>0</v>
      </c>
      <c r="L228">
        <f t="shared" si="29"/>
        <v>1476.8000000000002</v>
      </c>
    </row>
    <row r="229" spans="1:12" x14ac:dyDescent="0.25">
      <c r="A229">
        <f t="shared" si="34"/>
        <v>12</v>
      </c>
      <c r="B229">
        <f t="shared" si="35"/>
        <v>19</v>
      </c>
      <c r="C229">
        <f t="shared" si="30"/>
        <v>1129</v>
      </c>
      <c r="D229" t="str">
        <f t="shared" si="31"/>
        <v>Alfred</v>
      </c>
      <c r="E229" t="str">
        <f t="shared" si="32"/>
        <v>Bischoff</v>
      </c>
      <c r="F229">
        <f>ROUND(IF(Tariftyp="AT",IF($A229&lt;MONTH(TE_ZP_AT),AT_Gehalt,AT_Gehalt*(1+TE_Satz_AT)),IF($A229&lt;MONTH(TE_ZP_Tarif),Tarifentgelt,Tarifentgelt*(1+TE_Satz))*IRWAZ/AZ_Tarif)*EintrittsKNZ*AustrittsKNZ,2)</f>
        <v>3782.75</v>
      </c>
      <c r="G229">
        <f>ROUND(Grundentgelt*LZinPrz,2)</f>
        <v>340.45</v>
      </c>
      <c r="H229">
        <f>ROUND(IF(FreiwZulage&gt;TarifVolumenEnt+TarifVolumenLZ,FreiwZulage-(TarifVolumenEnt+TarifVolumenLZ),0)*AustrittsKNZ*EintrittsKNZ,2)</f>
        <v>0</v>
      </c>
      <c r="I229">
        <f t="shared" si="33"/>
        <v>4123.2</v>
      </c>
      <c r="J229">
        <f t="shared" si="27"/>
        <v>800.17</v>
      </c>
      <c r="K229">
        <f t="shared" si="28"/>
        <v>0</v>
      </c>
      <c r="L229">
        <f t="shared" si="29"/>
        <v>1476.8000000000002</v>
      </c>
    </row>
    <row r="230" spans="1:12" x14ac:dyDescent="0.25">
      <c r="A230">
        <f t="shared" si="34"/>
        <v>1</v>
      </c>
      <c r="B230">
        <f t="shared" si="35"/>
        <v>20</v>
      </c>
      <c r="C230">
        <f t="shared" si="30"/>
        <v>1134</v>
      </c>
      <c r="D230" t="str">
        <f t="shared" si="31"/>
        <v>Birgit</v>
      </c>
      <c r="E230" t="str">
        <f t="shared" si="32"/>
        <v>Blimke</v>
      </c>
      <c r="F230">
        <f>ROUND(IF(Tariftyp="AT",IF($A230&lt;MONTH(TE_ZP_AT),AT_Gehalt,AT_Gehalt*(1+TE_Satz_AT)),IF($A230&lt;MONTH(TE_ZP_Tarif),Tarifentgelt,Tarifentgelt*(1+TE_Satz))*IRWAZ/AZ_Tarif)*EintrittsKNZ*AustrittsKNZ,2)</f>
        <v>2757.71</v>
      </c>
      <c r="G230">
        <f>ROUND(Grundentgelt*LZinPrz,2)</f>
        <v>303.35000000000002</v>
      </c>
      <c r="H230">
        <f>ROUND(IF(FreiwZulage&gt;TarifVolumenEnt+TarifVolumenLZ,FreiwZulage-(TarifVolumenEnt+TarifVolumenLZ),0)*AustrittsKNZ*EintrittsKNZ,2)</f>
        <v>0</v>
      </c>
      <c r="I230">
        <f t="shared" si="33"/>
        <v>3061.06</v>
      </c>
      <c r="J230">
        <f t="shared" si="27"/>
        <v>612.37</v>
      </c>
      <c r="K230">
        <f t="shared" si="28"/>
        <v>763.94</v>
      </c>
      <c r="L230">
        <f t="shared" si="29"/>
        <v>2538.94</v>
      </c>
    </row>
    <row r="231" spans="1:12" x14ac:dyDescent="0.25">
      <c r="A231">
        <f t="shared" si="34"/>
        <v>2</v>
      </c>
      <c r="B231">
        <f t="shared" si="35"/>
        <v>20</v>
      </c>
      <c r="C231">
        <f t="shared" si="30"/>
        <v>1134</v>
      </c>
      <c r="D231" t="str">
        <f t="shared" si="31"/>
        <v>Birgit</v>
      </c>
      <c r="E231" t="str">
        <f t="shared" si="32"/>
        <v>Blimke</v>
      </c>
      <c r="F231">
        <f>ROUND(IF(Tariftyp="AT",IF($A231&lt;MONTH(TE_ZP_AT),AT_Gehalt,AT_Gehalt*(1+TE_Satz_AT)),IF($A231&lt;MONTH(TE_ZP_Tarif),Tarifentgelt,Tarifentgelt*(1+TE_Satz))*IRWAZ/AZ_Tarif)*EintrittsKNZ*AustrittsKNZ,2)</f>
        <v>2757.71</v>
      </c>
      <c r="G231">
        <f>ROUND(Grundentgelt*LZinPrz,2)</f>
        <v>303.35000000000002</v>
      </c>
      <c r="H231">
        <f>ROUND(IF(FreiwZulage&gt;TarifVolumenEnt+TarifVolumenLZ,FreiwZulage-(TarifVolumenEnt+TarifVolumenLZ),0)*AustrittsKNZ*EintrittsKNZ,2)</f>
        <v>0</v>
      </c>
      <c r="I231">
        <f t="shared" si="33"/>
        <v>3061.06</v>
      </c>
      <c r="J231">
        <f t="shared" si="27"/>
        <v>612.37</v>
      </c>
      <c r="K231">
        <f t="shared" si="28"/>
        <v>763.94</v>
      </c>
      <c r="L231">
        <f t="shared" si="29"/>
        <v>2538.94</v>
      </c>
    </row>
    <row r="232" spans="1:12" x14ac:dyDescent="0.25">
      <c r="A232">
        <f t="shared" si="34"/>
        <v>3</v>
      </c>
      <c r="B232">
        <f t="shared" si="35"/>
        <v>20</v>
      </c>
      <c r="C232">
        <f t="shared" si="30"/>
        <v>1134</v>
      </c>
      <c r="D232" t="str">
        <f t="shared" si="31"/>
        <v>Birgit</v>
      </c>
      <c r="E232" t="str">
        <f t="shared" si="32"/>
        <v>Blimke</v>
      </c>
      <c r="F232">
        <f>ROUND(IF(Tariftyp="AT",IF($A232&lt;MONTH(TE_ZP_AT),AT_Gehalt,AT_Gehalt*(1+TE_Satz_AT)),IF($A232&lt;MONTH(TE_ZP_Tarif),Tarifentgelt,Tarifentgelt*(1+TE_Satz))*IRWAZ/AZ_Tarif)*EintrittsKNZ*AustrittsKNZ,2)</f>
        <v>2757.71</v>
      </c>
      <c r="G232">
        <f>ROUND(Grundentgelt*LZinPrz,2)</f>
        <v>303.35000000000002</v>
      </c>
      <c r="H232">
        <f>ROUND(IF(FreiwZulage&gt;TarifVolumenEnt+TarifVolumenLZ,FreiwZulage-(TarifVolumenEnt+TarifVolumenLZ),0)*AustrittsKNZ*EintrittsKNZ,2)</f>
        <v>0</v>
      </c>
      <c r="I232">
        <f t="shared" si="33"/>
        <v>3061.06</v>
      </c>
      <c r="J232">
        <f t="shared" si="27"/>
        <v>612.37</v>
      </c>
      <c r="K232">
        <f t="shared" si="28"/>
        <v>763.94</v>
      </c>
      <c r="L232">
        <f t="shared" si="29"/>
        <v>2538.94</v>
      </c>
    </row>
    <row r="233" spans="1:12" x14ac:dyDescent="0.25">
      <c r="A233">
        <f t="shared" si="34"/>
        <v>4</v>
      </c>
      <c r="B233">
        <f t="shared" si="35"/>
        <v>20</v>
      </c>
      <c r="C233">
        <f t="shared" si="30"/>
        <v>1134</v>
      </c>
      <c r="D233" t="str">
        <f t="shared" si="31"/>
        <v>Birgit</v>
      </c>
      <c r="E233" t="str">
        <f t="shared" si="32"/>
        <v>Blimke</v>
      </c>
      <c r="F233">
        <f>ROUND(IF(Tariftyp="AT",IF($A233&lt;MONTH(TE_ZP_AT),AT_Gehalt,AT_Gehalt*(1+TE_Satz_AT)),IF($A233&lt;MONTH(TE_ZP_Tarif),Tarifentgelt,Tarifentgelt*(1+TE_Satz))*IRWAZ/AZ_Tarif)*EintrittsKNZ*AustrittsKNZ,2)</f>
        <v>2757.71</v>
      </c>
      <c r="G233">
        <f>ROUND(Grundentgelt*LZinPrz,2)</f>
        <v>303.35000000000002</v>
      </c>
      <c r="H233">
        <f>ROUND(IF(FreiwZulage&gt;TarifVolumenEnt+TarifVolumenLZ,FreiwZulage-(TarifVolumenEnt+TarifVolumenLZ),0)*AustrittsKNZ*EintrittsKNZ,2)</f>
        <v>0</v>
      </c>
      <c r="I233">
        <f t="shared" si="33"/>
        <v>3061.06</v>
      </c>
      <c r="J233">
        <f t="shared" si="27"/>
        <v>612.37</v>
      </c>
      <c r="K233">
        <f t="shared" si="28"/>
        <v>763.94</v>
      </c>
      <c r="L233">
        <f t="shared" si="29"/>
        <v>2538.94</v>
      </c>
    </row>
    <row r="234" spans="1:12" x14ac:dyDescent="0.25">
      <c r="A234">
        <f t="shared" si="34"/>
        <v>5</v>
      </c>
      <c r="B234">
        <f t="shared" si="35"/>
        <v>20</v>
      </c>
      <c r="C234">
        <f t="shared" si="30"/>
        <v>1134</v>
      </c>
      <c r="D234" t="str">
        <f t="shared" si="31"/>
        <v>Birgit</v>
      </c>
      <c r="E234" t="str">
        <f t="shared" si="32"/>
        <v>Blimke</v>
      </c>
      <c r="F234">
        <f>ROUND(IF(Tariftyp="AT",IF($A234&lt;MONTH(TE_ZP_AT),AT_Gehalt,AT_Gehalt*(1+TE_Satz_AT)),IF($A234&lt;MONTH(TE_ZP_Tarif),Tarifentgelt,Tarifentgelt*(1+TE_Satz))*IRWAZ/AZ_Tarif)*EintrittsKNZ*AustrittsKNZ,2)</f>
        <v>2840.45</v>
      </c>
      <c r="G234">
        <f>ROUND(Grundentgelt*LZinPrz,2)</f>
        <v>312.45</v>
      </c>
      <c r="H234">
        <f>ROUND(IF(FreiwZulage&gt;TarifVolumenEnt+TarifVolumenLZ,FreiwZulage-(TarifVolumenEnt+TarifVolumenLZ),0)*AustrittsKNZ*EintrittsKNZ,2)</f>
        <v>0</v>
      </c>
      <c r="I234">
        <f t="shared" si="33"/>
        <v>3152.8999999999996</v>
      </c>
      <c r="J234">
        <f t="shared" si="27"/>
        <v>630.74</v>
      </c>
      <c r="K234">
        <f t="shared" si="28"/>
        <v>672.10000000000036</v>
      </c>
      <c r="L234">
        <f t="shared" si="29"/>
        <v>2447.1000000000004</v>
      </c>
    </row>
    <row r="235" spans="1:12" x14ac:dyDescent="0.25">
      <c r="A235">
        <f t="shared" si="34"/>
        <v>6</v>
      </c>
      <c r="B235">
        <f t="shared" si="35"/>
        <v>20</v>
      </c>
      <c r="C235">
        <f t="shared" si="30"/>
        <v>1134</v>
      </c>
      <c r="D235" t="str">
        <f t="shared" si="31"/>
        <v>Birgit</v>
      </c>
      <c r="E235" t="str">
        <f t="shared" si="32"/>
        <v>Blimke</v>
      </c>
      <c r="F235">
        <f>ROUND(IF(Tariftyp="AT",IF($A235&lt;MONTH(TE_ZP_AT),AT_Gehalt,AT_Gehalt*(1+TE_Satz_AT)),IF($A235&lt;MONTH(TE_ZP_Tarif),Tarifentgelt,Tarifentgelt*(1+TE_Satz))*IRWAZ/AZ_Tarif)*EintrittsKNZ*AustrittsKNZ,2)</f>
        <v>2840.45</v>
      </c>
      <c r="G235">
        <f>ROUND(Grundentgelt*LZinPrz,2)</f>
        <v>312.45</v>
      </c>
      <c r="H235">
        <f>ROUND(IF(FreiwZulage&gt;TarifVolumenEnt+TarifVolumenLZ,FreiwZulage-(TarifVolumenEnt+TarifVolumenLZ),0)*AustrittsKNZ*EintrittsKNZ,2)</f>
        <v>0</v>
      </c>
      <c r="I235">
        <f t="shared" si="33"/>
        <v>3152.8999999999996</v>
      </c>
      <c r="J235">
        <f t="shared" si="27"/>
        <v>630.74</v>
      </c>
      <c r="K235">
        <f t="shared" si="28"/>
        <v>672.10000000000036</v>
      </c>
      <c r="L235">
        <f t="shared" si="29"/>
        <v>2447.1000000000004</v>
      </c>
    </row>
    <row r="236" spans="1:12" x14ac:dyDescent="0.25">
      <c r="A236">
        <f t="shared" si="34"/>
        <v>7</v>
      </c>
      <c r="B236">
        <f t="shared" si="35"/>
        <v>20</v>
      </c>
      <c r="C236">
        <f t="shared" si="30"/>
        <v>1134</v>
      </c>
      <c r="D236" t="str">
        <f t="shared" si="31"/>
        <v>Birgit</v>
      </c>
      <c r="E236" t="str">
        <f t="shared" si="32"/>
        <v>Blimke</v>
      </c>
      <c r="F236">
        <f>ROUND(IF(Tariftyp="AT",IF($A236&lt;MONTH(TE_ZP_AT),AT_Gehalt,AT_Gehalt*(1+TE_Satz_AT)),IF($A236&lt;MONTH(TE_ZP_Tarif),Tarifentgelt,Tarifentgelt*(1+TE_Satz))*IRWAZ/AZ_Tarif)*EintrittsKNZ*AustrittsKNZ,2)</f>
        <v>2840.45</v>
      </c>
      <c r="G236">
        <f>ROUND(Grundentgelt*LZinPrz,2)</f>
        <v>312.45</v>
      </c>
      <c r="H236">
        <f>ROUND(IF(FreiwZulage&gt;TarifVolumenEnt+TarifVolumenLZ,FreiwZulage-(TarifVolumenEnt+TarifVolumenLZ),0)*AustrittsKNZ*EintrittsKNZ,2)</f>
        <v>0</v>
      </c>
      <c r="I236">
        <f t="shared" si="33"/>
        <v>3152.8999999999996</v>
      </c>
      <c r="J236">
        <f t="shared" si="27"/>
        <v>630.74</v>
      </c>
      <c r="K236">
        <f t="shared" si="28"/>
        <v>672.10000000000036</v>
      </c>
      <c r="L236">
        <f t="shared" si="29"/>
        <v>2447.1000000000004</v>
      </c>
    </row>
    <row r="237" spans="1:12" x14ac:dyDescent="0.25">
      <c r="A237">
        <f t="shared" si="34"/>
        <v>8</v>
      </c>
      <c r="B237">
        <f t="shared" si="35"/>
        <v>20</v>
      </c>
      <c r="C237">
        <f t="shared" si="30"/>
        <v>1134</v>
      </c>
      <c r="D237" t="str">
        <f t="shared" si="31"/>
        <v>Birgit</v>
      </c>
      <c r="E237" t="str">
        <f t="shared" si="32"/>
        <v>Blimke</v>
      </c>
      <c r="F237">
        <f>ROUND(IF(Tariftyp="AT",IF($A237&lt;MONTH(TE_ZP_AT),AT_Gehalt,AT_Gehalt*(1+TE_Satz_AT)),IF($A237&lt;MONTH(TE_ZP_Tarif),Tarifentgelt,Tarifentgelt*(1+TE_Satz))*IRWAZ/AZ_Tarif)*EintrittsKNZ*AustrittsKNZ,2)</f>
        <v>2840.45</v>
      </c>
      <c r="G237">
        <f>ROUND(Grundentgelt*LZinPrz,2)</f>
        <v>312.45</v>
      </c>
      <c r="H237">
        <f>ROUND(IF(FreiwZulage&gt;TarifVolumenEnt+TarifVolumenLZ,FreiwZulage-(TarifVolumenEnt+TarifVolumenLZ),0)*AustrittsKNZ*EintrittsKNZ,2)</f>
        <v>0</v>
      </c>
      <c r="I237">
        <f t="shared" si="33"/>
        <v>3152.8999999999996</v>
      </c>
      <c r="J237">
        <f t="shared" si="27"/>
        <v>630.74</v>
      </c>
      <c r="K237">
        <f t="shared" si="28"/>
        <v>672.10000000000036</v>
      </c>
      <c r="L237">
        <f t="shared" si="29"/>
        <v>2447.1000000000004</v>
      </c>
    </row>
    <row r="238" spans="1:12" x14ac:dyDescent="0.25">
      <c r="A238">
        <f t="shared" si="34"/>
        <v>9</v>
      </c>
      <c r="B238">
        <f t="shared" si="35"/>
        <v>20</v>
      </c>
      <c r="C238">
        <f t="shared" si="30"/>
        <v>1134</v>
      </c>
      <c r="D238" t="str">
        <f t="shared" si="31"/>
        <v>Birgit</v>
      </c>
      <c r="E238" t="str">
        <f t="shared" si="32"/>
        <v>Blimke</v>
      </c>
      <c r="F238">
        <f>ROUND(IF(Tariftyp="AT",IF($A238&lt;MONTH(TE_ZP_AT),AT_Gehalt,AT_Gehalt*(1+TE_Satz_AT)),IF($A238&lt;MONTH(TE_ZP_Tarif),Tarifentgelt,Tarifentgelt*(1+TE_Satz))*IRWAZ/AZ_Tarif)*EintrittsKNZ*AustrittsKNZ,2)</f>
        <v>2840.45</v>
      </c>
      <c r="G238">
        <f>ROUND(Grundentgelt*LZinPrz,2)</f>
        <v>312.45</v>
      </c>
      <c r="H238">
        <f>ROUND(IF(FreiwZulage&gt;TarifVolumenEnt+TarifVolumenLZ,FreiwZulage-(TarifVolumenEnt+TarifVolumenLZ),0)*AustrittsKNZ*EintrittsKNZ,2)</f>
        <v>0</v>
      </c>
      <c r="I238">
        <f t="shared" si="33"/>
        <v>3152.8999999999996</v>
      </c>
      <c r="J238">
        <f t="shared" si="27"/>
        <v>630.74</v>
      </c>
      <c r="K238">
        <f t="shared" si="28"/>
        <v>672.10000000000036</v>
      </c>
      <c r="L238">
        <f t="shared" si="29"/>
        <v>2447.1000000000004</v>
      </c>
    </row>
    <row r="239" spans="1:12" x14ac:dyDescent="0.25">
      <c r="A239">
        <f t="shared" si="34"/>
        <v>10</v>
      </c>
      <c r="B239">
        <f t="shared" si="35"/>
        <v>20</v>
      </c>
      <c r="C239">
        <f t="shared" si="30"/>
        <v>1134</v>
      </c>
      <c r="D239" t="str">
        <f t="shared" si="31"/>
        <v>Birgit</v>
      </c>
      <c r="E239" t="str">
        <f t="shared" si="32"/>
        <v>Blimke</v>
      </c>
      <c r="F239">
        <f>ROUND(IF(Tariftyp="AT",IF($A239&lt;MONTH(TE_ZP_AT),AT_Gehalt,AT_Gehalt*(1+TE_Satz_AT)),IF($A239&lt;MONTH(TE_ZP_Tarif),Tarifentgelt,Tarifentgelt*(1+TE_Satz))*IRWAZ/AZ_Tarif)*EintrittsKNZ*AustrittsKNZ,2)</f>
        <v>2840.45</v>
      </c>
      <c r="G239">
        <f>ROUND(Grundentgelt*LZinPrz,2)</f>
        <v>312.45</v>
      </c>
      <c r="H239">
        <f>ROUND(IF(FreiwZulage&gt;TarifVolumenEnt+TarifVolumenLZ,FreiwZulage-(TarifVolumenEnt+TarifVolumenLZ),0)*AustrittsKNZ*EintrittsKNZ,2)</f>
        <v>0</v>
      </c>
      <c r="I239">
        <f t="shared" si="33"/>
        <v>3152.8999999999996</v>
      </c>
      <c r="J239">
        <f t="shared" si="27"/>
        <v>630.74</v>
      </c>
      <c r="K239">
        <f t="shared" si="28"/>
        <v>672.10000000000036</v>
      </c>
      <c r="L239">
        <f t="shared" si="29"/>
        <v>2447.1000000000004</v>
      </c>
    </row>
    <row r="240" spans="1:12" x14ac:dyDescent="0.25">
      <c r="A240">
        <f t="shared" si="34"/>
        <v>11</v>
      </c>
      <c r="B240">
        <f t="shared" si="35"/>
        <v>20</v>
      </c>
      <c r="C240">
        <f t="shared" si="30"/>
        <v>1134</v>
      </c>
      <c r="D240" t="str">
        <f t="shared" si="31"/>
        <v>Birgit</v>
      </c>
      <c r="E240" t="str">
        <f t="shared" si="32"/>
        <v>Blimke</v>
      </c>
      <c r="F240">
        <f>ROUND(IF(Tariftyp="AT",IF($A240&lt;MONTH(TE_ZP_AT),AT_Gehalt,AT_Gehalt*(1+TE_Satz_AT)),IF($A240&lt;MONTH(TE_ZP_Tarif),Tarifentgelt,Tarifentgelt*(1+TE_Satz))*IRWAZ/AZ_Tarif)*EintrittsKNZ*AustrittsKNZ,2)</f>
        <v>2840.45</v>
      </c>
      <c r="G240">
        <f>ROUND(Grundentgelt*LZinPrz,2)</f>
        <v>312.45</v>
      </c>
      <c r="H240">
        <f>ROUND(IF(FreiwZulage&gt;TarifVolumenEnt+TarifVolumenLZ,FreiwZulage-(TarifVolumenEnt+TarifVolumenLZ),0)*AustrittsKNZ*EintrittsKNZ,2)</f>
        <v>0</v>
      </c>
      <c r="I240">
        <f t="shared" si="33"/>
        <v>3152.8999999999996</v>
      </c>
      <c r="J240">
        <f t="shared" si="27"/>
        <v>630.74</v>
      </c>
      <c r="K240">
        <f t="shared" si="28"/>
        <v>672.10000000000036</v>
      </c>
      <c r="L240">
        <f t="shared" si="29"/>
        <v>2447.1000000000004</v>
      </c>
    </row>
    <row r="241" spans="1:12" x14ac:dyDescent="0.25">
      <c r="A241">
        <f t="shared" si="34"/>
        <v>12</v>
      </c>
      <c r="B241">
        <f t="shared" si="35"/>
        <v>20</v>
      </c>
      <c r="C241">
        <f t="shared" si="30"/>
        <v>1134</v>
      </c>
      <c r="D241" t="str">
        <f t="shared" si="31"/>
        <v>Birgit</v>
      </c>
      <c r="E241" t="str">
        <f t="shared" si="32"/>
        <v>Blimke</v>
      </c>
      <c r="F241">
        <f>ROUND(IF(Tariftyp="AT",IF($A241&lt;MONTH(TE_ZP_AT),AT_Gehalt,AT_Gehalt*(1+TE_Satz_AT)),IF($A241&lt;MONTH(TE_ZP_Tarif),Tarifentgelt,Tarifentgelt*(1+TE_Satz))*IRWAZ/AZ_Tarif)*EintrittsKNZ*AustrittsKNZ,2)</f>
        <v>2840.45</v>
      </c>
      <c r="G241">
        <f>ROUND(Grundentgelt*LZinPrz,2)</f>
        <v>312.45</v>
      </c>
      <c r="H241">
        <f>ROUND(IF(FreiwZulage&gt;TarifVolumenEnt+TarifVolumenLZ,FreiwZulage-(TarifVolumenEnt+TarifVolumenLZ),0)*AustrittsKNZ*EintrittsKNZ,2)</f>
        <v>0</v>
      </c>
      <c r="I241">
        <f t="shared" si="33"/>
        <v>3152.8999999999996</v>
      </c>
      <c r="J241">
        <f t="shared" si="27"/>
        <v>630.74</v>
      </c>
      <c r="K241">
        <f t="shared" si="28"/>
        <v>672.10000000000036</v>
      </c>
      <c r="L241">
        <f t="shared" si="29"/>
        <v>2447.1000000000004</v>
      </c>
    </row>
    <row r="242" spans="1:12" x14ac:dyDescent="0.25">
      <c r="A242">
        <f t="shared" si="34"/>
        <v>1</v>
      </c>
      <c r="B242">
        <f t="shared" si="35"/>
        <v>21</v>
      </c>
      <c r="C242">
        <f t="shared" si="30"/>
        <v>1141</v>
      </c>
      <c r="D242" t="str">
        <f t="shared" si="31"/>
        <v>Dagmar</v>
      </c>
      <c r="E242" t="str">
        <f t="shared" si="32"/>
        <v>Blum</v>
      </c>
      <c r="F242">
        <f>ROUND(IF(Tariftyp="AT",IF($A242&lt;MONTH(TE_ZP_AT),AT_Gehalt,AT_Gehalt*(1+TE_Satz_AT)),IF($A242&lt;MONTH(TE_ZP_Tarif),Tarifentgelt,Tarifentgelt*(1+TE_Satz))*IRWAZ/AZ_Tarif)*EintrittsKNZ*AustrittsKNZ,2)</f>
        <v>2413</v>
      </c>
      <c r="G242">
        <f>ROUND(Grundentgelt*LZinPrz,2)</f>
        <v>217.17</v>
      </c>
      <c r="H242">
        <f>ROUND(IF(FreiwZulage&gt;TarifVolumenEnt+TarifVolumenLZ,FreiwZulage-(TarifVolumenEnt+TarifVolumenLZ),0)*AustrittsKNZ*EintrittsKNZ,2)</f>
        <v>113</v>
      </c>
      <c r="I242">
        <f t="shared" si="33"/>
        <v>2743.17</v>
      </c>
      <c r="J242">
        <f t="shared" si="27"/>
        <v>548.77</v>
      </c>
      <c r="K242">
        <f t="shared" si="28"/>
        <v>1081.83</v>
      </c>
      <c r="L242">
        <f t="shared" si="29"/>
        <v>2856.83</v>
      </c>
    </row>
    <row r="243" spans="1:12" x14ac:dyDescent="0.25">
      <c r="A243">
        <f t="shared" si="34"/>
        <v>2</v>
      </c>
      <c r="B243">
        <f t="shared" si="35"/>
        <v>21</v>
      </c>
      <c r="C243">
        <f t="shared" si="30"/>
        <v>1141</v>
      </c>
      <c r="D243" t="str">
        <f t="shared" si="31"/>
        <v>Dagmar</v>
      </c>
      <c r="E243" t="str">
        <f t="shared" si="32"/>
        <v>Blum</v>
      </c>
      <c r="F243">
        <f>ROUND(IF(Tariftyp="AT",IF($A243&lt;MONTH(TE_ZP_AT),AT_Gehalt,AT_Gehalt*(1+TE_Satz_AT)),IF($A243&lt;MONTH(TE_ZP_Tarif),Tarifentgelt,Tarifentgelt*(1+TE_Satz))*IRWAZ/AZ_Tarif)*EintrittsKNZ*AustrittsKNZ,2)</f>
        <v>2413</v>
      </c>
      <c r="G243">
        <f>ROUND(Grundentgelt*LZinPrz,2)</f>
        <v>217.17</v>
      </c>
      <c r="H243">
        <f>ROUND(IF(FreiwZulage&gt;TarifVolumenEnt+TarifVolumenLZ,FreiwZulage-(TarifVolumenEnt+TarifVolumenLZ),0)*AustrittsKNZ*EintrittsKNZ,2)</f>
        <v>113</v>
      </c>
      <c r="I243">
        <f t="shared" si="33"/>
        <v>2743.17</v>
      </c>
      <c r="J243">
        <f t="shared" si="27"/>
        <v>548.77</v>
      </c>
      <c r="K243">
        <f t="shared" si="28"/>
        <v>1081.83</v>
      </c>
      <c r="L243">
        <f t="shared" si="29"/>
        <v>2856.83</v>
      </c>
    </row>
    <row r="244" spans="1:12" x14ac:dyDescent="0.25">
      <c r="A244">
        <f t="shared" si="34"/>
        <v>3</v>
      </c>
      <c r="B244">
        <f t="shared" si="35"/>
        <v>21</v>
      </c>
      <c r="C244">
        <f t="shared" si="30"/>
        <v>1141</v>
      </c>
      <c r="D244" t="str">
        <f t="shared" si="31"/>
        <v>Dagmar</v>
      </c>
      <c r="E244" t="str">
        <f t="shared" si="32"/>
        <v>Blum</v>
      </c>
      <c r="F244">
        <f>ROUND(IF(Tariftyp="AT",IF($A244&lt;MONTH(TE_ZP_AT),AT_Gehalt,AT_Gehalt*(1+TE_Satz_AT)),IF($A244&lt;MONTH(TE_ZP_Tarif),Tarifentgelt,Tarifentgelt*(1+TE_Satz))*IRWAZ/AZ_Tarif)*EintrittsKNZ*AustrittsKNZ,2)</f>
        <v>2413</v>
      </c>
      <c r="G244">
        <f>ROUND(Grundentgelt*LZinPrz,2)</f>
        <v>217.17</v>
      </c>
      <c r="H244">
        <f>ROUND(IF(FreiwZulage&gt;TarifVolumenEnt+TarifVolumenLZ,FreiwZulage-(TarifVolumenEnt+TarifVolumenLZ),0)*AustrittsKNZ*EintrittsKNZ,2)</f>
        <v>113</v>
      </c>
      <c r="I244">
        <f t="shared" si="33"/>
        <v>2743.17</v>
      </c>
      <c r="J244">
        <f t="shared" si="27"/>
        <v>548.77</v>
      </c>
      <c r="K244">
        <f t="shared" si="28"/>
        <v>1081.83</v>
      </c>
      <c r="L244">
        <f t="shared" si="29"/>
        <v>2856.83</v>
      </c>
    </row>
    <row r="245" spans="1:12" x14ac:dyDescent="0.25">
      <c r="A245">
        <f t="shared" si="34"/>
        <v>4</v>
      </c>
      <c r="B245">
        <f t="shared" si="35"/>
        <v>21</v>
      </c>
      <c r="C245">
        <f t="shared" si="30"/>
        <v>1141</v>
      </c>
      <c r="D245" t="str">
        <f t="shared" si="31"/>
        <v>Dagmar</v>
      </c>
      <c r="E245" t="str">
        <f t="shared" si="32"/>
        <v>Blum</v>
      </c>
      <c r="F245">
        <f>ROUND(IF(Tariftyp="AT",IF($A245&lt;MONTH(TE_ZP_AT),AT_Gehalt,AT_Gehalt*(1+TE_Satz_AT)),IF($A245&lt;MONTH(TE_ZP_Tarif),Tarifentgelt,Tarifentgelt*(1+TE_Satz))*IRWAZ/AZ_Tarif)*EintrittsKNZ*AustrittsKNZ,2)</f>
        <v>2413</v>
      </c>
      <c r="G245">
        <f>ROUND(Grundentgelt*LZinPrz,2)</f>
        <v>217.17</v>
      </c>
      <c r="H245">
        <f>ROUND(IF(FreiwZulage&gt;TarifVolumenEnt+TarifVolumenLZ,FreiwZulage-(TarifVolumenEnt+TarifVolumenLZ),0)*AustrittsKNZ*EintrittsKNZ,2)</f>
        <v>113</v>
      </c>
      <c r="I245">
        <f t="shared" si="33"/>
        <v>2743.17</v>
      </c>
      <c r="J245">
        <f t="shared" si="27"/>
        <v>548.77</v>
      </c>
      <c r="K245">
        <f t="shared" si="28"/>
        <v>1081.83</v>
      </c>
      <c r="L245">
        <f t="shared" si="29"/>
        <v>2856.83</v>
      </c>
    </row>
    <row r="246" spans="1:12" x14ac:dyDescent="0.25">
      <c r="A246">
        <f t="shared" si="34"/>
        <v>5</v>
      </c>
      <c r="B246">
        <f t="shared" si="35"/>
        <v>21</v>
      </c>
      <c r="C246">
        <f t="shared" si="30"/>
        <v>1141</v>
      </c>
      <c r="D246" t="str">
        <f t="shared" si="31"/>
        <v>Dagmar</v>
      </c>
      <c r="E246" t="str">
        <f t="shared" si="32"/>
        <v>Blum</v>
      </c>
      <c r="F246">
        <f>ROUND(IF(Tariftyp="AT",IF($A246&lt;MONTH(TE_ZP_AT),AT_Gehalt,AT_Gehalt*(1+TE_Satz_AT)),IF($A246&lt;MONTH(TE_ZP_Tarif),Tarifentgelt,Tarifentgelt*(1+TE_Satz))*IRWAZ/AZ_Tarif)*EintrittsKNZ*AustrittsKNZ,2)</f>
        <v>2485.39</v>
      </c>
      <c r="G246">
        <f>ROUND(Grundentgelt*LZinPrz,2)</f>
        <v>223.69</v>
      </c>
      <c r="H246">
        <f>ROUND(IF(FreiwZulage&gt;TarifVolumenEnt+TarifVolumenLZ,FreiwZulage-(TarifVolumenEnt+TarifVolumenLZ),0)*AustrittsKNZ*EintrittsKNZ,2)</f>
        <v>34.090000000000003</v>
      </c>
      <c r="I246">
        <f t="shared" si="33"/>
        <v>2743.17</v>
      </c>
      <c r="J246">
        <f t="shared" si="27"/>
        <v>548.77</v>
      </c>
      <c r="K246">
        <f t="shared" si="28"/>
        <v>1081.83</v>
      </c>
      <c r="L246">
        <f t="shared" si="29"/>
        <v>2856.83</v>
      </c>
    </row>
    <row r="247" spans="1:12" x14ac:dyDescent="0.25">
      <c r="A247">
        <f t="shared" si="34"/>
        <v>6</v>
      </c>
      <c r="B247">
        <f t="shared" si="35"/>
        <v>21</v>
      </c>
      <c r="C247">
        <f t="shared" si="30"/>
        <v>1141</v>
      </c>
      <c r="D247" t="str">
        <f t="shared" si="31"/>
        <v>Dagmar</v>
      </c>
      <c r="E247" t="str">
        <f t="shared" si="32"/>
        <v>Blum</v>
      </c>
      <c r="F247">
        <f>ROUND(IF(Tariftyp="AT",IF($A247&lt;MONTH(TE_ZP_AT),AT_Gehalt,AT_Gehalt*(1+TE_Satz_AT)),IF($A247&lt;MONTH(TE_ZP_Tarif),Tarifentgelt,Tarifentgelt*(1+TE_Satz))*IRWAZ/AZ_Tarif)*EintrittsKNZ*AustrittsKNZ,2)</f>
        <v>2485.39</v>
      </c>
      <c r="G247">
        <f>ROUND(Grundentgelt*LZinPrz,2)</f>
        <v>223.69</v>
      </c>
      <c r="H247">
        <f>ROUND(IF(FreiwZulage&gt;TarifVolumenEnt+TarifVolumenLZ,FreiwZulage-(TarifVolumenEnt+TarifVolumenLZ),0)*AustrittsKNZ*EintrittsKNZ,2)</f>
        <v>34.090000000000003</v>
      </c>
      <c r="I247">
        <f t="shared" si="33"/>
        <v>2743.17</v>
      </c>
      <c r="J247">
        <f t="shared" si="27"/>
        <v>548.77</v>
      </c>
      <c r="K247">
        <f t="shared" si="28"/>
        <v>1081.83</v>
      </c>
      <c r="L247">
        <f t="shared" si="29"/>
        <v>2856.83</v>
      </c>
    </row>
    <row r="248" spans="1:12" x14ac:dyDescent="0.25">
      <c r="A248">
        <f t="shared" si="34"/>
        <v>7</v>
      </c>
      <c r="B248">
        <f t="shared" si="35"/>
        <v>21</v>
      </c>
      <c r="C248">
        <f t="shared" si="30"/>
        <v>1141</v>
      </c>
      <c r="D248" t="str">
        <f t="shared" si="31"/>
        <v>Dagmar</v>
      </c>
      <c r="E248" t="str">
        <f t="shared" si="32"/>
        <v>Blum</v>
      </c>
      <c r="F248">
        <f>ROUND(IF(Tariftyp="AT",IF($A248&lt;MONTH(TE_ZP_AT),AT_Gehalt,AT_Gehalt*(1+TE_Satz_AT)),IF($A248&lt;MONTH(TE_ZP_Tarif),Tarifentgelt,Tarifentgelt*(1+TE_Satz))*IRWAZ/AZ_Tarif)*EintrittsKNZ*AustrittsKNZ,2)</f>
        <v>2485.39</v>
      </c>
      <c r="G248">
        <f>ROUND(Grundentgelt*LZinPrz,2)</f>
        <v>223.69</v>
      </c>
      <c r="H248">
        <f>ROUND(IF(FreiwZulage&gt;TarifVolumenEnt+TarifVolumenLZ,FreiwZulage-(TarifVolumenEnt+TarifVolumenLZ),0)*AustrittsKNZ*EintrittsKNZ,2)</f>
        <v>34.090000000000003</v>
      </c>
      <c r="I248">
        <f t="shared" si="33"/>
        <v>2743.17</v>
      </c>
      <c r="J248">
        <f t="shared" si="27"/>
        <v>548.77</v>
      </c>
      <c r="K248">
        <f t="shared" si="28"/>
        <v>1081.83</v>
      </c>
      <c r="L248">
        <f t="shared" si="29"/>
        <v>2856.83</v>
      </c>
    </row>
    <row r="249" spans="1:12" x14ac:dyDescent="0.25">
      <c r="A249">
        <f t="shared" si="34"/>
        <v>8</v>
      </c>
      <c r="B249">
        <f t="shared" si="35"/>
        <v>21</v>
      </c>
      <c r="C249">
        <f t="shared" si="30"/>
        <v>1141</v>
      </c>
      <c r="D249" t="str">
        <f t="shared" si="31"/>
        <v>Dagmar</v>
      </c>
      <c r="E249" t="str">
        <f t="shared" si="32"/>
        <v>Blum</v>
      </c>
      <c r="F249">
        <f>ROUND(IF(Tariftyp="AT",IF($A249&lt;MONTH(TE_ZP_AT),AT_Gehalt,AT_Gehalt*(1+TE_Satz_AT)),IF($A249&lt;MONTH(TE_ZP_Tarif),Tarifentgelt,Tarifentgelt*(1+TE_Satz))*IRWAZ/AZ_Tarif)*EintrittsKNZ*AustrittsKNZ,2)</f>
        <v>2485.39</v>
      </c>
      <c r="G249">
        <f>ROUND(Grundentgelt*LZinPrz,2)</f>
        <v>223.69</v>
      </c>
      <c r="H249">
        <f>ROUND(IF(FreiwZulage&gt;TarifVolumenEnt+TarifVolumenLZ,FreiwZulage-(TarifVolumenEnt+TarifVolumenLZ),0)*AustrittsKNZ*EintrittsKNZ,2)</f>
        <v>34.090000000000003</v>
      </c>
      <c r="I249">
        <f t="shared" si="33"/>
        <v>2743.17</v>
      </c>
      <c r="J249">
        <f t="shared" si="27"/>
        <v>548.77</v>
      </c>
      <c r="K249">
        <f t="shared" si="28"/>
        <v>1081.83</v>
      </c>
      <c r="L249">
        <f t="shared" si="29"/>
        <v>2856.83</v>
      </c>
    </row>
    <row r="250" spans="1:12" x14ac:dyDescent="0.25">
      <c r="A250">
        <f t="shared" si="34"/>
        <v>9</v>
      </c>
      <c r="B250">
        <f t="shared" si="35"/>
        <v>21</v>
      </c>
      <c r="C250">
        <f t="shared" si="30"/>
        <v>1141</v>
      </c>
      <c r="D250" t="str">
        <f t="shared" si="31"/>
        <v>Dagmar</v>
      </c>
      <c r="E250" t="str">
        <f t="shared" si="32"/>
        <v>Blum</v>
      </c>
      <c r="F250">
        <f>ROUND(IF(Tariftyp="AT",IF($A250&lt;MONTH(TE_ZP_AT),AT_Gehalt,AT_Gehalt*(1+TE_Satz_AT)),IF($A250&lt;MONTH(TE_ZP_Tarif),Tarifentgelt,Tarifentgelt*(1+TE_Satz))*IRWAZ/AZ_Tarif)*EintrittsKNZ*AustrittsKNZ,2)</f>
        <v>2485.39</v>
      </c>
      <c r="G250">
        <f>ROUND(Grundentgelt*LZinPrz,2)</f>
        <v>223.69</v>
      </c>
      <c r="H250">
        <f>ROUND(IF(FreiwZulage&gt;TarifVolumenEnt+TarifVolumenLZ,FreiwZulage-(TarifVolumenEnt+TarifVolumenLZ),0)*AustrittsKNZ*EintrittsKNZ,2)</f>
        <v>34.090000000000003</v>
      </c>
      <c r="I250">
        <f t="shared" si="33"/>
        <v>2743.17</v>
      </c>
      <c r="J250">
        <f t="shared" si="27"/>
        <v>548.77</v>
      </c>
      <c r="K250">
        <f t="shared" si="28"/>
        <v>1081.83</v>
      </c>
      <c r="L250">
        <f t="shared" si="29"/>
        <v>2856.83</v>
      </c>
    </row>
    <row r="251" spans="1:12" x14ac:dyDescent="0.25">
      <c r="A251">
        <f t="shared" si="34"/>
        <v>10</v>
      </c>
      <c r="B251">
        <f t="shared" si="35"/>
        <v>21</v>
      </c>
      <c r="C251">
        <f t="shared" si="30"/>
        <v>1141</v>
      </c>
      <c r="D251" t="str">
        <f t="shared" si="31"/>
        <v>Dagmar</v>
      </c>
      <c r="E251" t="str">
        <f t="shared" si="32"/>
        <v>Blum</v>
      </c>
      <c r="F251">
        <f>ROUND(IF(Tariftyp="AT",IF($A251&lt;MONTH(TE_ZP_AT),AT_Gehalt,AT_Gehalt*(1+TE_Satz_AT)),IF($A251&lt;MONTH(TE_ZP_Tarif),Tarifentgelt,Tarifentgelt*(1+TE_Satz))*IRWAZ/AZ_Tarif)*EintrittsKNZ*AustrittsKNZ,2)</f>
        <v>2485.39</v>
      </c>
      <c r="G251">
        <f>ROUND(Grundentgelt*LZinPrz,2)</f>
        <v>223.69</v>
      </c>
      <c r="H251">
        <f>ROUND(IF(FreiwZulage&gt;TarifVolumenEnt+TarifVolumenLZ,FreiwZulage-(TarifVolumenEnt+TarifVolumenLZ),0)*AustrittsKNZ*EintrittsKNZ,2)</f>
        <v>34.090000000000003</v>
      </c>
      <c r="I251">
        <f t="shared" si="33"/>
        <v>2743.17</v>
      </c>
      <c r="J251">
        <f t="shared" si="27"/>
        <v>548.77</v>
      </c>
      <c r="K251">
        <f t="shared" si="28"/>
        <v>1081.83</v>
      </c>
      <c r="L251">
        <f t="shared" si="29"/>
        <v>2856.83</v>
      </c>
    </row>
    <row r="252" spans="1:12" x14ac:dyDescent="0.25">
      <c r="A252">
        <f t="shared" si="34"/>
        <v>11</v>
      </c>
      <c r="B252">
        <f t="shared" si="35"/>
        <v>21</v>
      </c>
      <c r="C252">
        <f t="shared" si="30"/>
        <v>1141</v>
      </c>
      <c r="D252" t="str">
        <f t="shared" si="31"/>
        <v>Dagmar</v>
      </c>
      <c r="E252" t="str">
        <f t="shared" si="32"/>
        <v>Blum</v>
      </c>
      <c r="F252">
        <f>ROUND(IF(Tariftyp="AT",IF($A252&lt;MONTH(TE_ZP_AT),AT_Gehalt,AT_Gehalt*(1+TE_Satz_AT)),IF($A252&lt;MONTH(TE_ZP_Tarif),Tarifentgelt,Tarifentgelt*(1+TE_Satz))*IRWAZ/AZ_Tarif)*EintrittsKNZ*AustrittsKNZ,2)</f>
        <v>2485.39</v>
      </c>
      <c r="G252">
        <f>ROUND(Grundentgelt*LZinPrz,2)</f>
        <v>223.69</v>
      </c>
      <c r="H252">
        <f>ROUND(IF(FreiwZulage&gt;TarifVolumenEnt+TarifVolumenLZ,FreiwZulage-(TarifVolumenEnt+TarifVolumenLZ),0)*AustrittsKNZ*EintrittsKNZ,2)</f>
        <v>34.090000000000003</v>
      </c>
      <c r="I252">
        <f t="shared" si="33"/>
        <v>2743.17</v>
      </c>
      <c r="J252">
        <f t="shared" si="27"/>
        <v>548.77</v>
      </c>
      <c r="K252">
        <f t="shared" si="28"/>
        <v>1081.83</v>
      </c>
      <c r="L252">
        <f t="shared" si="29"/>
        <v>2856.83</v>
      </c>
    </row>
    <row r="253" spans="1:12" x14ac:dyDescent="0.25">
      <c r="A253">
        <f t="shared" si="34"/>
        <v>12</v>
      </c>
      <c r="B253">
        <f t="shared" si="35"/>
        <v>21</v>
      </c>
      <c r="C253">
        <f t="shared" si="30"/>
        <v>1141</v>
      </c>
      <c r="D253" t="str">
        <f t="shared" si="31"/>
        <v>Dagmar</v>
      </c>
      <c r="E253" t="str">
        <f t="shared" si="32"/>
        <v>Blum</v>
      </c>
      <c r="F253">
        <f>ROUND(IF(Tariftyp="AT",IF($A253&lt;MONTH(TE_ZP_AT),AT_Gehalt,AT_Gehalt*(1+TE_Satz_AT)),IF($A253&lt;MONTH(TE_ZP_Tarif),Tarifentgelt,Tarifentgelt*(1+TE_Satz))*IRWAZ/AZ_Tarif)*EintrittsKNZ*AustrittsKNZ,2)</f>
        <v>2485.39</v>
      </c>
      <c r="G253">
        <f>ROUND(Grundentgelt*LZinPrz,2)</f>
        <v>223.69</v>
      </c>
      <c r="H253">
        <f>ROUND(IF(FreiwZulage&gt;TarifVolumenEnt+TarifVolumenLZ,FreiwZulage-(TarifVolumenEnt+TarifVolumenLZ),0)*AustrittsKNZ*EintrittsKNZ,2)</f>
        <v>34.090000000000003</v>
      </c>
      <c r="I253">
        <f t="shared" si="33"/>
        <v>2743.17</v>
      </c>
      <c r="J253">
        <f t="shared" si="27"/>
        <v>548.77</v>
      </c>
      <c r="K253">
        <f t="shared" si="28"/>
        <v>1081.83</v>
      </c>
      <c r="L253">
        <f t="shared" si="29"/>
        <v>2856.83</v>
      </c>
    </row>
    <row r="254" spans="1:12" x14ac:dyDescent="0.25">
      <c r="A254">
        <f t="shared" si="34"/>
        <v>1</v>
      </c>
      <c r="B254">
        <f t="shared" si="35"/>
        <v>22</v>
      </c>
      <c r="C254">
        <f t="shared" si="30"/>
        <v>1142</v>
      </c>
      <c r="D254" t="str">
        <f t="shared" si="31"/>
        <v>Eckhard</v>
      </c>
      <c r="E254" t="str">
        <f t="shared" si="32"/>
        <v>Boguth</v>
      </c>
      <c r="F254">
        <f>ROUND(IF(Tariftyp="AT",IF($A254&lt;MONTH(TE_ZP_AT),AT_Gehalt,AT_Gehalt*(1+TE_Satz_AT)),IF($A254&lt;MONTH(TE_ZP_Tarif),Tarifentgelt,Tarifentgelt*(1+TE_Satz))*IRWAZ/AZ_Tarif)*EintrittsKNZ*AustrittsKNZ,2)</f>
        <v>2389.71</v>
      </c>
      <c r="G254">
        <f>ROUND(Grundentgelt*LZinPrz,2)</f>
        <v>215.07</v>
      </c>
      <c r="H254">
        <f>ROUND(IF(FreiwZulage&gt;TarifVolumenEnt+TarifVolumenLZ,FreiwZulage-(TarifVolumenEnt+TarifVolumenLZ),0)*AustrittsKNZ*EintrittsKNZ,2)</f>
        <v>0</v>
      </c>
      <c r="I254">
        <f t="shared" si="33"/>
        <v>2604.7800000000002</v>
      </c>
      <c r="J254">
        <f t="shared" si="27"/>
        <v>521.09</v>
      </c>
      <c r="K254">
        <f t="shared" si="28"/>
        <v>1220.2199999999998</v>
      </c>
      <c r="L254">
        <f t="shared" si="29"/>
        <v>2995.22</v>
      </c>
    </row>
    <row r="255" spans="1:12" x14ac:dyDescent="0.25">
      <c r="A255">
        <f t="shared" si="34"/>
        <v>2</v>
      </c>
      <c r="B255">
        <f t="shared" si="35"/>
        <v>22</v>
      </c>
      <c r="C255">
        <f t="shared" si="30"/>
        <v>1142</v>
      </c>
      <c r="D255" t="str">
        <f t="shared" si="31"/>
        <v>Eckhard</v>
      </c>
      <c r="E255" t="str">
        <f t="shared" si="32"/>
        <v>Boguth</v>
      </c>
      <c r="F255">
        <f>ROUND(IF(Tariftyp="AT",IF($A255&lt;MONTH(TE_ZP_AT),AT_Gehalt,AT_Gehalt*(1+TE_Satz_AT)),IF($A255&lt;MONTH(TE_ZP_Tarif),Tarifentgelt,Tarifentgelt*(1+TE_Satz))*IRWAZ/AZ_Tarif)*EintrittsKNZ*AustrittsKNZ,2)</f>
        <v>2389.71</v>
      </c>
      <c r="G255">
        <f>ROUND(Grundentgelt*LZinPrz,2)</f>
        <v>215.07</v>
      </c>
      <c r="H255">
        <f>ROUND(IF(FreiwZulage&gt;TarifVolumenEnt+TarifVolumenLZ,FreiwZulage-(TarifVolumenEnt+TarifVolumenLZ),0)*AustrittsKNZ*EintrittsKNZ,2)</f>
        <v>0</v>
      </c>
      <c r="I255">
        <f t="shared" si="33"/>
        <v>2604.7800000000002</v>
      </c>
      <c r="J255">
        <f t="shared" si="27"/>
        <v>521.09</v>
      </c>
      <c r="K255">
        <f t="shared" si="28"/>
        <v>1220.2199999999998</v>
      </c>
      <c r="L255">
        <f t="shared" si="29"/>
        <v>2995.22</v>
      </c>
    </row>
    <row r="256" spans="1:12" x14ac:dyDescent="0.25">
      <c r="A256">
        <f t="shared" si="34"/>
        <v>3</v>
      </c>
      <c r="B256">
        <f t="shared" si="35"/>
        <v>22</v>
      </c>
      <c r="C256">
        <f t="shared" si="30"/>
        <v>1142</v>
      </c>
      <c r="D256" t="str">
        <f t="shared" si="31"/>
        <v>Eckhard</v>
      </c>
      <c r="E256" t="str">
        <f t="shared" si="32"/>
        <v>Boguth</v>
      </c>
      <c r="F256">
        <f>ROUND(IF(Tariftyp="AT",IF($A256&lt;MONTH(TE_ZP_AT),AT_Gehalt,AT_Gehalt*(1+TE_Satz_AT)),IF($A256&lt;MONTH(TE_ZP_Tarif),Tarifentgelt,Tarifentgelt*(1+TE_Satz))*IRWAZ/AZ_Tarif)*EintrittsKNZ*AustrittsKNZ,2)</f>
        <v>2389.71</v>
      </c>
      <c r="G256">
        <f>ROUND(Grundentgelt*LZinPrz,2)</f>
        <v>215.07</v>
      </c>
      <c r="H256">
        <f>ROUND(IF(FreiwZulage&gt;TarifVolumenEnt+TarifVolumenLZ,FreiwZulage-(TarifVolumenEnt+TarifVolumenLZ),0)*AustrittsKNZ*EintrittsKNZ,2)</f>
        <v>0</v>
      </c>
      <c r="I256">
        <f t="shared" si="33"/>
        <v>2604.7800000000002</v>
      </c>
      <c r="J256">
        <f t="shared" si="27"/>
        <v>521.09</v>
      </c>
      <c r="K256">
        <f t="shared" si="28"/>
        <v>1220.2199999999998</v>
      </c>
      <c r="L256">
        <f t="shared" si="29"/>
        <v>2995.22</v>
      </c>
    </row>
    <row r="257" spans="1:12" x14ac:dyDescent="0.25">
      <c r="A257">
        <f t="shared" si="34"/>
        <v>4</v>
      </c>
      <c r="B257">
        <f t="shared" si="35"/>
        <v>22</v>
      </c>
      <c r="C257">
        <f t="shared" si="30"/>
        <v>1142</v>
      </c>
      <c r="D257" t="str">
        <f t="shared" si="31"/>
        <v>Eckhard</v>
      </c>
      <c r="E257" t="str">
        <f t="shared" si="32"/>
        <v>Boguth</v>
      </c>
      <c r="F257">
        <f>ROUND(IF(Tariftyp="AT",IF($A257&lt;MONTH(TE_ZP_AT),AT_Gehalt,AT_Gehalt*(1+TE_Satz_AT)),IF($A257&lt;MONTH(TE_ZP_Tarif),Tarifentgelt,Tarifentgelt*(1+TE_Satz))*IRWAZ/AZ_Tarif)*EintrittsKNZ*AustrittsKNZ,2)</f>
        <v>2389.71</v>
      </c>
      <c r="G257">
        <f>ROUND(Grundentgelt*LZinPrz,2)</f>
        <v>215.07</v>
      </c>
      <c r="H257">
        <f>ROUND(IF(FreiwZulage&gt;TarifVolumenEnt+TarifVolumenLZ,FreiwZulage-(TarifVolumenEnt+TarifVolumenLZ),0)*AustrittsKNZ*EintrittsKNZ,2)</f>
        <v>0</v>
      </c>
      <c r="I257">
        <f t="shared" si="33"/>
        <v>2604.7800000000002</v>
      </c>
      <c r="J257">
        <f t="shared" si="27"/>
        <v>521.09</v>
      </c>
      <c r="K257">
        <f t="shared" si="28"/>
        <v>1220.2199999999998</v>
      </c>
      <c r="L257">
        <f t="shared" si="29"/>
        <v>2995.22</v>
      </c>
    </row>
    <row r="258" spans="1:12" x14ac:dyDescent="0.25">
      <c r="A258">
        <f t="shared" si="34"/>
        <v>5</v>
      </c>
      <c r="B258">
        <f t="shared" si="35"/>
        <v>22</v>
      </c>
      <c r="C258">
        <f t="shared" si="30"/>
        <v>1142</v>
      </c>
      <c r="D258" t="str">
        <f t="shared" si="31"/>
        <v>Eckhard</v>
      </c>
      <c r="E258" t="str">
        <f t="shared" si="32"/>
        <v>Boguth</v>
      </c>
      <c r="F258">
        <f>ROUND(IF(Tariftyp="AT",IF($A258&lt;MONTH(TE_ZP_AT),AT_Gehalt,AT_Gehalt*(1+TE_Satz_AT)),IF($A258&lt;MONTH(TE_ZP_Tarif),Tarifentgelt,Tarifentgelt*(1+TE_Satz))*IRWAZ/AZ_Tarif)*EintrittsKNZ*AustrittsKNZ,2)</f>
        <v>2461.41</v>
      </c>
      <c r="G258">
        <f>ROUND(Grundentgelt*LZinPrz,2)</f>
        <v>221.53</v>
      </c>
      <c r="H258">
        <f>ROUND(IF(FreiwZulage&gt;TarifVolumenEnt+TarifVolumenLZ,FreiwZulage-(TarifVolumenEnt+TarifVolumenLZ),0)*AustrittsKNZ*EintrittsKNZ,2)</f>
        <v>0</v>
      </c>
      <c r="I258">
        <f t="shared" si="33"/>
        <v>2682.94</v>
      </c>
      <c r="J258">
        <f t="shared" ref="J258:J321" si="36">ROUND(IF(KVPV_BBG&lt;lfdEntgelt,KVPV_BBG*KVPV_Satz,lfdEntgelt*KVPV_Satz)+IF(RVAV_BBG&lt;lfdEntgelt,RVAV_BBG*RVAV_Satz,lfdEntgelt*RVAV_Satz),2)</f>
        <v>536.72</v>
      </c>
      <c r="K258">
        <f t="shared" ref="K258:K321" si="37">IF(KVPV_BBG-lfdEntgelt&lt;0,0,KVPV_BBG-lfdEntgelt)</f>
        <v>1142.06</v>
      </c>
      <c r="L258">
        <f t="shared" ref="L258:L321" si="38">IF(RVAV_BBG-lfdEntgelt&lt;0,0,RVAV_BBG-lfdEntgelt)</f>
        <v>2917.06</v>
      </c>
    </row>
    <row r="259" spans="1:12" x14ac:dyDescent="0.25">
      <c r="A259">
        <f t="shared" si="34"/>
        <v>6</v>
      </c>
      <c r="B259">
        <f t="shared" si="35"/>
        <v>22</v>
      </c>
      <c r="C259">
        <f t="shared" ref="C259:C322" si="39">INDEX(Stammdaten,$B259,1)</f>
        <v>1142</v>
      </c>
      <c r="D259" t="str">
        <f t="shared" ref="D259:D322" si="40">INDEX(Stammdaten,$B259,2)</f>
        <v>Eckhard</v>
      </c>
      <c r="E259" t="str">
        <f t="shared" ref="E259:E322" si="41">INDEX(Stammdaten,$B259,3)</f>
        <v>Boguth</v>
      </c>
      <c r="F259">
        <f>ROUND(IF(Tariftyp="AT",IF($A259&lt;MONTH(TE_ZP_AT),AT_Gehalt,AT_Gehalt*(1+TE_Satz_AT)),IF($A259&lt;MONTH(TE_ZP_Tarif),Tarifentgelt,Tarifentgelt*(1+TE_Satz))*IRWAZ/AZ_Tarif)*EintrittsKNZ*AustrittsKNZ,2)</f>
        <v>2461.41</v>
      </c>
      <c r="G259">
        <f>ROUND(Grundentgelt*LZinPrz,2)</f>
        <v>221.53</v>
      </c>
      <c r="H259">
        <f>ROUND(IF(FreiwZulage&gt;TarifVolumenEnt+TarifVolumenLZ,FreiwZulage-(TarifVolumenEnt+TarifVolumenLZ),0)*AustrittsKNZ*EintrittsKNZ,2)</f>
        <v>0</v>
      </c>
      <c r="I259">
        <f t="shared" ref="I259:I322" si="42">SUM(F259:H259)</f>
        <v>2682.94</v>
      </c>
      <c r="J259">
        <f t="shared" si="36"/>
        <v>536.72</v>
      </c>
      <c r="K259">
        <f t="shared" si="37"/>
        <v>1142.06</v>
      </c>
      <c r="L259">
        <f t="shared" si="38"/>
        <v>2917.06</v>
      </c>
    </row>
    <row r="260" spans="1:12" x14ac:dyDescent="0.25">
      <c r="A260">
        <f t="shared" ref="A260:A323" si="43">IF($A259=12,1,$A259+1)</f>
        <v>7</v>
      </c>
      <c r="B260">
        <f t="shared" ref="B260:B323" si="44">IF(A260=1,B259+1,B259)</f>
        <v>22</v>
      </c>
      <c r="C260">
        <f t="shared" si="39"/>
        <v>1142</v>
      </c>
      <c r="D260" t="str">
        <f t="shared" si="40"/>
        <v>Eckhard</v>
      </c>
      <c r="E260" t="str">
        <f t="shared" si="41"/>
        <v>Boguth</v>
      </c>
      <c r="F260">
        <f>ROUND(IF(Tariftyp="AT",IF($A260&lt;MONTH(TE_ZP_AT),AT_Gehalt,AT_Gehalt*(1+TE_Satz_AT)),IF($A260&lt;MONTH(TE_ZP_Tarif),Tarifentgelt,Tarifentgelt*(1+TE_Satz))*IRWAZ/AZ_Tarif)*EintrittsKNZ*AustrittsKNZ,2)</f>
        <v>2461.41</v>
      </c>
      <c r="G260">
        <f>ROUND(Grundentgelt*LZinPrz,2)</f>
        <v>221.53</v>
      </c>
      <c r="H260">
        <f>ROUND(IF(FreiwZulage&gt;TarifVolumenEnt+TarifVolumenLZ,FreiwZulage-(TarifVolumenEnt+TarifVolumenLZ),0)*AustrittsKNZ*EintrittsKNZ,2)</f>
        <v>0</v>
      </c>
      <c r="I260">
        <f t="shared" si="42"/>
        <v>2682.94</v>
      </c>
      <c r="J260">
        <f t="shared" si="36"/>
        <v>536.72</v>
      </c>
      <c r="K260">
        <f t="shared" si="37"/>
        <v>1142.06</v>
      </c>
      <c r="L260">
        <f t="shared" si="38"/>
        <v>2917.06</v>
      </c>
    </row>
    <row r="261" spans="1:12" x14ac:dyDescent="0.25">
      <c r="A261">
        <f t="shared" si="43"/>
        <v>8</v>
      </c>
      <c r="B261">
        <f t="shared" si="44"/>
        <v>22</v>
      </c>
      <c r="C261">
        <f t="shared" si="39"/>
        <v>1142</v>
      </c>
      <c r="D261" t="str">
        <f t="shared" si="40"/>
        <v>Eckhard</v>
      </c>
      <c r="E261" t="str">
        <f t="shared" si="41"/>
        <v>Boguth</v>
      </c>
      <c r="F261">
        <f>ROUND(IF(Tariftyp="AT",IF($A261&lt;MONTH(TE_ZP_AT),AT_Gehalt,AT_Gehalt*(1+TE_Satz_AT)),IF($A261&lt;MONTH(TE_ZP_Tarif),Tarifentgelt,Tarifentgelt*(1+TE_Satz))*IRWAZ/AZ_Tarif)*EintrittsKNZ*AustrittsKNZ,2)</f>
        <v>2461.41</v>
      </c>
      <c r="G261">
        <f>ROUND(Grundentgelt*LZinPrz,2)</f>
        <v>221.53</v>
      </c>
      <c r="H261">
        <f>ROUND(IF(FreiwZulage&gt;TarifVolumenEnt+TarifVolumenLZ,FreiwZulage-(TarifVolumenEnt+TarifVolumenLZ),0)*AustrittsKNZ*EintrittsKNZ,2)</f>
        <v>0</v>
      </c>
      <c r="I261">
        <f t="shared" si="42"/>
        <v>2682.94</v>
      </c>
      <c r="J261">
        <f t="shared" si="36"/>
        <v>536.72</v>
      </c>
      <c r="K261">
        <f t="shared" si="37"/>
        <v>1142.06</v>
      </c>
      <c r="L261">
        <f t="shared" si="38"/>
        <v>2917.06</v>
      </c>
    </row>
    <row r="262" spans="1:12" x14ac:dyDescent="0.25">
      <c r="A262">
        <f t="shared" si="43"/>
        <v>9</v>
      </c>
      <c r="B262">
        <f t="shared" si="44"/>
        <v>22</v>
      </c>
      <c r="C262">
        <f t="shared" si="39"/>
        <v>1142</v>
      </c>
      <c r="D262" t="str">
        <f t="shared" si="40"/>
        <v>Eckhard</v>
      </c>
      <c r="E262" t="str">
        <f t="shared" si="41"/>
        <v>Boguth</v>
      </c>
      <c r="F262">
        <f>ROUND(IF(Tariftyp="AT",IF($A262&lt;MONTH(TE_ZP_AT),AT_Gehalt,AT_Gehalt*(1+TE_Satz_AT)),IF($A262&lt;MONTH(TE_ZP_Tarif),Tarifentgelt,Tarifentgelt*(1+TE_Satz))*IRWAZ/AZ_Tarif)*EintrittsKNZ*AustrittsKNZ,2)</f>
        <v>2461.41</v>
      </c>
      <c r="G262">
        <f>ROUND(Grundentgelt*LZinPrz,2)</f>
        <v>221.53</v>
      </c>
      <c r="H262">
        <f>ROUND(IF(FreiwZulage&gt;TarifVolumenEnt+TarifVolumenLZ,FreiwZulage-(TarifVolumenEnt+TarifVolumenLZ),0)*AustrittsKNZ*EintrittsKNZ,2)</f>
        <v>0</v>
      </c>
      <c r="I262">
        <f t="shared" si="42"/>
        <v>2682.94</v>
      </c>
      <c r="J262">
        <f t="shared" si="36"/>
        <v>536.72</v>
      </c>
      <c r="K262">
        <f t="shared" si="37"/>
        <v>1142.06</v>
      </c>
      <c r="L262">
        <f t="shared" si="38"/>
        <v>2917.06</v>
      </c>
    </row>
    <row r="263" spans="1:12" x14ac:dyDescent="0.25">
      <c r="A263">
        <f t="shared" si="43"/>
        <v>10</v>
      </c>
      <c r="B263">
        <f t="shared" si="44"/>
        <v>22</v>
      </c>
      <c r="C263">
        <f t="shared" si="39"/>
        <v>1142</v>
      </c>
      <c r="D263" t="str">
        <f t="shared" si="40"/>
        <v>Eckhard</v>
      </c>
      <c r="E263" t="str">
        <f t="shared" si="41"/>
        <v>Boguth</v>
      </c>
      <c r="F263">
        <f>ROUND(IF(Tariftyp="AT",IF($A263&lt;MONTH(TE_ZP_AT),AT_Gehalt,AT_Gehalt*(1+TE_Satz_AT)),IF($A263&lt;MONTH(TE_ZP_Tarif),Tarifentgelt,Tarifentgelt*(1+TE_Satz))*IRWAZ/AZ_Tarif)*EintrittsKNZ*AustrittsKNZ,2)</f>
        <v>2461.41</v>
      </c>
      <c r="G263">
        <f>ROUND(Grundentgelt*LZinPrz,2)</f>
        <v>221.53</v>
      </c>
      <c r="H263">
        <f>ROUND(IF(FreiwZulage&gt;TarifVolumenEnt+TarifVolumenLZ,FreiwZulage-(TarifVolumenEnt+TarifVolumenLZ),0)*AustrittsKNZ*EintrittsKNZ,2)</f>
        <v>0</v>
      </c>
      <c r="I263">
        <f t="shared" si="42"/>
        <v>2682.94</v>
      </c>
      <c r="J263">
        <f t="shared" si="36"/>
        <v>536.72</v>
      </c>
      <c r="K263">
        <f t="shared" si="37"/>
        <v>1142.06</v>
      </c>
      <c r="L263">
        <f t="shared" si="38"/>
        <v>2917.06</v>
      </c>
    </row>
    <row r="264" spans="1:12" x14ac:dyDescent="0.25">
      <c r="A264">
        <f t="shared" si="43"/>
        <v>11</v>
      </c>
      <c r="B264">
        <f t="shared" si="44"/>
        <v>22</v>
      </c>
      <c r="C264">
        <f t="shared" si="39"/>
        <v>1142</v>
      </c>
      <c r="D264" t="str">
        <f t="shared" si="40"/>
        <v>Eckhard</v>
      </c>
      <c r="E264" t="str">
        <f t="shared" si="41"/>
        <v>Boguth</v>
      </c>
      <c r="F264">
        <f>ROUND(IF(Tariftyp="AT",IF($A264&lt;MONTH(TE_ZP_AT),AT_Gehalt,AT_Gehalt*(1+TE_Satz_AT)),IF($A264&lt;MONTH(TE_ZP_Tarif),Tarifentgelt,Tarifentgelt*(1+TE_Satz))*IRWAZ/AZ_Tarif)*EintrittsKNZ*AustrittsKNZ,2)</f>
        <v>2461.41</v>
      </c>
      <c r="G264">
        <f>ROUND(Grundentgelt*LZinPrz,2)</f>
        <v>221.53</v>
      </c>
      <c r="H264">
        <f>ROUND(IF(FreiwZulage&gt;TarifVolumenEnt+TarifVolumenLZ,FreiwZulage-(TarifVolumenEnt+TarifVolumenLZ),0)*AustrittsKNZ*EintrittsKNZ,2)</f>
        <v>0</v>
      </c>
      <c r="I264">
        <f t="shared" si="42"/>
        <v>2682.94</v>
      </c>
      <c r="J264">
        <f t="shared" si="36"/>
        <v>536.72</v>
      </c>
      <c r="K264">
        <f t="shared" si="37"/>
        <v>1142.06</v>
      </c>
      <c r="L264">
        <f t="shared" si="38"/>
        <v>2917.06</v>
      </c>
    </row>
    <row r="265" spans="1:12" x14ac:dyDescent="0.25">
      <c r="A265">
        <f t="shared" si="43"/>
        <v>12</v>
      </c>
      <c r="B265">
        <f t="shared" si="44"/>
        <v>22</v>
      </c>
      <c r="C265">
        <f t="shared" si="39"/>
        <v>1142</v>
      </c>
      <c r="D265" t="str">
        <f t="shared" si="40"/>
        <v>Eckhard</v>
      </c>
      <c r="E265" t="str">
        <f t="shared" si="41"/>
        <v>Boguth</v>
      </c>
      <c r="F265">
        <f>ROUND(IF(Tariftyp="AT",IF($A265&lt;MONTH(TE_ZP_AT),AT_Gehalt,AT_Gehalt*(1+TE_Satz_AT)),IF($A265&lt;MONTH(TE_ZP_Tarif),Tarifentgelt,Tarifentgelt*(1+TE_Satz))*IRWAZ/AZ_Tarif)*EintrittsKNZ*AustrittsKNZ,2)</f>
        <v>2461.41</v>
      </c>
      <c r="G265">
        <f>ROUND(Grundentgelt*LZinPrz,2)</f>
        <v>221.53</v>
      </c>
      <c r="H265">
        <f>ROUND(IF(FreiwZulage&gt;TarifVolumenEnt+TarifVolumenLZ,FreiwZulage-(TarifVolumenEnt+TarifVolumenLZ),0)*AustrittsKNZ*EintrittsKNZ,2)</f>
        <v>0</v>
      </c>
      <c r="I265">
        <f t="shared" si="42"/>
        <v>2682.94</v>
      </c>
      <c r="J265">
        <f t="shared" si="36"/>
        <v>536.72</v>
      </c>
      <c r="K265">
        <f t="shared" si="37"/>
        <v>1142.06</v>
      </c>
      <c r="L265">
        <f t="shared" si="38"/>
        <v>2917.06</v>
      </c>
    </row>
    <row r="266" spans="1:12" x14ac:dyDescent="0.25">
      <c r="A266">
        <f t="shared" si="43"/>
        <v>1</v>
      </c>
      <c r="B266">
        <f t="shared" si="44"/>
        <v>23</v>
      </c>
      <c r="C266">
        <f t="shared" si="39"/>
        <v>1147</v>
      </c>
      <c r="D266" t="str">
        <f t="shared" si="40"/>
        <v>Boris</v>
      </c>
      <c r="E266" t="str">
        <f t="shared" si="41"/>
        <v>Bolling</v>
      </c>
      <c r="F266">
        <f>ROUND(IF(Tariftyp="AT",IF($A266&lt;MONTH(TE_ZP_AT),AT_Gehalt,AT_Gehalt*(1+TE_Satz_AT)),IF($A266&lt;MONTH(TE_ZP_Tarif),Tarifentgelt,Tarifentgelt*(1+TE_Satz))*IRWAZ/AZ_Tarif)*EintrittsKNZ*AustrittsKNZ,2)</f>
        <v>2333.71</v>
      </c>
      <c r="G266">
        <f>ROUND(Grundentgelt*LZinPrz,2)</f>
        <v>233.37</v>
      </c>
      <c r="H266">
        <f>ROUND(IF(FreiwZulage&gt;TarifVolumenEnt+TarifVolumenLZ,FreiwZulage-(TarifVolumenEnt+TarifVolumenLZ),0)*AustrittsKNZ*EintrittsKNZ,2)</f>
        <v>132</v>
      </c>
      <c r="I266">
        <f t="shared" si="42"/>
        <v>2699.08</v>
      </c>
      <c r="J266">
        <f t="shared" si="36"/>
        <v>539.95000000000005</v>
      </c>
      <c r="K266">
        <f t="shared" si="37"/>
        <v>1125.92</v>
      </c>
      <c r="L266">
        <f t="shared" si="38"/>
        <v>2900.92</v>
      </c>
    </row>
    <row r="267" spans="1:12" x14ac:dyDescent="0.25">
      <c r="A267">
        <f t="shared" si="43"/>
        <v>2</v>
      </c>
      <c r="B267">
        <f t="shared" si="44"/>
        <v>23</v>
      </c>
      <c r="C267">
        <f t="shared" si="39"/>
        <v>1147</v>
      </c>
      <c r="D267" t="str">
        <f t="shared" si="40"/>
        <v>Boris</v>
      </c>
      <c r="E267" t="str">
        <f t="shared" si="41"/>
        <v>Bolling</v>
      </c>
      <c r="F267">
        <f>ROUND(IF(Tariftyp="AT",IF($A267&lt;MONTH(TE_ZP_AT),AT_Gehalt,AT_Gehalt*(1+TE_Satz_AT)),IF($A267&lt;MONTH(TE_ZP_Tarif),Tarifentgelt,Tarifentgelt*(1+TE_Satz))*IRWAZ/AZ_Tarif)*EintrittsKNZ*AustrittsKNZ,2)</f>
        <v>2333.71</v>
      </c>
      <c r="G267">
        <f>ROUND(Grundentgelt*LZinPrz,2)</f>
        <v>233.37</v>
      </c>
      <c r="H267">
        <f>ROUND(IF(FreiwZulage&gt;TarifVolumenEnt+TarifVolumenLZ,FreiwZulage-(TarifVolumenEnt+TarifVolumenLZ),0)*AustrittsKNZ*EintrittsKNZ,2)</f>
        <v>132</v>
      </c>
      <c r="I267">
        <f t="shared" si="42"/>
        <v>2699.08</v>
      </c>
      <c r="J267">
        <f t="shared" si="36"/>
        <v>539.95000000000005</v>
      </c>
      <c r="K267">
        <f t="shared" si="37"/>
        <v>1125.92</v>
      </c>
      <c r="L267">
        <f t="shared" si="38"/>
        <v>2900.92</v>
      </c>
    </row>
    <row r="268" spans="1:12" x14ac:dyDescent="0.25">
      <c r="A268">
        <f t="shared" si="43"/>
        <v>3</v>
      </c>
      <c r="B268">
        <f t="shared" si="44"/>
        <v>23</v>
      </c>
      <c r="C268">
        <f t="shared" si="39"/>
        <v>1147</v>
      </c>
      <c r="D268" t="str">
        <f t="shared" si="40"/>
        <v>Boris</v>
      </c>
      <c r="E268" t="str">
        <f t="shared" si="41"/>
        <v>Bolling</v>
      </c>
      <c r="F268">
        <f>ROUND(IF(Tariftyp="AT",IF($A268&lt;MONTH(TE_ZP_AT),AT_Gehalt,AT_Gehalt*(1+TE_Satz_AT)),IF($A268&lt;MONTH(TE_ZP_Tarif),Tarifentgelt,Tarifentgelt*(1+TE_Satz))*IRWAZ/AZ_Tarif)*EintrittsKNZ*AustrittsKNZ,2)</f>
        <v>2333.71</v>
      </c>
      <c r="G268">
        <f>ROUND(Grundentgelt*LZinPrz,2)</f>
        <v>233.37</v>
      </c>
      <c r="H268">
        <f>ROUND(IF(FreiwZulage&gt;TarifVolumenEnt+TarifVolumenLZ,FreiwZulage-(TarifVolumenEnt+TarifVolumenLZ),0)*AustrittsKNZ*EintrittsKNZ,2)</f>
        <v>132</v>
      </c>
      <c r="I268">
        <f t="shared" si="42"/>
        <v>2699.08</v>
      </c>
      <c r="J268">
        <f t="shared" si="36"/>
        <v>539.95000000000005</v>
      </c>
      <c r="K268">
        <f t="shared" si="37"/>
        <v>1125.92</v>
      </c>
      <c r="L268">
        <f t="shared" si="38"/>
        <v>2900.92</v>
      </c>
    </row>
    <row r="269" spans="1:12" x14ac:dyDescent="0.25">
      <c r="A269">
        <f t="shared" si="43"/>
        <v>4</v>
      </c>
      <c r="B269">
        <f t="shared" si="44"/>
        <v>23</v>
      </c>
      <c r="C269">
        <f t="shared" si="39"/>
        <v>1147</v>
      </c>
      <c r="D269" t="str">
        <f t="shared" si="40"/>
        <v>Boris</v>
      </c>
      <c r="E269" t="str">
        <f t="shared" si="41"/>
        <v>Bolling</v>
      </c>
      <c r="F269">
        <f>ROUND(IF(Tariftyp="AT",IF($A269&lt;MONTH(TE_ZP_AT),AT_Gehalt,AT_Gehalt*(1+TE_Satz_AT)),IF($A269&lt;MONTH(TE_ZP_Tarif),Tarifentgelt,Tarifentgelt*(1+TE_Satz))*IRWAZ/AZ_Tarif)*EintrittsKNZ*AustrittsKNZ,2)</f>
        <v>2333.71</v>
      </c>
      <c r="G269">
        <f>ROUND(Grundentgelt*LZinPrz,2)</f>
        <v>233.37</v>
      </c>
      <c r="H269">
        <f>ROUND(IF(FreiwZulage&gt;TarifVolumenEnt+TarifVolumenLZ,FreiwZulage-(TarifVolumenEnt+TarifVolumenLZ),0)*AustrittsKNZ*EintrittsKNZ,2)</f>
        <v>132</v>
      </c>
      <c r="I269">
        <f t="shared" si="42"/>
        <v>2699.08</v>
      </c>
      <c r="J269">
        <f t="shared" si="36"/>
        <v>539.95000000000005</v>
      </c>
      <c r="K269">
        <f t="shared" si="37"/>
        <v>1125.92</v>
      </c>
      <c r="L269">
        <f t="shared" si="38"/>
        <v>2900.92</v>
      </c>
    </row>
    <row r="270" spans="1:12" x14ac:dyDescent="0.25">
      <c r="A270">
        <f t="shared" si="43"/>
        <v>5</v>
      </c>
      <c r="B270">
        <f t="shared" si="44"/>
        <v>23</v>
      </c>
      <c r="C270">
        <f t="shared" si="39"/>
        <v>1147</v>
      </c>
      <c r="D270" t="str">
        <f t="shared" si="40"/>
        <v>Boris</v>
      </c>
      <c r="E270" t="str">
        <f t="shared" si="41"/>
        <v>Bolling</v>
      </c>
      <c r="F270">
        <f>ROUND(IF(Tariftyp="AT",IF($A270&lt;MONTH(TE_ZP_AT),AT_Gehalt,AT_Gehalt*(1+TE_Satz_AT)),IF($A270&lt;MONTH(TE_ZP_Tarif),Tarifentgelt,Tarifentgelt*(1+TE_Satz))*IRWAZ/AZ_Tarif)*EintrittsKNZ*AustrittsKNZ,2)</f>
        <v>2403.73</v>
      </c>
      <c r="G270">
        <f>ROUND(Grundentgelt*LZinPrz,2)</f>
        <v>240.37</v>
      </c>
      <c r="H270">
        <f>ROUND(IF(FreiwZulage&gt;TarifVolumenEnt+TarifVolumenLZ,FreiwZulage-(TarifVolumenEnt+TarifVolumenLZ),0)*AustrittsKNZ*EintrittsKNZ,2)</f>
        <v>54.99</v>
      </c>
      <c r="I270">
        <f t="shared" si="42"/>
        <v>2699.0899999999997</v>
      </c>
      <c r="J270">
        <f t="shared" si="36"/>
        <v>539.95000000000005</v>
      </c>
      <c r="K270">
        <f t="shared" si="37"/>
        <v>1125.9100000000003</v>
      </c>
      <c r="L270">
        <f t="shared" si="38"/>
        <v>2900.9100000000003</v>
      </c>
    </row>
    <row r="271" spans="1:12" x14ac:dyDescent="0.25">
      <c r="A271">
        <f t="shared" si="43"/>
        <v>6</v>
      </c>
      <c r="B271">
        <f t="shared" si="44"/>
        <v>23</v>
      </c>
      <c r="C271">
        <f t="shared" si="39"/>
        <v>1147</v>
      </c>
      <c r="D271" t="str">
        <f t="shared" si="40"/>
        <v>Boris</v>
      </c>
      <c r="E271" t="str">
        <f t="shared" si="41"/>
        <v>Bolling</v>
      </c>
      <c r="F271">
        <f>ROUND(IF(Tariftyp="AT",IF($A271&lt;MONTH(TE_ZP_AT),AT_Gehalt,AT_Gehalt*(1+TE_Satz_AT)),IF($A271&lt;MONTH(TE_ZP_Tarif),Tarifentgelt,Tarifentgelt*(1+TE_Satz))*IRWAZ/AZ_Tarif)*EintrittsKNZ*AustrittsKNZ,2)</f>
        <v>2403.73</v>
      </c>
      <c r="G271">
        <f>ROUND(Grundentgelt*LZinPrz,2)</f>
        <v>240.37</v>
      </c>
      <c r="H271">
        <f>ROUND(IF(FreiwZulage&gt;TarifVolumenEnt+TarifVolumenLZ,FreiwZulage-(TarifVolumenEnt+TarifVolumenLZ),0)*AustrittsKNZ*EintrittsKNZ,2)</f>
        <v>54.99</v>
      </c>
      <c r="I271">
        <f t="shared" si="42"/>
        <v>2699.0899999999997</v>
      </c>
      <c r="J271">
        <f t="shared" si="36"/>
        <v>539.95000000000005</v>
      </c>
      <c r="K271">
        <f t="shared" si="37"/>
        <v>1125.9100000000003</v>
      </c>
      <c r="L271">
        <f t="shared" si="38"/>
        <v>2900.9100000000003</v>
      </c>
    </row>
    <row r="272" spans="1:12" x14ac:dyDescent="0.25">
      <c r="A272">
        <f t="shared" si="43"/>
        <v>7</v>
      </c>
      <c r="B272">
        <f t="shared" si="44"/>
        <v>23</v>
      </c>
      <c r="C272">
        <f t="shared" si="39"/>
        <v>1147</v>
      </c>
      <c r="D272" t="str">
        <f t="shared" si="40"/>
        <v>Boris</v>
      </c>
      <c r="E272" t="str">
        <f t="shared" si="41"/>
        <v>Bolling</v>
      </c>
      <c r="F272">
        <f>ROUND(IF(Tariftyp="AT",IF($A272&lt;MONTH(TE_ZP_AT),AT_Gehalt,AT_Gehalt*(1+TE_Satz_AT)),IF($A272&lt;MONTH(TE_ZP_Tarif),Tarifentgelt,Tarifentgelt*(1+TE_Satz))*IRWAZ/AZ_Tarif)*EintrittsKNZ*AustrittsKNZ,2)</f>
        <v>2403.73</v>
      </c>
      <c r="G272">
        <f>ROUND(Grundentgelt*LZinPrz,2)</f>
        <v>240.37</v>
      </c>
      <c r="H272">
        <f>ROUND(IF(FreiwZulage&gt;TarifVolumenEnt+TarifVolumenLZ,FreiwZulage-(TarifVolumenEnt+TarifVolumenLZ),0)*AustrittsKNZ*EintrittsKNZ,2)</f>
        <v>54.99</v>
      </c>
      <c r="I272">
        <f t="shared" si="42"/>
        <v>2699.0899999999997</v>
      </c>
      <c r="J272">
        <f t="shared" si="36"/>
        <v>539.95000000000005</v>
      </c>
      <c r="K272">
        <f t="shared" si="37"/>
        <v>1125.9100000000003</v>
      </c>
      <c r="L272">
        <f t="shared" si="38"/>
        <v>2900.9100000000003</v>
      </c>
    </row>
    <row r="273" spans="1:12" x14ac:dyDescent="0.25">
      <c r="A273">
        <f t="shared" si="43"/>
        <v>8</v>
      </c>
      <c r="B273">
        <f t="shared" si="44"/>
        <v>23</v>
      </c>
      <c r="C273">
        <f t="shared" si="39"/>
        <v>1147</v>
      </c>
      <c r="D273" t="str">
        <f t="shared" si="40"/>
        <v>Boris</v>
      </c>
      <c r="E273" t="str">
        <f t="shared" si="41"/>
        <v>Bolling</v>
      </c>
      <c r="F273">
        <f>ROUND(IF(Tariftyp="AT",IF($A273&lt;MONTH(TE_ZP_AT),AT_Gehalt,AT_Gehalt*(1+TE_Satz_AT)),IF($A273&lt;MONTH(TE_ZP_Tarif),Tarifentgelt,Tarifentgelt*(1+TE_Satz))*IRWAZ/AZ_Tarif)*EintrittsKNZ*AustrittsKNZ,2)</f>
        <v>2403.73</v>
      </c>
      <c r="G273">
        <f>ROUND(Grundentgelt*LZinPrz,2)</f>
        <v>240.37</v>
      </c>
      <c r="H273">
        <f>ROUND(IF(FreiwZulage&gt;TarifVolumenEnt+TarifVolumenLZ,FreiwZulage-(TarifVolumenEnt+TarifVolumenLZ),0)*AustrittsKNZ*EintrittsKNZ,2)</f>
        <v>54.99</v>
      </c>
      <c r="I273">
        <f t="shared" si="42"/>
        <v>2699.0899999999997</v>
      </c>
      <c r="J273">
        <f t="shared" si="36"/>
        <v>539.95000000000005</v>
      </c>
      <c r="K273">
        <f t="shared" si="37"/>
        <v>1125.9100000000003</v>
      </c>
      <c r="L273">
        <f t="shared" si="38"/>
        <v>2900.9100000000003</v>
      </c>
    </row>
    <row r="274" spans="1:12" x14ac:dyDescent="0.25">
      <c r="A274">
        <f t="shared" si="43"/>
        <v>9</v>
      </c>
      <c r="B274">
        <f t="shared" si="44"/>
        <v>23</v>
      </c>
      <c r="C274">
        <f t="shared" si="39"/>
        <v>1147</v>
      </c>
      <c r="D274" t="str">
        <f t="shared" si="40"/>
        <v>Boris</v>
      </c>
      <c r="E274" t="str">
        <f t="shared" si="41"/>
        <v>Bolling</v>
      </c>
      <c r="F274">
        <f>ROUND(IF(Tariftyp="AT",IF($A274&lt;MONTH(TE_ZP_AT),AT_Gehalt,AT_Gehalt*(1+TE_Satz_AT)),IF($A274&lt;MONTH(TE_ZP_Tarif),Tarifentgelt,Tarifentgelt*(1+TE_Satz))*IRWAZ/AZ_Tarif)*EintrittsKNZ*AustrittsKNZ,2)</f>
        <v>2403.73</v>
      </c>
      <c r="G274">
        <f>ROUND(Grundentgelt*LZinPrz,2)</f>
        <v>240.37</v>
      </c>
      <c r="H274">
        <f>ROUND(IF(FreiwZulage&gt;TarifVolumenEnt+TarifVolumenLZ,FreiwZulage-(TarifVolumenEnt+TarifVolumenLZ),0)*AustrittsKNZ*EintrittsKNZ,2)</f>
        <v>54.99</v>
      </c>
      <c r="I274">
        <f t="shared" si="42"/>
        <v>2699.0899999999997</v>
      </c>
      <c r="J274">
        <f t="shared" si="36"/>
        <v>539.95000000000005</v>
      </c>
      <c r="K274">
        <f t="shared" si="37"/>
        <v>1125.9100000000003</v>
      </c>
      <c r="L274">
        <f t="shared" si="38"/>
        <v>2900.9100000000003</v>
      </c>
    </row>
    <row r="275" spans="1:12" x14ac:dyDescent="0.25">
      <c r="A275">
        <f t="shared" si="43"/>
        <v>10</v>
      </c>
      <c r="B275">
        <f t="shared" si="44"/>
        <v>23</v>
      </c>
      <c r="C275">
        <f t="shared" si="39"/>
        <v>1147</v>
      </c>
      <c r="D275" t="str">
        <f t="shared" si="40"/>
        <v>Boris</v>
      </c>
      <c r="E275" t="str">
        <f t="shared" si="41"/>
        <v>Bolling</v>
      </c>
      <c r="F275">
        <f>ROUND(IF(Tariftyp="AT",IF($A275&lt;MONTH(TE_ZP_AT),AT_Gehalt,AT_Gehalt*(1+TE_Satz_AT)),IF($A275&lt;MONTH(TE_ZP_Tarif),Tarifentgelt,Tarifentgelt*(1+TE_Satz))*IRWAZ/AZ_Tarif)*EintrittsKNZ*AustrittsKNZ,2)</f>
        <v>2403.73</v>
      </c>
      <c r="G275">
        <f>ROUND(Grundentgelt*LZinPrz,2)</f>
        <v>240.37</v>
      </c>
      <c r="H275">
        <f>ROUND(IF(FreiwZulage&gt;TarifVolumenEnt+TarifVolumenLZ,FreiwZulage-(TarifVolumenEnt+TarifVolumenLZ),0)*AustrittsKNZ*EintrittsKNZ,2)</f>
        <v>54.99</v>
      </c>
      <c r="I275">
        <f t="shared" si="42"/>
        <v>2699.0899999999997</v>
      </c>
      <c r="J275">
        <f t="shared" si="36"/>
        <v>539.95000000000005</v>
      </c>
      <c r="K275">
        <f t="shared" si="37"/>
        <v>1125.9100000000003</v>
      </c>
      <c r="L275">
        <f t="shared" si="38"/>
        <v>2900.9100000000003</v>
      </c>
    </row>
    <row r="276" spans="1:12" x14ac:dyDescent="0.25">
      <c r="A276">
        <f t="shared" si="43"/>
        <v>11</v>
      </c>
      <c r="B276">
        <f t="shared" si="44"/>
        <v>23</v>
      </c>
      <c r="C276">
        <f t="shared" si="39"/>
        <v>1147</v>
      </c>
      <c r="D276" t="str">
        <f t="shared" si="40"/>
        <v>Boris</v>
      </c>
      <c r="E276" t="str">
        <f t="shared" si="41"/>
        <v>Bolling</v>
      </c>
      <c r="F276">
        <f>ROUND(IF(Tariftyp="AT",IF($A276&lt;MONTH(TE_ZP_AT),AT_Gehalt,AT_Gehalt*(1+TE_Satz_AT)),IF($A276&lt;MONTH(TE_ZP_Tarif),Tarifentgelt,Tarifentgelt*(1+TE_Satz))*IRWAZ/AZ_Tarif)*EintrittsKNZ*AustrittsKNZ,2)</f>
        <v>2403.73</v>
      </c>
      <c r="G276">
        <f>ROUND(Grundentgelt*LZinPrz,2)</f>
        <v>240.37</v>
      </c>
      <c r="H276">
        <f>ROUND(IF(FreiwZulage&gt;TarifVolumenEnt+TarifVolumenLZ,FreiwZulage-(TarifVolumenEnt+TarifVolumenLZ),0)*AustrittsKNZ*EintrittsKNZ,2)</f>
        <v>54.99</v>
      </c>
      <c r="I276">
        <f t="shared" si="42"/>
        <v>2699.0899999999997</v>
      </c>
      <c r="J276">
        <f t="shared" si="36"/>
        <v>539.95000000000005</v>
      </c>
      <c r="K276">
        <f t="shared" si="37"/>
        <v>1125.9100000000003</v>
      </c>
      <c r="L276">
        <f t="shared" si="38"/>
        <v>2900.9100000000003</v>
      </c>
    </row>
    <row r="277" spans="1:12" x14ac:dyDescent="0.25">
      <c r="A277">
        <f t="shared" si="43"/>
        <v>12</v>
      </c>
      <c r="B277">
        <f t="shared" si="44"/>
        <v>23</v>
      </c>
      <c r="C277">
        <f t="shared" si="39"/>
        <v>1147</v>
      </c>
      <c r="D277" t="str">
        <f t="shared" si="40"/>
        <v>Boris</v>
      </c>
      <c r="E277" t="str">
        <f t="shared" si="41"/>
        <v>Bolling</v>
      </c>
      <c r="F277">
        <f>ROUND(IF(Tariftyp="AT",IF($A277&lt;MONTH(TE_ZP_AT),AT_Gehalt,AT_Gehalt*(1+TE_Satz_AT)),IF($A277&lt;MONTH(TE_ZP_Tarif),Tarifentgelt,Tarifentgelt*(1+TE_Satz))*IRWAZ/AZ_Tarif)*EintrittsKNZ*AustrittsKNZ,2)</f>
        <v>2403.73</v>
      </c>
      <c r="G277">
        <f>ROUND(Grundentgelt*LZinPrz,2)</f>
        <v>240.37</v>
      </c>
      <c r="H277">
        <f>ROUND(IF(FreiwZulage&gt;TarifVolumenEnt+TarifVolumenLZ,FreiwZulage-(TarifVolumenEnt+TarifVolumenLZ),0)*AustrittsKNZ*EintrittsKNZ,2)</f>
        <v>54.99</v>
      </c>
      <c r="I277">
        <f t="shared" si="42"/>
        <v>2699.0899999999997</v>
      </c>
      <c r="J277">
        <f t="shared" si="36"/>
        <v>539.95000000000005</v>
      </c>
      <c r="K277">
        <f t="shared" si="37"/>
        <v>1125.9100000000003</v>
      </c>
      <c r="L277">
        <f t="shared" si="38"/>
        <v>2900.9100000000003</v>
      </c>
    </row>
    <row r="278" spans="1:12" x14ac:dyDescent="0.25">
      <c r="A278">
        <f t="shared" si="43"/>
        <v>1</v>
      </c>
      <c r="B278">
        <f t="shared" si="44"/>
        <v>24</v>
      </c>
      <c r="C278">
        <f t="shared" si="39"/>
        <v>1148</v>
      </c>
      <c r="D278" t="str">
        <f t="shared" si="40"/>
        <v>Barbara</v>
      </c>
      <c r="E278" t="str">
        <f t="shared" si="41"/>
        <v>Bosch</v>
      </c>
      <c r="F278">
        <f>ROUND(IF(Tariftyp="AT",IF($A278&lt;MONTH(TE_ZP_AT),AT_Gehalt,AT_Gehalt*(1+TE_Satz_AT)),IF($A278&lt;MONTH(TE_ZP_Tarif),Tarifentgelt,Tarifentgelt*(1+TE_Satz))*IRWAZ/AZ_Tarif)*EintrittsKNZ*AustrittsKNZ,2)</f>
        <v>4975.43</v>
      </c>
      <c r="G278">
        <f>ROUND(Grundentgelt*LZinPrz,2)</f>
        <v>398.03</v>
      </c>
      <c r="H278">
        <f>ROUND(IF(FreiwZulage&gt;TarifVolumenEnt+TarifVolumenLZ,FreiwZulage-(TarifVolumenEnt+TarifVolumenLZ),0)*AustrittsKNZ*EintrittsKNZ,2)</f>
        <v>0</v>
      </c>
      <c r="I278">
        <f t="shared" si="42"/>
        <v>5373.46</v>
      </c>
      <c r="J278">
        <f t="shared" si="36"/>
        <v>946.83</v>
      </c>
      <c r="K278">
        <f t="shared" si="37"/>
        <v>0</v>
      </c>
      <c r="L278">
        <f t="shared" si="38"/>
        <v>226.53999999999996</v>
      </c>
    </row>
    <row r="279" spans="1:12" x14ac:dyDescent="0.25">
      <c r="A279">
        <f t="shared" si="43"/>
        <v>2</v>
      </c>
      <c r="B279">
        <f t="shared" si="44"/>
        <v>24</v>
      </c>
      <c r="C279">
        <f t="shared" si="39"/>
        <v>1148</v>
      </c>
      <c r="D279" t="str">
        <f t="shared" si="40"/>
        <v>Barbara</v>
      </c>
      <c r="E279" t="str">
        <f t="shared" si="41"/>
        <v>Bosch</v>
      </c>
      <c r="F279">
        <f>ROUND(IF(Tariftyp="AT",IF($A279&lt;MONTH(TE_ZP_AT),AT_Gehalt,AT_Gehalt*(1+TE_Satz_AT)),IF($A279&lt;MONTH(TE_ZP_Tarif),Tarifentgelt,Tarifentgelt*(1+TE_Satz))*IRWAZ/AZ_Tarif)*EintrittsKNZ*AustrittsKNZ,2)</f>
        <v>4975.43</v>
      </c>
      <c r="G279">
        <f>ROUND(Grundentgelt*LZinPrz,2)</f>
        <v>398.03</v>
      </c>
      <c r="H279">
        <f>ROUND(IF(FreiwZulage&gt;TarifVolumenEnt+TarifVolumenLZ,FreiwZulage-(TarifVolumenEnt+TarifVolumenLZ),0)*AustrittsKNZ*EintrittsKNZ,2)</f>
        <v>0</v>
      </c>
      <c r="I279">
        <f t="shared" si="42"/>
        <v>5373.46</v>
      </c>
      <c r="J279">
        <f t="shared" si="36"/>
        <v>946.83</v>
      </c>
      <c r="K279">
        <f t="shared" si="37"/>
        <v>0</v>
      </c>
      <c r="L279">
        <f t="shared" si="38"/>
        <v>226.53999999999996</v>
      </c>
    </row>
    <row r="280" spans="1:12" x14ac:dyDescent="0.25">
      <c r="A280">
        <f t="shared" si="43"/>
        <v>3</v>
      </c>
      <c r="B280">
        <f t="shared" si="44"/>
        <v>24</v>
      </c>
      <c r="C280">
        <f t="shared" si="39"/>
        <v>1148</v>
      </c>
      <c r="D280" t="str">
        <f t="shared" si="40"/>
        <v>Barbara</v>
      </c>
      <c r="E280" t="str">
        <f t="shared" si="41"/>
        <v>Bosch</v>
      </c>
      <c r="F280">
        <f>ROUND(IF(Tariftyp="AT",IF($A280&lt;MONTH(TE_ZP_AT),AT_Gehalt,AT_Gehalt*(1+TE_Satz_AT)),IF($A280&lt;MONTH(TE_ZP_Tarif),Tarifentgelt,Tarifentgelt*(1+TE_Satz))*IRWAZ/AZ_Tarif)*EintrittsKNZ*AustrittsKNZ,2)</f>
        <v>4975.43</v>
      </c>
      <c r="G280">
        <f>ROUND(Grundentgelt*LZinPrz,2)</f>
        <v>398.03</v>
      </c>
      <c r="H280">
        <f>ROUND(IF(FreiwZulage&gt;TarifVolumenEnt+TarifVolumenLZ,FreiwZulage-(TarifVolumenEnt+TarifVolumenLZ),0)*AustrittsKNZ*EintrittsKNZ,2)</f>
        <v>0</v>
      </c>
      <c r="I280">
        <f t="shared" si="42"/>
        <v>5373.46</v>
      </c>
      <c r="J280">
        <f t="shared" si="36"/>
        <v>946.83</v>
      </c>
      <c r="K280">
        <f t="shared" si="37"/>
        <v>0</v>
      </c>
      <c r="L280">
        <f t="shared" si="38"/>
        <v>226.53999999999996</v>
      </c>
    </row>
    <row r="281" spans="1:12" x14ac:dyDescent="0.25">
      <c r="A281">
        <f t="shared" si="43"/>
        <v>4</v>
      </c>
      <c r="B281">
        <f t="shared" si="44"/>
        <v>24</v>
      </c>
      <c r="C281">
        <f t="shared" si="39"/>
        <v>1148</v>
      </c>
      <c r="D281" t="str">
        <f t="shared" si="40"/>
        <v>Barbara</v>
      </c>
      <c r="E281" t="str">
        <f t="shared" si="41"/>
        <v>Bosch</v>
      </c>
      <c r="F281">
        <f>ROUND(IF(Tariftyp="AT",IF($A281&lt;MONTH(TE_ZP_AT),AT_Gehalt,AT_Gehalt*(1+TE_Satz_AT)),IF($A281&lt;MONTH(TE_ZP_Tarif),Tarifentgelt,Tarifentgelt*(1+TE_Satz))*IRWAZ/AZ_Tarif)*EintrittsKNZ*AustrittsKNZ,2)</f>
        <v>4975.43</v>
      </c>
      <c r="G281">
        <f>ROUND(Grundentgelt*LZinPrz,2)</f>
        <v>398.03</v>
      </c>
      <c r="H281">
        <f>ROUND(IF(FreiwZulage&gt;TarifVolumenEnt+TarifVolumenLZ,FreiwZulage-(TarifVolumenEnt+TarifVolumenLZ),0)*AustrittsKNZ*EintrittsKNZ,2)</f>
        <v>0</v>
      </c>
      <c r="I281">
        <f t="shared" si="42"/>
        <v>5373.46</v>
      </c>
      <c r="J281">
        <f t="shared" si="36"/>
        <v>946.83</v>
      </c>
      <c r="K281">
        <f t="shared" si="37"/>
        <v>0</v>
      </c>
      <c r="L281">
        <f t="shared" si="38"/>
        <v>226.53999999999996</v>
      </c>
    </row>
    <row r="282" spans="1:12" x14ac:dyDescent="0.25">
      <c r="A282">
        <f t="shared" si="43"/>
        <v>5</v>
      </c>
      <c r="B282">
        <f t="shared" si="44"/>
        <v>24</v>
      </c>
      <c r="C282">
        <f t="shared" si="39"/>
        <v>1148</v>
      </c>
      <c r="D282" t="str">
        <f t="shared" si="40"/>
        <v>Barbara</v>
      </c>
      <c r="E282" t="str">
        <f t="shared" si="41"/>
        <v>Bosch</v>
      </c>
      <c r="F282">
        <f>ROUND(IF(Tariftyp="AT",IF($A282&lt;MONTH(TE_ZP_AT),AT_Gehalt,AT_Gehalt*(1+TE_Satz_AT)),IF($A282&lt;MONTH(TE_ZP_Tarif),Tarifentgelt,Tarifentgelt*(1+TE_Satz))*IRWAZ/AZ_Tarif)*EintrittsKNZ*AustrittsKNZ,2)</f>
        <v>5124.6899999999996</v>
      </c>
      <c r="G282">
        <f>ROUND(Grundentgelt*LZinPrz,2)</f>
        <v>409.98</v>
      </c>
      <c r="H282">
        <f>ROUND(IF(FreiwZulage&gt;TarifVolumenEnt+TarifVolumenLZ,FreiwZulage-(TarifVolumenEnt+TarifVolumenLZ),0)*AustrittsKNZ*EintrittsKNZ,2)</f>
        <v>0</v>
      </c>
      <c r="I282">
        <f t="shared" si="42"/>
        <v>5534.67</v>
      </c>
      <c r="J282">
        <f t="shared" si="36"/>
        <v>965.74</v>
      </c>
      <c r="K282">
        <f t="shared" si="37"/>
        <v>0</v>
      </c>
      <c r="L282">
        <f t="shared" si="38"/>
        <v>65.329999999999927</v>
      </c>
    </row>
    <row r="283" spans="1:12" x14ac:dyDescent="0.25">
      <c r="A283">
        <f t="shared" si="43"/>
        <v>6</v>
      </c>
      <c r="B283">
        <f t="shared" si="44"/>
        <v>24</v>
      </c>
      <c r="C283">
        <f t="shared" si="39"/>
        <v>1148</v>
      </c>
      <c r="D283" t="str">
        <f t="shared" si="40"/>
        <v>Barbara</v>
      </c>
      <c r="E283" t="str">
        <f t="shared" si="41"/>
        <v>Bosch</v>
      </c>
      <c r="F283">
        <f>ROUND(IF(Tariftyp="AT",IF($A283&lt;MONTH(TE_ZP_AT),AT_Gehalt,AT_Gehalt*(1+TE_Satz_AT)),IF($A283&lt;MONTH(TE_ZP_Tarif),Tarifentgelt,Tarifentgelt*(1+TE_Satz))*IRWAZ/AZ_Tarif)*EintrittsKNZ*AustrittsKNZ,2)</f>
        <v>5124.6899999999996</v>
      </c>
      <c r="G283">
        <f>ROUND(Grundentgelt*LZinPrz,2)</f>
        <v>409.98</v>
      </c>
      <c r="H283">
        <f>ROUND(IF(FreiwZulage&gt;TarifVolumenEnt+TarifVolumenLZ,FreiwZulage-(TarifVolumenEnt+TarifVolumenLZ),0)*AustrittsKNZ*EintrittsKNZ,2)</f>
        <v>0</v>
      </c>
      <c r="I283">
        <f t="shared" si="42"/>
        <v>5534.67</v>
      </c>
      <c r="J283">
        <f t="shared" si="36"/>
        <v>965.74</v>
      </c>
      <c r="K283">
        <f t="shared" si="37"/>
        <v>0</v>
      </c>
      <c r="L283">
        <f t="shared" si="38"/>
        <v>65.329999999999927</v>
      </c>
    </row>
    <row r="284" spans="1:12" x14ac:dyDescent="0.25">
      <c r="A284">
        <f t="shared" si="43"/>
        <v>7</v>
      </c>
      <c r="B284">
        <f t="shared" si="44"/>
        <v>24</v>
      </c>
      <c r="C284">
        <f t="shared" si="39"/>
        <v>1148</v>
      </c>
      <c r="D284" t="str">
        <f t="shared" si="40"/>
        <v>Barbara</v>
      </c>
      <c r="E284" t="str">
        <f t="shared" si="41"/>
        <v>Bosch</v>
      </c>
      <c r="F284">
        <f>ROUND(IF(Tariftyp="AT",IF($A284&lt;MONTH(TE_ZP_AT),AT_Gehalt,AT_Gehalt*(1+TE_Satz_AT)),IF($A284&lt;MONTH(TE_ZP_Tarif),Tarifentgelt,Tarifentgelt*(1+TE_Satz))*IRWAZ/AZ_Tarif)*EintrittsKNZ*AustrittsKNZ,2)</f>
        <v>5124.6899999999996</v>
      </c>
      <c r="G284">
        <f>ROUND(Grundentgelt*LZinPrz,2)</f>
        <v>409.98</v>
      </c>
      <c r="H284">
        <f>ROUND(IF(FreiwZulage&gt;TarifVolumenEnt+TarifVolumenLZ,FreiwZulage-(TarifVolumenEnt+TarifVolumenLZ),0)*AustrittsKNZ*EintrittsKNZ,2)</f>
        <v>0</v>
      </c>
      <c r="I284">
        <f t="shared" si="42"/>
        <v>5534.67</v>
      </c>
      <c r="J284">
        <f t="shared" si="36"/>
        <v>965.74</v>
      </c>
      <c r="K284">
        <f t="shared" si="37"/>
        <v>0</v>
      </c>
      <c r="L284">
        <f t="shared" si="38"/>
        <v>65.329999999999927</v>
      </c>
    </row>
    <row r="285" spans="1:12" x14ac:dyDescent="0.25">
      <c r="A285">
        <f t="shared" si="43"/>
        <v>8</v>
      </c>
      <c r="B285">
        <f t="shared" si="44"/>
        <v>24</v>
      </c>
      <c r="C285">
        <f t="shared" si="39"/>
        <v>1148</v>
      </c>
      <c r="D285" t="str">
        <f t="shared" si="40"/>
        <v>Barbara</v>
      </c>
      <c r="E285" t="str">
        <f t="shared" si="41"/>
        <v>Bosch</v>
      </c>
      <c r="F285">
        <f>ROUND(IF(Tariftyp="AT",IF($A285&lt;MONTH(TE_ZP_AT),AT_Gehalt,AT_Gehalt*(1+TE_Satz_AT)),IF($A285&lt;MONTH(TE_ZP_Tarif),Tarifentgelt,Tarifentgelt*(1+TE_Satz))*IRWAZ/AZ_Tarif)*EintrittsKNZ*AustrittsKNZ,2)</f>
        <v>5124.6899999999996</v>
      </c>
      <c r="G285">
        <f>ROUND(Grundentgelt*LZinPrz,2)</f>
        <v>409.98</v>
      </c>
      <c r="H285">
        <f>ROUND(IF(FreiwZulage&gt;TarifVolumenEnt+TarifVolumenLZ,FreiwZulage-(TarifVolumenEnt+TarifVolumenLZ),0)*AustrittsKNZ*EintrittsKNZ,2)</f>
        <v>0</v>
      </c>
      <c r="I285">
        <f t="shared" si="42"/>
        <v>5534.67</v>
      </c>
      <c r="J285">
        <f t="shared" si="36"/>
        <v>965.74</v>
      </c>
      <c r="K285">
        <f t="shared" si="37"/>
        <v>0</v>
      </c>
      <c r="L285">
        <f t="shared" si="38"/>
        <v>65.329999999999927</v>
      </c>
    </row>
    <row r="286" spans="1:12" x14ac:dyDescent="0.25">
      <c r="A286">
        <f t="shared" si="43"/>
        <v>9</v>
      </c>
      <c r="B286">
        <f t="shared" si="44"/>
        <v>24</v>
      </c>
      <c r="C286">
        <f t="shared" si="39"/>
        <v>1148</v>
      </c>
      <c r="D286" t="str">
        <f t="shared" si="40"/>
        <v>Barbara</v>
      </c>
      <c r="E286" t="str">
        <f t="shared" si="41"/>
        <v>Bosch</v>
      </c>
      <c r="F286">
        <f>ROUND(IF(Tariftyp="AT",IF($A286&lt;MONTH(TE_ZP_AT),AT_Gehalt,AT_Gehalt*(1+TE_Satz_AT)),IF($A286&lt;MONTH(TE_ZP_Tarif),Tarifentgelt,Tarifentgelt*(1+TE_Satz))*IRWAZ/AZ_Tarif)*EintrittsKNZ*AustrittsKNZ,2)</f>
        <v>5124.6899999999996</v>
      </c>
      <c r="G286">
        <f>ROUND(Grundentgelt*LZinPrz,2)</f>
        <v>409.98</v>
      </c>
      <c r="H286">
        <f>ROUND(IF(FreiwZulage&gt;TarifVolumenEnt+TarifVolumenLZ,FreiwZulage-(TarifVolumenEnt+TarifVolumenLZ),0)*AustrittsKNZ*EintrittsKNZ,2)</f>
        <v>0</v>
      </c>
      <c r="I286">
        <f t="shared" si="42"/>
        <v>5534.67</v>
      </c>
      <c r="J286">
        <f t="shared" si="36"/>
        <v>965.74</v>
      </c>
      <c r="K286">
        <f t="shared" si="37"/>
        <v>0</v>
      </c>
      <c r="L286">
        <f t="shared" si="38"/>
        <v>65.329999999999927</v>
      </c>
    </row>
    <row r="287" spans="1:12" x14ac:dyDescent="0.25">
      <c r="A287">
        <f t="shared" si="43"/>
        <v>10</v>
      </c>
      <c r="B287">
        <f t="shared" si="44"/>
        <v>24</v>
      </c>
      <c r="C287">
        <f t="shared" si="39"/>
        <v>1148</v>
      </c>
      <c r="D287" t="str">
        <f t="shared" si="40"/>
        <v>Barbara</v>
      </c>
      <c r="E287" t="str">
        <f t="shared" si="41"/>
        <v>Bosch</v>
      </c>
      <c r="F287">
        <f>ROUND(IF(Tariftyp="AT",IF($A287&lt;MONTH(TE_ZP_AT),AT_Gehalt,AT_Gehalt*(1+TE_Satz_AT)),IF($A287&lt;MONTH(TE_ZP_Tarif),Tarifentgelt,Tarifentgelt*(1+TE_Satz))*IRWAZ/AZ_Tarif)*EintrittsKNZ*AustrittsKNZ,2)</f>
        <v>5124.6899999999996</v>
      </c>
      <c r="G287">
        <f>ROUND(Grundentgelt*LZinPrz,2)</f>
        <v>409.98</v>
      </c>
      <c r="H287">
        <f>ROUND(IF(FreiwZulage&gt;TarifVolumenEnt+TarifVolumenLZ,FreiwZulage-(TarifVolumenEnt+TarifVolumenLZ),0)*AustrittsKNZ*EintrittsKNZ,2)</f>
        <v>0</v>
      </c>
      <c r="I287">
        <f t="shared" si="42"/>
        <v>5534.67</v>
      </c>
      <c r="J287">
        <f t="shared" si="36"/>
        <v>965.74</v>
      </c>
      <c r="K287">
        <f t="shared" si="37"/>
        <v>0</v>
      </c>
      <c r="L287">
        <f t="shared" si="38"/>
        <v>65.329999999999927</v>
      </c>
    </row>
    <row r="288" spans="1:12" x14ac:dyDescent="0.25">
      <c r="A288">
        <f t="shared" si="43"/>
        <v>11</v>
      </c>
      <c r="B288">
        <f t="shared" si="44"/>
        <v>24</v>
      </c>
      <c r="C288">
        <f t="shared" si="39"/>
        <v>1148</v>
      </c>
      <c r="D288" t="str">
        <f t="shared" si="40"/>
        <v>Barbara</v>
      </c>
      <c r="E288" t="str">
        <f t="shared" si="41"/>
        <v>Bosch</v>
      </c>
      <c r="F288">
        <f>ROUND(IF(Tariftyp="AT",IF($A288&lt;MONTH(TE_ZP_AT),AT_Gehalt,AT_Gehalt*(1+TE_Satz_AT)),IF($A288&lt;MONTH(TE_ZP_Tarif),Tarifentgelt,Tarifentgelt*(1+TE_Satz))*IRWAZ/AZ_Tarif)*EintrittsKNZ*AustrittsKNZ,2)</f>
        <v>5124.6899999999996</v>
      </c>
      <c r="G288">
        <f>ROUND(Grundentgelt*LZinPrz,2)</f>
        <v>409.98</v>
      </c>
      <c r="H288">
        <f>ROUND(IF(FreiwZulage&gt;TarifVolumenEnt+TarifVolumenLZ,FreiwZulage-(TarifVolumenEnt+TarifVolumenLZ),0)*AustrittsKNZ*EintrittsKNZ,2)</f>
        <v>0</v>
      </c>
      <c r="I288">
        <f t="shared" si="42"/>
        <v>5534.67</v>
      </c>
      <c r="J288">
        <f t="shared" si="36"/>
        <v>965.74</v>
      </c>
      <c r="K288">
        <f t="shared" si="37"/>
        <v>0</v>
      </c>
      <c r="L288">
        <f t="shared" si="38"/>
        <v>65.329999999999927</v>
      </c>
    </row>
    <row r="289" spans="1:12" x14ac:dyDescent="0.25">
      <c r="A289">
        <f t="shared" si="43"/>
        <v>12</v>
      </c>
      <c r="B289">
        <f t="shared" si="44"/>
        <v>24</v>
      </c>
      <c r="C289">
        <f t="shared" si="39"/>
        <v>1148</v>
      </c>
      <c r="D289" t="str">
        <f t="shared" si="40"/>
        <v>Barbara</v>
      </c>
      <c r="E289" t="str">
        <f t="shared" si="41"/>
        <v>Bosch</v>
      </c>
      <c r="F289">
        <f>ROUND(IF(Tariftyp="AT",IF($A289&lt;MONTH(TE_ZP_AT),AT_Gehalt,AT_Gehalt*(1+TE_Satz_AT)),IF($A289&lt;MONTH(TE_ZP_Tarif),Tarifentgelt,Tarifentgelt*(1+TE_Satz))*IRWAZ/AZ_Tarif)*EintrittsKNZ*AustrittsKNZ,2)</f>
        <v>5124.6899999999996</v>
      </c>
      <c r="G289">
        <f>ROUND(Grundentgelt*LZinPrz,2)</f>
        <v>409.98</v>
      </c>
      <c r="H289">
        <f>ROUND(IF(FreiwZulage&gt;TarifVolumenEnt+TarifVolumenLZ,FreiwZulage-(TarifVolumenEnt+TarifVolumenLZ),0)*AustrittsKNZ*EintrittsKNZ,2)</f>
        <v>0</v>
      </c>
      <c r="I289">
        <f t="shared" si="42"/>
        <v>5534.67</v>
      </c>
      <c r="J289">
        <f t="shared" si="36"/>
        <v>965.74</v>
      </c>
      <c r="K289">
        <f t="shared" si="37"/>
        <v>0</v>
      </c>
      <c r="L289">
        <f t="shared" si="38"/>
        <v>65.329999999999927</v>
      </c>
    </row>
    <row r="290" spans="1:12" x14ac:dyDescent="0.25">
      <c r="A290">
        <f t="shared" si="43"/>
        <v>1</v>
      </c>
      <c r="B290">
        <f t="shared" si="44"/>
        <v>25</v>
      </c>
      <c r="C290">
        <f t="shared" si="39"/>
        <v>1159</v>
      </c>
      <c r="D290" t="str">
        <f t="shared" si="40"/>
        <v>Dirk</v>
      </c>
      <c r="E290" t="str">
        <f t="shared" si="41"/>
        <v>Brandt</v>
      </c>
      <c r="F290">
        <f>ROUND(IF(Tariftyp="AT",IF($A290&lt;MONTH(TE_ZP_AT),AT_Gehalt,AT_Gehalt*(1+TE_Satz_AT)),IF($A290&lt;MONTH(TE_ZP_Tarif),Tarifentgelt,Tarifentgelt*(1+TE_Satz))*IRWAZ/AZ_Tarif)*EintrittsKNZ*AustrittsKNZ,2)</f>
        <v>2477.14</v>
      </c>
      <c r="G290">
        <f>ROUND(Grundentgelt*LZinPrz,2)</f>
        <v>272.49</v>
      </c>
      <c r="H290">
        <f>ROUND(IF(FreiwZulage&gt;TarifVolumenEnt+TarifVolumenLZ,FreiwZulage-(TarifVolumenEnt+TarifVolumenLZ),0)*AustrittsKNZ*EintrittsKNZ,2)</f>
        <v>0</v>
      </c>
      <c r="I290">
        <f t="shared" si="42"/>
        <v>2749.63</v>
      </c>
      <c r="J290">
        <f t="shared" si="36"/>
        <v>550.05999999999995</v>
      </c>
      <c r="K290">
        <f t="shared" si="37"/>
        <v>1075.3699999999999</v>
      </c>
      <c r="L290">
        <f t="shared" si="38"/>
        <v>2850.37</v>
      </c>
    </row>
    <row r="291" spans="1:12" x14ac:dyDescent="0.25">
      <c r="A291">
        <f t="shared" si="43"/>
        <v>2</v>
      </c>
      <c r="B291">
        <f t="shared" si="44"/>
        <v>25</v>
      </c>
      <c r="C291">
        <f t="shared" si="39"/>
        <v>1159</v>
      </c>
      <c r="D291" t="str">
        <f t="shared" si="40"/>
        <v>Dirk</v>
      </c>
      <c r="E291" t="str">
        <f t="shared" si="41"/>
        <v>Brandt</v>
      </c>
      <c r="F291">
        <f>ROUND(IF(Tariftyp="AT",IF($A291&lt;MONTH(TE_ZP_AT),AT_Gehalt,AT_Gehalt*(1+TE_Satz_AT)),IF($A291&lt;MONTH(TE_ZP_Tarif),Tarifentgelt,Tarifentgelt*(1+TE_Satz))*IRWAZ/AZ_Tarif)*EintrittsKNZ*AustrittsKNZ,2)</f>
        <v>0</v>
      </c>
      <c r="G291">
        <f>ROUND(Grundentgelt*LZinPrz,2)</f>
        <v>0</v>
      </c>
      <c r="H291">
        <f>ROUND(IF(FreiwZulage&gt;TarifVolumenEnt+TarifVolumenLZ,FreiwZulage-(TarifVolumenEnt+TarifVolumenLZ),0)*AustrittsKNZ*EintrittsKNZ,2)</f>
        <v>0</v>
      </c>
      <c r="I291">
        <f t="shared" si="42"/>
        <v>0</v>
      </c>
      <c r="J291">
        <f t="shared" si="36"/>
        <v>0</v>
      </c>
      <c r="K291">
        <f t="shared" si="37"/>
        <v>3825</v>
      </c>
      <c r="L291">
        <f t="shared" si="38"/>
        <v>5600</v>
      </c>
    </row>
    <row r="292" spans="1:12" x14ac:dyDescent="0.25">
      <c r="A292">
        <f t="shared" si="43"/>
        <v>3</v>
      </c>
      <c r="B292">
        <f t="shared" si="44"/>
        <v>25</v>
      </c>
      <c r="C292">
        <f t="shared" si="39"/>
        <v>1159</v>
      </c>
      <c r="D292" t="str">
        <f t="shared" si="40"/>
        <v>Dirk</v>
      </c>
      <c r="E292" t="str">
        <f t="shared" si="41"/>
        <v>Brandt</v>
      </c>
      <c r="F292">
        <f>ROUND(IF(Tariftyp="AT",IF($A292&lt;MONTH(TE_ZP_AT),AT_Gehalt,AT_Gehalt*(1+TE_Satz_AT)),IF($A292&lt;MONTH(TE_ZP_Tarif),Tarifentgelt,Tarifentgelt*(1+TE_Satz))*IRWAZ/AZ_Tarif)*EintrittsKNZ*AustrittsKNZ,2)</f>
        <v>0</v>
      </c>
      <c r="G292">
        <f>ROUND(Grundentgelt*LZinPrz,2)</f>
        <v>0</v>
      </c>
      <c r="H292">
        <f>ROUND(IF(FreiwZulage&gt;TarifVolumenEnt+TarifVolumenLZ,FreiwZulage-(TarifVolumenEnt+TarifVolumenLZ),0)*AustrittsKNZ*EintrittsKNZ,2)</f>
        <v>0</v>
      </c>
      <c r="I292">
        <f t="shared" si="42"/>
        <v>0</v>
      </c>
      <c r="J292">
        <f t="shared" si="36"/>
        <v>0</v>
      </c>
      <c r="K292">
        <f t="shared" si="37"/>
        <v>3825</v>
      </c>
      <c r="L292">
        <f t="shared" si="38"/>
        <v>5600</v>
      </c>
    </row>
    <row r="293" spans="1:12" x14ac:dyDescent="0.25">
      <c r="A293">
        <f t="shared" si="43"/>
        <v>4</v>
      </c>
      <c r="B293">
        <f t="shared" si="44"/>
        <v>25</v>
      </c>
      <c r="C293">
        <f t="shared" si="39"/>
        <v>1159</v>
      </c>
      <c r="D293" t="str">
        <f t="shared" si="40"/>
        <v>Dirk</v>
      </c>
      <c r="E293" t="str">
        <f t="shared" si="41"/>
        <v>Brandt</v>
      </c>
      <c r="F293">
        <f>ROUND(IF(Tariftyp="AT",IF($A293&lt;MONTH(TE_ZP_AT),AT_Gehalt,AT_Gehalt*(1+TE_Satz_AT)),IF($A293&lt;MONTH(TE_ZP_Tarif),Tarifentgelt,Tarifentgelt*(1+TE_Satz))*IRWAZ/AZ_Tarif)*EintrittsKNZ*AustrittsKNZ,2)</f>
        <v>0</v>
      </c>
      <c r="G293">
        <f>ROUND(Grundentgelt*LZinPrz,2)</f>
        <v>0</v>
      </c>
      <c r="H293">
        <f>ROUND(IF(FreiwZulage&gt;TarifVolumenEnt+TarifVolumenLZ,FreiwZulage-(TarifVolumenEnt+TarifVolumenLZ),0)*AustrittsKNZ*EintrittsKNZ,2)</f>
        <v>0</v>
      </c>
      <c r="I293">
        <f t="shared" si="42"/>
        <v>0</v>
      </c>
      <c r="J293">
        <f t="shared" si="36"/>
        <v>0</v>
      </c>
      <c r="K293">
        <f t="shared" si="37"/>
        <v>3825</v>
      </c>
      <c r="L293">
        <f t="shared" si="38"/>
        <v>5600</v>
      </c>
    </row>
    <row r="294" spans="1:12" x14ac:dyDescent="0.25">
      <c r="A294">
        <f t="shared" si="43"/>
        <v>5</v>
      </c>
      <c r="B294">
        <f t="shared" si="44"/>
        <v>25</v>
      </c>
      <c r="C294">
        <f t="shared" si="39"/>
        <v>1159</v>
      </c>
      <c r="D294" t="str">
        <f t="shared" si="40"/>
        <v>Dirk</v>
      </c>
      <c r="E294" t="str">
        <f t="shared" si="41"/>
        <v>Brandt</v>
      </c>
      <c r="F294">
        <f>ROUND(IF(Tariftyp="AT",IF($A294&lt;MONTH(TE_ZP_AT),AT_Gehalt,AT_Gehalt*(1+TE_Satz_AT)),IF($A294&lt;MONTH(TE_ZP_Tarif),Tarifentgelt,Tarifentgelt*(1+TE_Satz))*IRWAZ/AZ_Tarif)*EintrittsKNZ*AustrittsKNZ,2)</f>
        <v>0</v>
      </c>
      <c r="G294">
        <f>ROUND(Grundentgelt*LZinPrz,2)</f>
        <v>0</v>
      </c>
      <c r="H294">
        <f>ROUND(IF(FreiwZulage&gt;TarifVolumenEnt+TarifVolumenLZ,FreiwZulage-(TarifVolumenEnt+TarifVolumenLZ),0)*AustrittsKNZ*EintrittsKNZ,2)</f>
        <v>0</v>
      </c>
      <c r="I294">
        <f t="shared" si="42"/>
        <v>0</v>
      </c>
      <c r="J294">
        <f t="shared" si="36"/>
        <v>0</v>
      </c>
      <c r="K294">
        <f t="shared" si="37"/>
        <v>3825</v>
      </c>
      <c r="L294">
        <f t="shared" si="38"/>
        <v>5600</v>
      </c>
    </row>
    <row r="295" spans="1:12" x14ac:dyDescent="0.25">
      <c r="A295">
        <f t="shared" si="43"/>
        <v>6</v>
      </c>
      <c r="B295">
        <f t="shared" si="44"/>
        <v>25</v>
      </c>
      <c r="C295">
        <f t="shared" si="39"/>
        <v>1159</v>
      </c>
      <c r="D295" t="str">
        <f t="shared" si="40"/>
        <v>Dirk</v>
      </c>
      <c r="E295" t="str">
        <f t="shared" si="41"/>
        <v>Brandt</v>
      </c>
      <c r="F295">
        <f>ROUND(IF(Tariftyp="AT",IF($A295&lt;MONTH(TE_ZP_AT),AT_Gehalt,AT_Gehalt*(1+TE_Satz_AT)),IF($A295&lt;MONTH(TE_ZP_Tarif),Tarifentgelt,Tarifentgelt*(1+TE_Satz))*IRWAZ/AZ_Tarif)*EintrittsKNZ*AustrittsKNZ,2)</f>
        <v>0</v>
      </c>
      <c r="G295">
        <f>ROUND(Grundentgelt*LZinPrz,2)</f>
        <v>0</v>
      </c>
      <c r="H295">
        <f>ROUND(IF(FreiwZulage&gt;TarifVolumenEnt+TarifVolumenLZ,FreiwZulage-(TarifVolumenEnt+TarifVolumenLZ),0)*AustrittsKNZ*EintrittsKNZ,2)</f>
        <v>0</v>
      </c>
      <c r="I295">
        <f t="shared" si="42"/>
        <v>0</v>
      </c>
      <c r="J295">
        <f t="shared" si="36"/>
        <v>0</v>
      </c>
      <c r="K295">
        <f t="shared" si="37"/>
        <v>3825</v>
      </c>
      <c r="L295">
        <f t="shared" si="38"/>
        <v>5600</v>
      </c>
    </row>
    <row r="296" spans="1:12" x14ac:dyDescent="0.25">
      <c r="A296">
        <f t="shared" si="43"/>
        <v>7</v>
      </c>
      <c r="B296">
        <f t="shared" si="44"/>
        <v>25</v>
      </c>
      <c r="C296">
        <f t="shared" si="39"/>
        <v>1159</v>
      </c>
      <c r="D296" t="str">
        <f t="shared" si="40"/>
        <v>Dirk</v>
      </c>
      <c r="E296" t="str">
        <f t="shared" si="41"/>
        <v>Brandt</v>
      </c>
      <c r="F296">
        <f>ROUND(IF(Tariftyp="AT",IF($A296&lt;MONTH(TE_ZP_AT),AT_Gehalt,AT_Gehalt*(1+TE_Satz_AT)),IF($A296&lt;MONTH(TE_ZP_Tarif),Tarifentgelt,Tarifentgelt*(1+TE_Satz))*IRWAZ/AZ_Tarif)*EintrittsKNZ*AustrittsKNZ,2)</f>
        <v>0</v>
      </c>
      <c r="G296">
        <f>ROUND(Grundentgelt*LZinPrz,2)</f>
        <v>0</v>
      </c>
      <c r="H296">
        <f>ROUND(IF(FreiwZulage&gt;TarifVolumenEnt+TarifVolumenLZ,FreiwZulage-(TarifVolumenEnt+TarifVolumenLZ),0)*AustrittsKNZ*EintrittsKNZ,2)</f>
        <v>0</v>
      </c>
      <c r="I296">
        <f t="shared" si="42"/>
        <v>0</v>
      </c>
      <c r="J296">
        <f t="shared" si="36"/>
        <v>0</v>
      </c>
      <c r="K296">
        <f t="shared" si="37"/>
        <v>3825</v>
      </c>
      <c r="L296">
        <f t="shared" si="38"/>
        <v>5600</v>
      </c>
    </row>
    <row r="297" spans="1:12" x14ac:dyDescent="0.25">
      <c r="A297">
        <f t="shared" si="43"/>
        <v>8</v>
      </c>
      <c r="B297">
        <f t="shared" si="44"/>
        <v>25</v>
      </c>
      <c r="C297">
        <f t="shared" si="39"/>
        <v>1159</v>
      </c>
      <c r="D297" t="str">
        <f t="shared" si="40"/>
        <v>Dirk</v>
      </c>
      <c r="E297" t="str">
        <f t="shared" si="41"/>
        <v>Brandt</v>
      </c>
      <c r="F297">
        <f>ROUND(IF(Tariftyp="AT",IF($A297&lt;MONTH(TE_ZP_AT),AT_Gehalt,AT_Gehalt*(1+TE_Satz_AT)),IF($A297&lt;MONTH(TE_ZP_Tarif),Tarifentgelt,Tarifentgelt*(1+TE_Satz))*IRWAZ/AZ_Tarif)*EintrittsKNZ*AustrittsKNZ,2)</f>
        <v>0</v>
      </c>
      <c r="G297">
        <f>ROUND(Grundentgelt*LZinPrz,2)</f>
        <v>0</v>
      </c>
      <c r="H297">
        <f>ROUND(IF(FreiwZulage&gt;TarifVolumenEnt+TarifVolumenLZ,FreiwZulage-(TarifVolumenEnt+TarifVolumenLZ),0)*AustrittsKNZ*EintrittsKNZ,2)</f>
        <v>0</v>
      </c>
      <c r="I297">
        <f t="shared" si="42"/>
        <v>0</v>
      </c>
      <c r="J297">
        <f t="shared" si="36"/>
        <v>0</v>
      </c>
      <c r="K297">
        <f t="shared" si="37"/>
        <v>3825</v>
      </c>
      <c r="L297">
        <f t="shared" si="38"/>
        <v>5600</v>
      </c>
    </row>
    <row r="298" spans="1:12" x14ac:dyDescent="0.25">
      <c r="A298">
        <f t="shared" si="43"/>
        <v>9</v>
      </c>
      <c r="B298">
        <f t="shared" si="44"/>
        <v>25</v>
      </c>
      <c r="C298">
        <f t="shared" si="39"/>
        <v>1159</v>
      </c>
      <c r="D298" t="str">
        <f t="shared" si="40"/>
        <v>Dirk</v>
      </c>
      <c r="E298" t="str">
        <f t="shared" si="41"/>
        <v>Brandt</v>
      </c>
      <c r="F298">
        <f>ROUND(IF(Tariftyp="AT",IF($A298&lt;MONTH(TE_ZP_AT),AT_Gehalt,AT_Gehalt*(1+TE_Satz_AT)),IF($A298&lt;MONTH(TE_ZP_Tarif),Tarifentgelt,Tarifentgelt*(1+TE_Satz))*IRWAZ/AZ_Tarif)*EintrittsKNZ*AustrittsKNZ,2)</f>
        <v>0</v>
      </c>
      <c r="G298">
        <f>ROUND(Grundentgelt*LZinPrz,2)</f>
        <v>0</v>
      </c>
      <c r="H298">
        <f>ROUND(IF(FreiwZulage&gt;TarifVolumenEnt+TarifVolumenLZ,FreiwZulage-(TarifVolumenEnt+TarifVolumenLZ),0)*AustrittsKNZ*EintrittsKNZ,2)</f>
        <v>0</v>
      </c>
      <c r="I298">
        <f t="shared" si="42"/>
        <v>0</v>
      </c>
      <c r="J298">
        <f t="shared" si="36"/>
        <v>0</v>
      </c>
      <c r="K298">
        <f t="shared" si="37"/>
        <v>3825</v>
      </c>
      <c r="L298">
        <f t="shared" si="38"/>
        <v>5600</v>
      </c>
    </row>
    <row r="299" spans="1:12" x14ac:dyDescent="0.25">
      <c r="A299">
        <f t="shared" si="43"/>
        <v>10</v>
      </c>
      <c r="B299">
        <f t="shared" si="44"/>
        <v>25</v>
      </c>
      <c r="C299">
        <f t="shared" si="39"/>
        <v>1159</v>
      </c>
      <c r="D299" t="str">
        <f t="shared" si="40"/>
        <v>Dirk</v>
      </c>
      <c r="E299" t="str">
        <f t="shared" si="41"/>
        <v>Brandt</v>
      </c>
      <c r="F299">
        <f>ROUND(IF(Tariftyp="AT",IF($A299&lt;MONTH(TE_ZP_AT),AT_Gehalt,AT_Gehalt*(1+TE_Satz_AT)),IF($A299&lt;MONTH(TE_ZP_Tarif),Tarifentgelt,Tarifentgelt*(1+TE_Satz))*IRWAZ/AZ_Tarif)*EintrittsKNZ*AustrittsKNZ,2)</f>
        <v>0</v>
      </c>
      <c r="G299">
        <f>ROUND(Grundentgelt*LZinPrz,2)</f>
        <v>0</v>
      </c>
      <c r="H299">
        <f>ROUND(IF(FreiwZulage&gt;TarifVolumenEnt+TarifVolumenLZ,FreiwZulage-(TarifVolumenEnt+TarifVolumenLZ),0)*AustrittsKNZ*EintrittsKNZ,2)</f>
        <v>0</v>
      </c>
      <c r="I299">
        <f t="shared" si="42"/>
        <v>0</v>
      </c>
      <c r="J299">
        <f t="shared" si="36"/>
        <v>0</v>
      </c>
      <c r="K299">
        <f t="shared" si="37"/>
        <v>3825</v>
      </c>
      <c r="L299">
        <f t="shared" si="38"/>
        <v>5600</v>
      </c>
    </row>
    <row r="300" spans="1:12" x14ac:dyDescent="0.25">
      <c r="A300">
        <f t="shared" si="43"/>
        <v>11</v>
      </c>
      <c r="B300">
        <f t="shared" si="44"/>
        <v>25</v>
      </c>
      <c r="C300">
        <f t="shared" si="39"/>
        <v>1159</v>
      </c>
      <c r="D300" t="str">
        <f t="shared" si="40"/>
        <v>Dirk</v>
      </c>
      <c r="E300" t="str">
        <f t="shared" si="41"/>
        <v>Brandt</v>
      </c>
      <c r="F300">
        <f>ROUND(IF(Tariftyp="AT",IF($A300&lt;MONTH(TE_ZP_AT),AT_Gehalt,AT_Gehalt*(1+TE_Satz_AT)),IF($A300&lt;MONTH(TE_ZP_Tarif),Tarifentgelt,Tarifentgelt*(1+TE_Satz))*IRWAZ/AZ_Tarif)*EintrittsKNZ*AustrittsKNZ,2)</f>
        <v>0</v>
      </c>
      <c r="G300">
        <f>ROUND(Grundentgelt*LZinPrz,2)</f>
        <v>0</v>
      </c>
      <c r="H300">
        <f>ROUND(IF(FreiwZulage&gt;TarifVolumenEnt+TarifVolumenLZ,FreiwZulage-(TarifVolumenEnt+TarifVolumenLZ),0)*AustrittsKNZ*EintrittsKNZ,2)</f>
        <v>0</v>
      </c>
      <c r="I300">
        <f t="shared" si="42"/>
        <v>0</v>
      </c>
      <c r="J300">
        <f t="shared" si="36"/>
        <v>0</v>
      </c>
      <c r="K300">
        <f t="shared" si="37"/>
        <v>3825</v>
      </c>
      <c r="L300">
        <f t="shared" si="38"/>
        <v>5600</v>
      </c>
    </row>
    <row r="301" spans="1:12" x14ac:dyDescent="0.25">
      <c r="A301">
        <f t="shared" si="43"/>
        <v>12</v>
      </c>
      <c r="B301">
        <f t="shared" si="44"/>
        <v>25</v>
      </c>
      <c r="C301">
        <f t="shared" si="39"/>
        <v>1159</v>
      </c>
      <c r="D301" t="str">
        <f t="shared" si="40"/>
        <v>Dirk</v>
      </c>
      <c r="E301" t="str">
        <f t="shared" si="41"/>
        <v>Brandt</v>
      </c>
      <c r="F301">
        <f>ROUND(IF(Tariftyp="AT",IF($A301&lt;MONTH(TE_ZP_AT),AT_Gehalt,AT_Gehalt*(1+TE_Satz_AT)),IF($A301&lt;MONTH(TE_ZP_Tarif),Tarifentgelt,Tarifentgelt*(1+TE_Satz))*IRWAZ/AZ_Tarif)*EintrittsKNZ*AustrittsKNZ,2)</f>
        <v>0</v>
      </c>
      <c r="G301">
        <f>ROUND(Grundentgelt*LZinPrz,2)</f>
        <v>0</v>
      </c>
      <c r="H301">
        <f>ROUND(IF(FreiwZulage&gt;TarifVolumenEnt+TarifVolumenLZ,FreiwZulage-(TarifVolumenEnt+TarifVolumenLZ),0)*AustrittsKNZ*EintrittsKNZ,2)</f>
        <v>0</v>
      </c>
      <c r="I301">
        <f t="shared" si="42"/>
        <v>0</v>
      </c>
      <c r="J301">
        <f t="shared" si="36"/>
        <v>0</v>
      </c>
      <c r="K301">
        <f t="shared" si="37"/>
        <v>3825</v>
      </c>
      <c r="L301">
        <f t="shared" si="38"/>
        <v>5600</v>
      </c>
    </row>
    <row r="302" spans="1:12" x14ac:dyDescent="0.25">
      <c r="A302">
        <f t="shared" si="43"/>
        <v>1</v>
      </c>
      <c r="B302">
        <f t="shared" si="44"/>
        <v>26</v>
      </c>
      <c r="C302">
        <f t="shared" si="39"/>
        <v>1160</v>
      </c>
      <c r="D302" t="str">
        <f t="shared" si="40"/>
        <v>Dieter</v>
      </c>
      <c r="E302" t="str">
        <f t="shared" si="41"/>
        <v>Braun</v>
      </c>
      <c r="F302">
        <f>ROUND(IF(Tariftyp="AT",IF($A302&lt;MONTH(TE_ZP_AT),AT_Gehalt,AT_Gehalt*(1+TE_Satz_AT)),IF($A302&lt;MONTH(TE_ZP_Tarif),Tarifentgelt,Tarifentgelt*(1+TE_Satz))*IRWAZ/AZ_Tarif)*EintrittsKNZ*AustrittsKNZ,2)</f>
        <v>2426.86</v>
      </c>
      <c r="G302">
        <f>ROUND(Grundentgelt*LZinPrz,2)</f>
        <v>218.42</v>
      </c>
      <c r="H302">
        <f>ROUND(IF(FreiwZulage&gt;TarifVolumenEnt+TarifVolumenLZ,FreiwZulage-(TarifVolumenEnt+TarifVolumenLZ),0)*AustrittsKNZ*EintrittsKNZ,2)</f>
        <v>206</v>
      </c>
      <c r="I302">
        <f t="shared" si="42"/>
        <v>2851.28</v>
      </c>
      <c r="J302">
        <f t="shared" si="36"/>
        <v>570.4</v>
      </c>
      <c r="K302">
        <f t="shared" si="37"/>
        <v>973.7199999999998</v>
      </c>
      <c r="L302">
        <f t="shared" si="38"/>
        <v>2748.72</v>
      </c>
    </row>
    <row r="303" spans="1:12" x14ac:dyDescent="0.25">
      <c r="A303">
        <f t="shared" si="43"/>
        <v>2</v>
      </c>
      <c r="B303">
        <f t="shared" si="44"/>
        <v>26</v>
      </c>
      <c r="C303">
        <f t="shared" si="39"/>
        <v>1160</v>
      </c>
      <c r="D303" t="str">
        <f t="shared" si="40"/>
        <v>Dieter</v>
      </c>
      <c r="E303" t="str">
        <f t="shared" si="41"/>
        <v>Braun</v>
      </c>
      <c r="F303">
        <f>ROUND(IF(Tariftyp="AT",IF($A303&lt;MONTH(TE_ZP_AT),AT_Gehalt,AT_Gehalt*(1+TE_Satz_AT)),IF($A303&lt;MONTH(TE_ZP_Tarif),Tarifentgelt,Tarifentgelt*(1+TE_Satz))*IRWAZ/AZ_Tarif)*EintrittsKNZ*AustrittsKNZ,2)</f>
        <v>2426.86</v>
      </c>
      <c r="G303">
        <f>ROUND(Grundentgelt*LZinPrz,2)</f>
        <v>218.42</v>
      </c>
      <c r="H303">
        <f>ROUND(IF(FreiwZulage&gt;TarifVolumenEnt+TarifVolumenLZ,FreiwZulage-(TarifVolumenEnt+TarifVolumenLZ),0)*AustrittsKNZ*EintrittsKNZ,2)</f>
        <v>206</v>
      </c>
      <c r="I303">
        <f t="shared" si="42"/>
        <v>2851.28</v>
      </c>
      <c r="J303">
        <f t="shared" si="36"/>
        <v>570.4</v>
      </c>
      <c r="K303">
        <f t="shared" si="37"/>
        <v>973.7199999999998</v>
      </c>
      <c r="L303">
        <f t="shared" si="38"/>
        <v>2748.72</v>
      </c>
    </row>
    <row r="304" spans="1:12" x14ac:dyDescent="0.25">
      <c r="A304">
        <f t="shared" si="43"/>
        <v>3</v>
      </c>
      <c r="B304">
        <f t="shared" si="44"/>
        <v>26</v>
      </c>
      <c r="C304">
        <f t="shared" si="39"/>
        <v>1160</v>
      </c>
      <c r="D304" t="str">
        <f t="shared" si="40"/>
        <v>Dieter</v>
      </c>
      <c r="E304" t="str">
        <f t="shared" si="41"/>
        <v>Braun</v>
      </c>
      <c r="F304">
        <f>ROUND(IF(Tariftyp="AT",IF($A304&lt;MONTH(TE_ZP_AT),AT_Gehalt,AT_Gehalt*(1+TE_Satz_AT)),IF($A304&lt;MONTH(TE_ZP_Tarif),Tarifentgelt,Tarifentgelt*(1+TE_Satz))*IRWAZ/AZ_Tarif)*EintrittsKNZ*AustrittsKNZ,2)</f>
        <v>2426.86</v>
      </c>
      <c r="G304">
        <f>ROUND(Grundentgelt*LZinPrz,2)</f>
        <v>218.42</v>
      </c>
      <c r="H304">
        <f>ROUND(IF(FreiwZulage&gt;TarifVolumenEnt+TarifVolumenLZ,FreiwZulage-(TarifVolumenEnt+TarifVolumenLZ),0)*AustrittsKNZ*EintrittsKNZ,2)</f>
        <v>206</v>
      </c>
      <c r="I304">
        <f t="shared" si="42"/>
        <v>2851.28</v>
      </c>
      <c r="J304">
        <f t="shared" si="36"/>
        <v>570.4</v>
      </c>
      <c r="K304">
        <f t="shared" si="37"/>
        <v>973.7199999999998</v>
      </c>
      <c r="L304">
        <f t="shared" si="38"/>
        <v>2748.72</v>
      </c>
    </row>
    <row r="305" spans="1:12" x14ac:dyDescent="0.25">
      <c r="A305">
        <f t="shared" si="43"/>
        <v>4</v>
      </c>
      <c r="B305">
        <f t="shared" si="44"/>
        <v>26</v>
      </c>
      <c r="C305">
        <f t="shared" si="39"/>
        <v>1160</v>
      </c>
      <c r="D305" t="str">
        <f t="shared" si="40"/>
        <v>Dieter</v>
      </c>
      <c r="E305" t="str">
        <f t="shared" si="41"/>
        <v>Braun</v>
      </c>
      <c r="F305">
        <f>ROUND(IF(Tariftyp="AT",IF($A305&lt;MONTH(TE_ZP_AT),AT_Gehalt,AT_Gehalt*(1+TE_Satz_AT)),IF($A305&lt;MONTH(TE_ZP_Tarif),Tarifentgelt,Tarifentgelt*(1+TE_Satz))*IRWAZ/AZ_Tarif)*EintrittsKNZ*AustrittsKNZ,2)</f>
        <v>2426.86</v>
      </c>
      <c r="G305">
        <f>ROUND(Grundentgelt*LZinPrz,2)</f>
        <v>218.42</v>
      </c>
      <c r="H305">
        <f>ROUND(IF(FreiwZulage&gt;TarifVolumenEnt+TarifVolumenLZ,FreiwZulage-(TarifVolumenEnt+TarifVolumenLZ),0)*AustrittsKNZ*EintrittsKNZ,2)</f>
        <v>206</v>
      </c>
      <c r="I305">
        <f t="shared" si="42"/>
        <v>2851.28</v>
      </c>
      <c r="J305">
        <f t="shared" si="36"/>
        <v>570.4</v>
      </c>
      <c r="K305">
        <f t="shared" si="37"/>
        <v>973.7199999999998</v>
      </c>
      <c r="L305">
        <f t="shared" si="38"/>
        <v>2748.72</v>
      </c>
    </row>
    <row r="306" spans="1:12" x14ac:dyDescent="0.25">
      <c r="A306">
        <f t="shared" si="43"/>
        <v>5</v>
      </c>
      <c r="B306">
        <f t="shared" si="44"/>
        <v>26</v>
      </c>
      <c r="C306">
        <f t="shared" si="39"/>
        <v>1160</v>
      </c>
      <c r="D306" t="str">
        <f t="shared" si="40"/>
        <v>Dieter</v>
      </c>
      <c r="E306" t="str">
        <f t="shared" si="41"/>
        <v>Braun</v>
      </c>
      <c r="F306">
        <f>ROUND(IF(Tariftyp="AT",IF($A306&lt;MONTH(TE_ZP_AT),AT_Gehalt,AT_Gehalt*(1+TE_Satz_AT)),IF($A306&lt;MONTH(TE_ZP_Tarif),Tarifentgelt,Tarifentgelt*(1+TE_Satz))*IRWAZ/AZ_Tarif)*EintrittsKNZ*AustrittsKNZ,2)</f>
        <v>2499.66</v>
      </c>
      <c r="G306">
        <f>ROUND(Grundentgelt*LZinPrz,2)</f>
        <v>224.97</v>
      </c>
      <c r="H306">
        <f>ROUND(IF(FreiwZulage&gt;TarifVolumenEnt+TarifVolumenLZ,FreiwZulage-(TarifVolumenEnt+TarifVolumenLZ),0)*AustrittsKNZ*EintrittsKNZ,2)</f>
        <v>126.64</v>
      </c>
      <c r="I306">
        <f t="shared" si="42"/>
        <v>2851.2699999999995</v>
      </c>
      <c r="J306">
        <f t="shared" si="36"/>
        <v>570.4</v>
      </c>
      <c r="K306">
        <f t="shared" si="37"/>
        <v>973.73000000000047</v>
      </c>
      <c r="L306">
        <f t="shared" si="38"/>
        <v>2748.7300000000005</v>
      </c>
    </row>
    <row r="307" spans="1:12" x14ac:dyDescent="0.25">
      <c r="A307">
        <f t="shared" si="43"/>
        <v>6</v>
      </c>
      <c r="B307">
        <f t="shared" si="44"/>
        <v>26</v>
      </c>
      <c r="C307">
        <f t="shared" si="39"/>
        <v>1160</v>
      </c>
      <c r="D307" t="str">
        <f t="shared" si="40"/>
        <v>Dieter</v>
      </c>
      <c r="E307" t="str">
        <f t="shared" si="41"/>
        <v>Braun</v>
      </c>
      <c r="F307">
        <f>ROUND(IF(Tariftyp="AT",IF($A307&lt;MONTH(TE_ZP_AT),AT_Gehalt,AT_Gehalt*(1+TE_Satz_AT)),IF($A307&lt;MONTH(TE_ZP_Tarif),Tarifentgelt,Tarifentgelt*(1+TE_Satz))*IRWAZ/AZ_Tarif)*EintrittsKNZ*AustrittsKNZ,2)</f>
        <v>2499.66</v>
      </c>
      <c r="G307">
        <f>ROUND(Grundentgelt*LZinPrz,2)</f>
        <v>224.97</v>
      </c>
      <c r="H307">
        <f>ROUND(IF(FreiwZulage&gt;TarifVolumenEnt+TarifVolumenLZ,FreiwZulage-(TarifVolumenEnt+TarifVolumenLZ),0)*AustrittsKNZ*EintrittsKNZ,2)</f>
        <v>126.64</v>
      </c>
      <c r="I307">
        <f t="shared" si="42"/>
        <v>2851.2699999999995</v>
      </c>
      <c r="J307">
        <f t="shared" si="36"/>
        <v>570.4</v>
      </c>
      <c r="K307">
        <f t="shared" si="37"/>
        <v>973.73000000000047</v>
      </c>
      <c r="L307">
        <f t="shared" si="38"/>
        <v>2748.7300000000005</v>
      </c>
    </row>
    <row r="308" spans="1:12" x14ac:dyDescent="0.25">
      <c r="A308">
        <f t="shared" si="43"/>
        <v>7</v>
      </c>
      <c r="B308">
        <f t="shared" si="44"/>
        <v>26</v>
      </c>
      <c r="C308">
        <f t="shared" si="39"/>
        <v>1160</v>
      </c>
      <c r="D308" t="str">
        <f t="shared" si="40"/>
        <v>Dieter</v>
      </c>
      <c r="E308" t="str">
        <f t="shared" si="41"/>
        <v>Braun</v>
      </c>
      <c r="F308">
        <f>ROUND(IF(Tariftyp="AT",IF($A308&lt;MONTH(TE_ZP_AT),AT_Gehalt,AT_Gehalt*(1+TE_Satz_AT)),IF($A308&lt;MONTH(TE_ZP_Tarif),Tarifentgelt,Tarifentgelt*(1+TE_Satz))*IRWAZ/AZ_Tarif)*EintrittsKNZ*AustrittsKNZ,2)</f>
        <v>2499.66</v>
      </c>
      <c r="G308">
        <f>ROUND(Grundentgelt*LZinPrz,2)</f>
        <v>224.97</v>
      </c>
      <c r="H308">
        <f>ROUND(IF(FreiwZulage&gt;TarifVolumenEnt+TarifVolumenLZ,FreiwZulage-(TarifVolumenEnt+TarifVolumenLZ),0)*AustrittsKNZ*EintrittsKNZ,2)</f>
        <v>126.64</v>
      </c>
      <c r="I308">
        <f t="shared" si="42"/>
        <v>2851.2699999999995</v>
      </c>
      <c r="J308">
        <f t="shared" si="36"/>
        <v>570.4</v>
      </c>
      <c r="K308">
        <f t="shared" si="37"/>
        <v>973.73000000000047</v>
      </c>
      <c r="L308">
        <f t="shared" si="38"/>
        <v>2748.7300000000005</v>
      </c>
    </row>
    <row r="309" spans="1:12" x14ac:dyDescent="0.25">
      <c r="A309">
        <f t="shared" si="43"/>
        <v>8</v>
      </c>
      <c r="B309">
        <f t="shared" si="44"/>
        <v>26</v>
      </c>
      <c r="C309">
        <f t="shared" si="39"/>
        <v>1160</v>
      </c>
      <c r="D309" t="str">
        <f t="shared" si="40"/>
        <v>Dieter</v>
      </c>
      <c r="E309" t="str">
        <f t="shared" si="41"/>
        <v>Braun</v>
      </c>
      <c r="F309">
        <f>ROUND(IF(Tariftyp="AT",IF($A309&lt;MONTH(TE_ZP_AT),AT_Gehalt,AT_Gehalt*(1+TE_Satz_AT)),IF($A309&lt;MONTH(TE_ZP_Tarif),Tarifentgelt,Tarifentgelt*(1+TE_Satz))*IRWAZ/AZ_Tarif)*EintrittsKNZ*AustrittsKNZ,2)</f>
        <v>2499.66</v>
      </c>
      <c r="G309">
        <f>ROUND(Grundentgelt*LZinPrz,2)</f>
        <v>224.97</v>
      </c>
      <c r="H309">
        <f>ROUND(IF(FreiwZulage&gt;TarifVolumenEnt+TarifVolumenLZ,FreiwZulage-(TarifVolumenEnt+TarifVolumenLZ),0)*AustrittsKNZ*EintrittsKNZ,2)</f>
        <v>126.64</v>
      </c>
      <c r="I309">
        <f t="shared" si="42"/>
        <v>2851.2699999999995</v>
      </c>
      <c r="J309">
        <f t="shared" si="36"/>
        <v>570.4</v>
      </c>
      <c r="K309">
        <f t="shared" si="37"/>
        <v>973.73000000000047</v>
      </c>
      <c r="L309">
        <f t="shared" si="38"/>
        <v>2748.7300000000005</v>
      </c>
    </row>
    <row r="310" spans="1:12" x14ac:dyDescent="0.25">
      <c r="A310">
        <f t="shared" si="43"/>
        <v>9</v>
      </c>
      <c r="B310">
        <f t="shared" si="44"/>
        <v>26</v>
      </c>
      <c r="C310">
        <f t="shared" si="39"/>
        <v>1160</v>
      </c>
      <c r="D310" t="str">
        <f t="shared" si="40"/>
        <v>Dieter</v>
      </c>
      <c r="E310" t="str">
        <f t="shared" si="41"/>
        <v>Braun</v>
      </c>
      <c r="F310">
        <f>ROUND(IF(Tariftyp="AT",IF($A310&lt;MONTH(TE_ZP_AT),AT_Gehalt,AT_Gehalt*(1+TE_Satz_AT)),IF($A310&lt;MONTH(TE_ZP_Tarif),Tarifentgelt,Tarifentgelt*(1+TE_Satz))*IRWAZ/AZ_Tarif)*EintrittsKNZ*AustrittsKNZ,2)</f>
        <v>2499.66</v>
      </c>
      <c r="G310">
        <f>ROUND(Grundentgelt*LZinPrz,2)</f>
        <v>224.97</v>
      </c>
      <c r="H310">
        <f>ROUND(IF(FreiwZulage&gt;TarifVolumenEnt+TarifVolumenLZ,FreiwZulage-(TarifVolumenEnt+TarifVolumenLZ),0)*AustrittsKNZ*EintrittsKNZ,2)</f>
        <v>126.64</v>
      </c>
      <c r="I310">
        <f t="shared" si="42"/>
        <v>2851.2699999999995</v>
      </c>
      <c r="J310">
        <f t="shared" si="36"/>
        <v>570.4</v>
      </c>
      <c r="K310">
        <f t="shared" si="37"/>
        <v>973.73000000000047</v>
      </c>
      <c r="L310">
        <f t="shared" si="38"/>
        <v>2748.7300000000005</v>
      </c>
    </row>
    <row r="311" spans="1:12" x14ac:dyDescent="0.25">
      <c r="A311">
        <f t="shared" si="43"/>
        <v>10</v>
      </c>
      <c r="B311">
        <f t="shared" si="44"/>
        <v>26</v>
      </c>
      <c r="C311">
        <f t="shared" si="39"/>
        <v>1160</v>
      </c>
      <c r="D311" t="str">
        <f t="shared" si="40"/>
        <v>Dieter</v>
      </c>
      <c r="E311" t="str">
        <f t="shared" si="41"/>
        <v>Braun</v>
      </c>
      <c r="F311">
        <f>ROUND(IF(Tariftyp="AT",IF($A311&lt;MONTH(TE_ZP_AT),AT_Gehalt,AT_Gehalt*(1+TE_Satz_AT)),IF($A311&lt;MONTH(TE_ZP_Tarif),Tarifentgelt,Tarifentgelt*(1+TE_Satz))*IRWAZ/AZ_Tarif)*EintrittsKNZ*AustrittsKNZ,2)</f>
        <v>2499.66</v>
      </c>
      <c r="G311">
        <f>ROUND(Grundentgelt*LZinPrz,2)</f>
        <v>224.97</v>
      </c>
      <c r="H311">
        <f>ROUND(IF(FreiwZulage&gt;TarifVolumenEnt+TarifVolumenLZ,FreiwZulage-(TarifVolumenEnt+TarifVolumenLZ),0)*AustrittsKNZ*EintrittsKNZ,2)</f>
        <v>126.64</v>
      </c>
      <c r="I311">
        <f t="shared" si="42"/>
        <v>2851.2699999999995</v>
      </c>
      <c r="J311">
        <f t="shared" si="36"/>
        <v>570.4</v>
      </c>
      <c r="K311">
        <f t="shared" si="37"/>
        <v>973.73000000000047</v>
      </c>
      <c r="L311">
        <f t="shared" si="38"/>
        <v>2748.7300000000005</v>
      </c>
    </row>
    <row r="312" spans="1:12" x14ac:dyDescent="0.25">
      <c r="A312">
        <f t="shared" si="43"/>
        <v>11</v>
      </c>
      <c r="B312">
        <f t="shared" si="44"/>
        <v>26</v>
      </c>
      <c r="C312">
        <f t="shared" si="39"/>
        <v>1160</v>
      </c>
      <c r="D312" t="str">
        <f t="shared" si="40"/>
        <v>Dieter</v>
      </c>
      <c r="E312" t="str">
        <f t="shared" si="41"/>
        <v>Braun</v>
      </c>
      <c r="F312">
        <f>ROUND(IF(Tariftyp="AT",IF($A312&lt;MONTH(TE_ZP_AT),AT_Gehalt,AT_Gehalt*(1+TE_Satz_AT)),IF($A312&lt;MONTH(TE_ZP_Tarif),Tarifentgelt,Tarifentgelt*(1+TE_Satz))*IRWAZ/AZ_Tarif)*EintrittsKNZ*AustrittsKNZ,2)</f>
        <v>2499.66</v>
      </c>
      <c r="G312">
        <f>ROUND(Grundentgelt*LZinPrz,2)</f>
        <v>224.97</v>
      </c>
      <c r="H312">
        <f>ROUND(IF(FreiwZulage&gt;TarifVolumenEnt+TarifVolumenLZ,FreiwZulage-(TarifVolumenEnt+TarifVolumenLZ),0)*AustrittsKNZ*EintrittsKNZ,2)</f>
        <v>126.64</v>
      </c>
      <c r="I312">
        <f t="shared" si="42"/>
        <v>2851.2699999999995</v>
      </c>
      <c r="J312">
        <f t="shared" si="36"/>
        <v>570.4</v>
      </c>
      <c r="K312">
        <f t="shared" si="37"/>
        <v>973.73000000000047</v>
      </c>
      <c r="L312">
        <f t="shared" si="38"/>
        <v>2748.7300000000005</v>
      </c>
    </row>
    <row r="313" spans="1:12" x14ac:dyDescent="0.25">
      <c r="A313">
        <f t="shared" si="43"/>
        <v>12</v>
      </c>
      <c r="B313">
        <f t="shared" si="44"/>
        <v>26</v>
      </c>
      <c r="C313">
        <f t="shared" si="39"/>
        <v>1160</v>
      </c>
      <c r="D313" t="str">
        <f t="shared" si="40"/>
        <v>Dieter</v>
      </c>
      <c r="E313" t="str">
        <f t="shared" si="41"/>
        <v>Braun</v>
      </c>
      <c r="F313">
        <f>ROUND(IF(Tariftyp="AT",IF($A313&lt;MONTH(TE_ZP_AT),AT_Gehalt,AT_Gehalt*(1+TE_Satz_AT)),IF($A313&lt;MONTH(TE_ZP_Tarif),Tarifentgelt,Tarifentgelt*(1+TE_Satz))*IRWAZ/AZ_Tarif)*EintrittsKNZ*AustrittsKNZ,2)</f>
        <v>2499.66</v>
      </c>
      <c r="G313">
        <f>ROUND(Grundentgelt*LZinPrz,2)</f>
        <v>224.97</v>
      </c>
      <c r="H313">
        <f>ROUND(IF(FreiwZulage&gt;TarifVolumenEnt+TarifVolumenLZ,FreiwZulage-(TarifVolumenEnt+TarifVolumenLZ),0)*AustrittsKNZ*EintrittsKNZ,2)</f>
        <v>126.64</v>
      </c>
      <c r="I313">
        <f t="shared" si="42"/>
        <v>2851.2699999999995</v>
      </c>
      <c r="J313">
        <f t="shared" si="36"/>
        <v>570.4</v>
      </c>
      <c r="K313">
        <f t="shared" si="37"/>
        <v>973.73000000000047</v>
      </c>
      <c r="L313">
        <f t="shared" si="38"/>
        <v>2748.7300000000005</v>
      </c>
    </row>
    <row r="314" spans="1:12" x14ac:dyDescent="0.25">
      <c r="A314">
        <f t="shared" si="43"/>
        <v>1</v>
      </c>
      <c r="B314">
        <f t="shared" si="44"/>
        <v>27</v>
      </c>
      <c r="C314">
        <f t="shared" si="39"/>
        <v>1161</v>
      </c>
      <c r="D314" t="str">
        <f t="shared" si="40"/>
        <v>Bernd</v>
      </c>
      <c r="E314" t="str">
        <f t="shared" si="41"/>
        <v>Bräutigam</v>
      </c>
      <c r="F314">
        <f>ROUND(IF(Tariftyp="AT",IF($A314&lt;MONTH(TE_ZP_AT),AT_Gehalt,AT_Gehalt*(1+TE_Satz_AT)),IF($A314&lt;MONTH(TE_ZP_Tarif),Tarifentgelt,Tarifentgelt*(1+TE_Satz))*IRWAZ/AZ_Tarif)*EintrittsKNZ*AustrittsKNZ,2)</f>
        <v>2757.71</v>
      </c>
      <c r="G314">
        <f>ROUND(Grundentgelt*LZinPrz,2)</f>
        <v>248.19</v>
      </c>
      <c r="H314">
        <f>ROUND(IF(FreiwZulage&gt;TarifVolumenEnt+TarifVolumenLZ,FreiwZulage-(TarifVolumenEnt+TarifVolumenLZ),0)*AustrittsKNZ*EintrittsKNZ,2)</f>
        <v>0</v>
      </c>
      <c r="I314">
        <f t="shared" si="42"/>
        <v>3005.9</v>
      </c>
      <c r="J314">
        <f t="shared" si="36"/>
        <v>601.33000000000004</v>
      </c>
      <c r="K314">
        <f t="shared" si="37"/>
        <v>819.09999999999991</v>
      </c>
      <c r="L314">
        <f t="shared" si="38"/>
        <v>2594.1</v>
      </c>
    </row>
    <row r="315" spans="1:12" x14ac:dyDescent="0.25">
      <c r="A315">
        <f t="shared" si="43"/>
        <v>2</v>
      </c>
      <c r="B315">
        <f t="shared" si="44"/>
        <v>27</v>
      </c>
      <c r="C315">
        <f t="shared" si="39"/>
        <v>1161</v>
      </c>
      <c r="D315" t="str">
        <f t="shared" si="40"/>
        <v>Bernd</v>
      </c>
      <c r="E315" t="str">
        <f t="shared" si="41"/>
        <v>Bräutigam</v>
      </c>
      <c r="F315">
        <f>ROUND(IF(Tariftyp="AT",IF($A315&lt;MONTH(TE_ZP_AT),AT_Gehalt,AT_Gehalt*(1+TE_Satz_AT)),IF($A315&lt;MONTH(TE_ZP_Tarif),Tarifentgelt,Tarifentgelt*(1+TE_Satz))*IRWAZ/AZ_Tarif)*EintrittsKNZ*AustrittsKNZ,2)</f>
        <v>2757.71</v>
      </c>
      <c r="G315">
        <f>ROUND(Grundentgelt*LZinPrz,2)</f>
        <v>248.19</v>
      </c>
      <c r="H315">
        <f>ROUND(IF(FreiwZulage&gt;TarifVolumenEnt+TarifVolumenLZ,FreiwZulage-(TarifVolumenEnt+TarifVolumenLZ),0)*AustrittsKNZ*EintrittsKNZ,2)</f>
        <v>0</v>
      </c>
      <c r="I315">
        <f t="shared" si="42"/>
        <v>3005.9</v>
      </c>
      <c r="J315">
        <f t="shared" si="36"/>
        <v>601.33000000000004</v>
      </c>
      <c r="K315">
        <f t="shared" si="37"/>
        <v>819.09999999999991</v>
      </c>
      <c r="L315">
        <f t="shared" si="38"/>
        <v>2594.1</v>
      </c>
    </row>
    <row r="316" spans="1:12" x14ac:dyDescent="0.25">
      <c r="A316">
        <f t="shared" si="43"/>
        <v>3</v>
      </c>
      <c r="B316">
        <f t="shared" si="44"/>
        <v>27</v>
      </c>
      <c r="C316">
        <f t="shared" si="39"/>
        <v>1161</v>
      </c>
      <c r="D316" t="str">
        <f t="shared" si="40"/>
        <v>Bernd</v>
      </c>
      <c r="E316" t="str">
        <f t="shared" si="41"/>
        <v>Bräutigam</v>
      </c>
      <c r="F316">
        <f>ROUND(IF(Tariftyp="AT",IF($A316&lt;MONTH(TE_ZP_AT),AT_Gehalt,AT_Gehalt*(1+TE_Satz_AT)),IF($A316&lt;MONTH(TE_ZP_Tarif),Tarifentgelt,Tarifentgelt*(1+TE_Satz))*IRWAZ/AZ_Tarif)*EintrittsKNZ*AustrittsKNZ,2)</f>
        <v>2757.71</v>
      </c>
      <c r="G316">
        <f>ROUND(Grundentgelt*LZinPrz,2)</f>
        <v>248.19</v>
      </c>
      <c r="H316">
        <f>ROUND(IF(FreiwZulage&gt;TarifVolumenEnt+TarifVolumenLZ,FreiwZulage-(TarifVolumenEnt+TarifVolumenLZ),0)*AustrittsKNZ*EintrittsKNZ,2)</f>
        <v>0</v>
      </c>
      <c r="I316">
        <f t="shared" si="42"/>
        <v>3005.9</v>
      </c>
      <c r="J316">
        <f t="shared" si="36"/>
        <v>601.33000000000004</v>
      </c>
      <c r="K316">
        <f t="shared" si="37"/>
        <v>819.09999999999991</v>
      </c>
      <c r="L316">
        <f t="shared" si="38"/>
        <v>2594.1</v>
      </c>
    </row>
    <row r="317" spans="1:12" x14ac:dyDescent="0.25">
      <c r="A317">
        <f t="shared" si="43"/>
        <v>4</v>
      </c>
      <c r="B317">
        <f t="shared" si="44"/>
        <v>27</v>
      </c>
      <c r="C317">
        <f t="shared" si="39"/>
        <v>1161</v>
      </c>
      <c r="D317" t="str">
        <f t="shared" si="40"/>
        <v>Bernd</v>
      </c>
      <c r="E317" t="str">
        <f t="shared" si="41"/>
        <v>Bräutigam</v>
      </c>
      <c r="F317">
        <f>ROUND(IF(Tariftyp="AT",IF($A317&lt;MONTH(TE_ZP_AT),AT_Gehalt,AT_Gehalt*(1+TE_Satz_AT)),IF($A317&lt;MONTH(TE_ZP_Tarif),Tarifentgelt,Tarifentgelt*(1+TE_Satz))*IRWAZ/AZ_Tarif)*EintrittsKNZ*AustrittsKNZ,2)</f>
        <v>2757.71</v>
      </c>
      <c r="G317">
        <f>ROUND(Grundentgelt*LZinPrz,2)</f>
        <v>248.19</v>
      </c>
      <c r="H317">
        <f>ROUND(IF(FreiwZulage&gt;TarifVolumenEnt+TarifVolumenLZ,FreiwZulage-(TarifVolumenEnt+TarifVolumenLZ),0)*AustrittsKNZ*EintrittsKNZ,2)</f>
        <v>0</v>
      </c>
      <c r="I317">
        <f t="shared" si="42"/>
        <v>3005.9</v>
      </c>
      <c r="J317">
        <f t="shared" si="36"/>
        <v>601.33000000000004</v>
      </c>
      <c r="K317">
        <f t="shared" si="37"/>
        <v>819.09999999999991</v>
      </c>
      <c r="L317">
        <f t="shared" si="38"/>
        <v>2594.1</v>
      </c>
    </row>
    <row r="318" spans="1:12" x14ac:dyDescent="0.25">
      <c r="A318">
        <f t="shared" si="43"/>
        <v>5</v>
      </c>
      <c r="B318">
        <f t="shared" si="44"/>
        <v>27</v>
      </c>
      <c r="C318">
        <f t="shared" si="39"/>
        <v>1161</v>
      </c>
      <c r="D318" t="str">
        <f t="shared" si="40"/>
        <v>Bernd</v>
      </c>
      <c r="E318" t="str">
        <f t="shared" si="41"/>
        <v>Bräutigam</v>
      </c>
      <c r="F318">
        <f>ROUND(IF(Tariftyp="AT",IF($A318&lt;MONTH(TE_ZP_AT),AT_Gehalt,AT_Gehalt*(1+TE_Satz_AT)),IF($A318&lt;MONTH(TE_ZP_Tarif),Tarifentgelt,Tarifentgelt*(1+TE_Satz))*IRWAZ/AZ_Tarif)*EintrittsKNZ*AustrittsKNZ,2)</f>
        <v>2840.45</v>
      </c>
      <c r="G318">
        <f>ROUND(Grundentgelt*LZinPrz,2)</f>
        <v>255.64</v>
      </c>
      <c r="H318">
        <f>ROUND(IF(FreiwZulage&gt;TarifVolumenEnt+TarifVolumenLZ,FreiwZulage-(TarifVolumenEnt+TarifVolumenLZ),0)*AustrittsKNZ*EintrittsKNZ,2)</f>
        <v>0</v>
      </c>
      <c r="I318">
        <f t="shared" si="42"/>
        <v>3096.0899999999997</v>
      </c>
      <c r="J318">
        <f t="shared" si="36"/>
        <v>619.37</v>
      </c>
      <c r="K318">
        <f t="shared" si="37"/>
        <v>728.91000000000031</v>
      </c>
      <c r="L318">
        <f t="shared" si="38"/>
        <v>2503.9100000000003</v>
      </c>
    </row>
    <row r="319" spans="1:12" x14ac:dyDescent="0.25">
      <c r="A319">
        <f t="shared" si="43"/>
        <v>6</v>
      </c>
      <c r="B319">
        <f t="shared" si="44"/>
        <v>27</v>
      </c>
      <c r="C319">
        <f t="shared" si="39"/>
        <v>1161</v>
      </c>
      <c r="D319" t="str">
        <f t="shared" si="40"/>
        <v>Bernd</v>
      </c>
      <c r="E319" t="str">
        <f t="shared" si="41"/>
        <v>Bräutigam</v>
      </c>
      <c r="F319">
        <f>ROUND(IF(Tariftyp="AT",IF($A319&lt;MONTH(TE_ZP_AT),AT_Gehalt,AT_Gehalt*(1+TE_Satz_AT)),IF($A319&lt;MONTH(TE_ZP_Tarif),Tarifentgelt,Tarifentgelt*(1+TE_Satz))*IRWAZ/AZ_Tarif)*EintrittsKNZ*AustrittsKNZ,2)</f>
        <v>2840.45</v>
      </c>
      <c r="G319">
        <f>ROUND(Grundentgelt*LZinPrz,2)</f>
        <v>255.64</v>
      </c>
      <c r="H319">
        <f>ROUND(IF(FreiwZulage&gt;TarifVolumenEnt+TarifVolumenLZ,FreiwZulage-(TarifVolumenEnt+TarifVolumenLZ),0)*AustrittsKNZ*EintrittsKNZ,2)</f>
        <v>0</v>
      </c>
      <c r="I319">
        <f t="shared" si="42"/>
        <v>3096.0899999999997</v>
      </c>
      <c r="J319">
        <f t="shared" si="36"/>
        <v>619.37</v>
      </c>
      <c r="K319">
        <f t="shared" si="37"/>
        <v>728.91000000000031</v>
      </c>
      <c r="L319">
        <f t="shared" si="38"/>
        <v>2503.9100000000003</v>
      </c>
    </row>
    <row r="320" spans="1:12" x14ac:dyDescent="0.25">
      <c r="A320">
        <f t="shared" si="43"/>
        <v>7</v>
      </c>
      <c r="B320">
        <f t="shared" si="44"/>
        <v>27</v>
      </c>
      <c r="C320">
        <f t="shared" si="39"/>
        <v>1161</v>
      </c>
      <c r="D320" t="str">
        <f t="shared" si="40"/>
        <v>Bernd</v>
      </c>
      <c r="E320" t="str">
        <f t="shared" si="41"/>
        <v>Bräutigam</v>
      </c>
      <c r="F320">
        <f>ROUND(IF(Tariftyp="AT",IF($A320&lt;MONTH(TE_ZP_AT),AT_Gehalt,AT_Gehalt*(1+TE_Satz_AT)),IF($A320&lt;MONTH(TE_ZP_Tarif),Tarifentgelt,Tarifentgelt*(1+TE_Satz))*IRWAZ/AZ_Tarif)*EintrittsKNZ*AustrittsKNZ,2)</f>
        <v>2840.45</v>
      </c>
      <c r="G320">
        <f>ROUND(Grundentgelt*LZinPrz,2)</f>
        <v>255.64</v>
      </c>
      <c r="H320">
        <f>ROUND(IF(FreiwZulage&gt;TarifVolumenEnt+TarifVolumenLZ,FreiwZulage-(TarifVolumenEnt+TarifVolumenLZ),0)*AustrittsKNZ*EintrittsKNZ,2)</f>
        <v>0</v>
      </c>
      <c r="I320">
        <f t="shared" si="42"/>
        <v>3096.0899999999997</v>
      </c>
      <c r="J320">
        <f t="shared" si="36"/>
        <v>619.37</v>
      </c>
      <c r="K320">
        <f t="shared" si="37"/>
        <v>728.91000000000031</v>
      </c>
      <c r="L320">
        <f t="shared" si="38"/>
        <v>2503.9100000000003</v>
      </c>
    </row>
    <row r="321" spans="1:12" x14ac:dyDescent="0.25">
      <c r="A321">
        <f t="shared" si="43"/>
        <v>8</v>
      </c>
      <c r="B321">
        <f t="shared" si="44"/>
        <v>27</v>
      </c>
      <c r="C321">
        <f t="shared" si="39"/>
        <v>1161</v>
      </c>
      <c r="D321" t="str">
        <f t="shared" si="40"/>
        <v>Bernd</v>
      </c>
      <c r="E321" t="str">
        <f t="shared" si="41"/>
        <v>Bräutigam</v>
      </c>
      <c r="F321">
        <f>ROUND(IF(Tariftyp="AT",IF($A321&lt;MONTH(TE_ZP_AT),AT_Gehalt,AT_Gehalt*(1+TE_Satz_AT)),IF($A321&lt;MONTH(TE_ZP_Tarif),Tarifentgelt,Tarifentgelt*(1+TE_Satz))*IRWAZ/AZ_Tarif)*EintrittsKNZ*AustrittsKNZ,2)</f>
        <v>2840.45</v>
      </c>
      <c r="G321">
        <f>ROUND(Grundentgelt*LZinPrz,2)</f>
        <v>255.64</v>
      </c>
      <c r="H321">
        <f>ROUND(IF(FreiwZulage&gt;TarifVolumenEnt+TarifVolumenLZ,FreiwZulage-(TarifVolumenEnt+TarifVolumenLZ),0)*AustrittsKNZ*EintrittsKNZ,2)</f>
        <v>0</v>
      </c>
      <c r="I321">
        <f t="shared" si="42"/>
        <v>3096.0899999999997</v>
      </c>
      <c r="J321">
        <f t="shared" si="36"/>
        <v>619.37</v>
      </c>
      <c r="K321">
        <f t="shared" si="37"/>
        <v>728.91000000000031</v>
      </c>
      <c r="L321">
        <f t="shared" si="38"/>
        <v>2503.9100000000003</v>
      </c>
    </row>
    <row r="322" spans="1:12" x14ac:dyDescent="0.25">
      <c r="A322">
        <f t="shared" si="43"/>
        <v>9</v>
      </c>
      <c r="B322">
        <f t="shared" si="44"/>
        <v>27</v>
      </c>
      <c r="C322">
        <f t="shared" si="39"/>
        <v>1161</v>
      </c>
      <c r="D322" t="str">
        <f t="shared" si="40"/>
        <v>Bernd</v>
      </c>
      <c r="E322" t="str">
        <f t="shared" si="41"/>
        <v>Bräutigam</v>
      </c>
      <c r="F322">
        <f>ROUND(IF(Tariftyp="AT",IF($A322&lt;MONTH(TE_ZP_AT),AT_Gehalt,AT_Gehalt*(1+TE_Satz_AT)),IF($A322&lt;MONTH(TE_ZP_Tarif),Tarifentgelt,Tarifentgelt*(1+TE_Satz))*IRWAZ/AZ_Tarif)*EintrittsKNZ*AustrittsKNZ,2)</f>
        <v>2840.45</v>
      </c>
      <c r="G322">
        <f>ROUND(Grundentgelt*LZinPrz,2)</f>
        <v>255.64</v>
      </c>
      <c r="H322">
        <f>ROUND(IF(FreiwZulage&gt;TarifVolumenEnt+TarifVolumenLZ,FreiwZulage-(TarifVolumenEnt+TarifVolumenLZ),0)*AustrittsKNZ*EintrittsKNZ,2)</f>
        <v>0</v>
      </c>
      <c r="I322">
        <f t="shared" si="42"/>
        <v>3096.0899999999997</v>
      </c>
      <c r="J322">
        <f t="shared" ref="J322:J385" si="45">ROUND(IF(KVPV_BBG&lt;lfdEntgelt,KVPV_BBG*KVPV_Satz,lfdEntgelt*KVPV_Satz)+IF(RVAV_BBG&lt;lfdEntgelt,RVAV_BBG*RVAV_Satz,lfdEntgelt*RVAV_Satz),2)</f>
        <v>619.37</v>
      </c>
      <c r="K322">
        <f t="shared" ref="K322:K385" si="46">IF(KVPV_BBG-lfdEntgelt&lt;0,0,KVPV_BBG-lfdEntgelt)</f>
        <v>728.91000000000031</v>
      </c>
      <c r="L322">
        <f t="shared" ref="L322:L385" si="47">IF(RVAV_BBG-lfdEntgelt&lt;0,0,RVAV_BBG-lfdEntgelt)</f>
        <v>2503.9100000000003</v>
      </c>
    </row>
    <row r="323" spans="1:12" x14ac:dyDescent="0.25">
      <c r="A323">
        <f t="shared" si="43"/>
        <v>10</v>
      </c>
      <c r="B323">
        <f t="shared" si="44"/>
        <v>27</v>
      </c>
      <c r="C323">
        <f t="shared" ref="C323:C386" si="48">INDEX(Stammdaten,$B323,1)</f>
        <v>1161</v>
      </c>
      <c r="D323" t="str">
        <f t="shared" ref="D323:D386" si="49">INDEX(Stammdaten,$B323,2)</f>
        <v>Bernd</v>
      </c>
      <c r="E323" t="str">
        <f t="shared" ref="E323:E386" si="50">INDEX(Stammdaten,$B323,3)</f>
        <v>Bräutigam</v>
      </c>
      <c r="F323">
        <f>ROUND(IF(Tariftyp="AT",IF($A323&lt;MONTH(TE_ZP_AT),AT_Gehalt,AT_Gehalt*(1+TE_Satz_AT)),IF($A323&lt;MONTH(TE_ZP_Tarif),Tarifentgelt,Tarifentgelt*(1+TE_Satz))*IRWAZ/AZ_Tarif)*EintrittsKNZ*AustrittsKNZ,2)</f>
        <v>2840.45</v>
      </c>
      <c r="G323">
        <f>ROUND(Grundentgelt*LZinPrz,2)</f>
        <v>255.64</v>
      </c>
      <c r="H323">
        <f>ROUND(IF(FreiwZulage&gt;TarifVolumenEnt+TarifVolumenLZ,FreiwZulage-(TarifVolumenEnt+TarifVolumenLZ),0)*AustrittsKNZ*EintrittsKNZ,2)</f>
        <v>0</v>
      </c>
      <c r="I323">
        <f t="shared" ref="I323:I386" si="51">SUM(F323:H323)</f>
        <v>3096.0899999999997</v>
      </c>
      <c r="J323">
        <f t="shared" si="45"/>
        <v>619.37</v>
      </c>
      <c r="K323">
        <f t="shared" si="46"/>
        <v>728.91000000000031</v>
      </c>
      <c r="L323">
        <f t="shared" si="47"/>
        <v>2503.9100000000003</v>
      </c>
    </row>
    <row r="324" spans="1:12" x14ac:dyDescent="0.25">
      <c r="A324">
        <f t="shared" ref="A324:A387" si="52">IF($A323=12,1,$A323+1)</f>
        <v>11</v>
      </c>
      <c r="B324">
        <f t="shared" ref="B324:B387" si="53">IF(A324=1,B323+1,B323)</f>
        <v>27</v>
      </c>
      <c r="C324">
        <f t="shared" si="48"/>
        <v>1161</v>
      </c>
      <c r="D324" t="str">
        <f t="shared" si="49"/>
        <v>Bernd</v>
      </c>
      <c r="E324" t="str">
        <f t="shared" si="50"/>
        <v>Bräutigam</v>
      </c>
      <c r="F324">
        <f>ROUND(IF(Tariftyp="AT",IF($A324&lt;MONTH(TE_ZP_AT),AT_Gehalt,AT_Gehalt*(1+TE_Satz_AT)),IF($A324&lt;MONTH(TE_ZP_Tarif),Tarifentgelt,Tarifentgelt*(1+TE_Satz))*IRWAZ/AZ_Tarif)*EintrittsKNZ*AustrittsKNZ,2)</f>
        <v>2840.45</v>
      </c>
      <c r="G324">
        <f>ROUND(Grundentgelt*LZinPrz,2)</f>
        <v>255.64</v>
      </c>
      <c r="H324">
        <f>ROUND(IF(FreiwZulage&gt;TarifVolumenEnt+TarifVolumenLZ,FreiwZulage-(TarifVolumenEnt+TarifVolumenLZ),0)*AustrittsKNZ*EintrittsKNZ,2)</f>
        <v>0</v>
      </c>
      <c r="I324">
        <f t="shared" si="51"/>
        <v>3096.0899999999997</v>
      </c>
      <c r="J324">
        <f t="shared" si="45"/>
        <v>619.37</v>
      </c>
      <c r="K324">
        <f t="shared" si="46"/>
        <v>728.91000000000031</v>
      </c>
      <c r="L324">
        <f t="shared" si="47"/>
        <v>2503.9100000000003</v>
      </c>
    </row>
    <row r="325" spans="1:12" x14ac:dyDescent="0.25">
      <c r="A325">
        <f t="shared" si="52"/>
        <v>12</v>
      </c>
      <c r="B325">
        <f t="shared" si="53"/>
        <v>27</v>
      </c>
      <c r="C325">
        <f t="shared" si="48"/>
        <v>1161</v>
      </c>
      <c r="D325" t="str">
        <f t="shared" si="49"/>
        <v>Bernd</v>
      </c>
      <c r="E325" t="str">
        <f t="shared" si="50"/>
        <v>Bräutigam</v>
      </c>
      <c r="F325">
        <f>ROUND(IF(Tariftyp="AT",IF($A325&lt;MONTH(TE_ZP_AT),AT_Gehalt,AT_Gehalt*(1+TE_Satz_AT)),IF($A325&lt;MONTH(TE_ZP_Tarif),Tarifentgelt,Tarifentgelt*(1+TE_Satz))*IRWAZ/AZ_Tarif)*EintrittsKNZ*AustrittsKNZ,2)</f>
        <v>2840.45</v>
      </c>
      <c r="G325">
        <f>ROUND(Grundentgelt*LZinPrz,2)</f>
        <v>255.64</v>
      </c>
      <c r="H325">
        <f>ROUND(IF(FreiwZulage&gt;TarifVolumenEnt+TarifVolumenLZ,FreiwZulage-(TarifVolumenEnt+TarifVolumenLZ),0)*AustrittsKNZ*EintrittsKNZ,2)</f>
        <v>0</v>
      </c>
      <c r="I325">
        <f t="shared" si="51"/>
        <v>3096.0899999999997</v>
      </c>
      <c r="J325">
        <f t="shared" si="45"/>
        <v>619.37</v>
      </c>
      <c r="K325">
        <f t="shared" si="46"/>
        <v>728.91000000000031</v>
      </c>
      <c r="L325">
        <f t="shared" si="47"/>
        <v>2503.9100000000003</v>
      </c>
    </row>
    <row r="326" spans="1:12" x14ac:dyDescent="0.25">
      <c r="A326">
        <f t="shared" si="52"/>
        <v>1</v>
      </c>
      <c r="B326">
        <f t="shared" si="53"/>
        <v>28</v>
      </c>
      <c r="C326">
        <f t="shared" si="48"/>
        <v>1162</v>
      </c>
      <c r="D326" t="str">
        <f t="shared" si="49"/>
        <v>Bettina</v>
      </c>
      <c r="E326" t="str">
        <f t="shared" si="50"/>
        <v>Breivogel</v>
      </c>
      <c r="F326">
        <f>ROUND(IF(Tariftyp="AT",IF($A326&lt;MONTH(TE_ZP_AT),AT_Gehalt,AT_Gehalt*(1+TE_Satz_AT)),IF($A326&lt;MONTH(TE_ZP_Tarif),Tarifentgelt,Tarifentgelt*(1+TE_Satz))*IRWAZ/AZ_Tarif)*EintrittsKNZ*AustrittsKNZ,2)</f>
        <v>6143.46</v>
      </c>
      <c r="G326">
        <f>ROUND(Grundentgelt*LZinPrz,2)</f>
        <v>0</v>
      </c>
      <c r="H326">
        <f>ROUND(IF(FreiwZulage&gt;TarifVolumenEnt+TarifVolumenLZ,FreiwZulage-(TarifVolumenEnt+TarifVolumenLZ),0)*AustrittsKNZ*EintrittsKNZ,2)</f>
        <v>0</v>
      </c>
      <c r="I326">
        <f t="shared" si="51"/>
        <v>6143.46</v>
      </c>
      <c r="J326">
        <f t="shared" si="45"/>
        <v>973.4</v>
      </c>
      <c r="K326">
        <f t="shared" si="46"/>
        <v>0</v>
      </c>
      <c r="L326">
        <f t="shared" si="47"/>
        <v>0</v>
      </c>
    </row>
    <row r="327" spans="1:12" x14ac:dyDescent="0.25">
      <c r="A327">
        <f t="shared" si="52"/>
        <v>2</v>
      </c>
      <c r="B327">
        <f t="shared" si="53"/>
        <v>28</v>
      </c>
      <c r="C327">
        <f t="shared" si="48"/>
        <v>1162</v>
      </c>
      <c r="D327" t="str">
        <f t="shared" si="49"/>
        <v>Bettina</v>
      </c>
      <c r="E327" t="str">
        <f t="shared" si="50"/>
        <v>Breivogel</v>
      </c>
      <c r="F327">
        <f>ROUND(IF(Tariftyp="AT",IF($A327&lt;MONTH(TE_ZP_AT),AT_Gehalt,AT_Gehalt*(1+TE_Satz_AT)),IF($A327&lt;MONTH(TE_ZP_Tarif),Tarifentgelt,Tarifentgelt*(1+TE_Satz))*IRWAZ/AZ_Tarif)*EintrittsKNZ*AustrittsKNZ,2)</f>
        <v>6143.46</v>
      </c>
      <c r="G327">
        <f>ROUND(Grundentgelt*LZinPrz,2)</f>
        <v>0</v>
      </c>
      <c r="H327">
        <f>ROUND(IF(FreiwZulage&gt;TarifVolumenEnt+TarifVolumenLZ,FreiwZulage-(TarifVolumenEnt+TarifVolumenLZ),0)*AustrittsKNZ*EintrittsKNZ,2)</f>
        <v>0</v>
      </c>
      <c r="I327">
        <f t="shared" si="51"/>
        <v>6143.46</v>
      </c>
      <c r="J327">
        <f t="shared" si="45"/>
        <v>973.4</v>
      </c>
      <c r="K327">
        <f t="shared" si="46"/>
        <v>0</v>
      </c>
      <c r="L327">
        <f t="shared" si="47"/>
        <v>0</v>
      </c>
    </row>
    <row r="328" spans="1:12" x14ac:dyDescent="0.25">
      <c r="A328">
        <f t="shared" si="52"/>
        <v>3</v>
      </c>
      <c r="B328">
        <f t="shared" si="53"/>
        <v>28</v>
      </c>
      <c r="C328">
        <f t="shared" si="48"/>
        <v>1162</v>
      </c>
      <c r="D328" t="str">
        <f t="shared" si="49"/>
        <v>Bettina</v>
      </c>
      <c r="E328" t="str">
        <f t="shared" si="50"/>
        <v>Breivogel</v>
      </c>
      <c r="F328">
        <f>ROUND(IF(Tariftyp="AT",IF($A328&lt;MONTH(TE_ZP_AT),AT_Gehalt,AT_Gehalt*(1+TE_Satz_AT)),IF($A328&lt;MONTH(TE_ZP_Tarif),Tarifentgelt,Tarifentgelt*(1+TE_Satz))*IRWAZ/AZ_Tarif)*EintrittsKNZ*AustrittsKNZ,2)</f>
        <v>6143.46</v>
      </c>
      <c r="G328">
        <f>ROUND(Grundentgelt*LZinPrz,2)</f>
        <v>0</v>
      </c>
      <c r="H328">
        <f>ROUND(IF(FreiwZulage&gt;TarifVolumenEnt+TarifVolumenLZ,FreiwZulage-(TarifVolumenEnt+TarifVolumenLZ),0)*AustrittsKNZ*EintrittsKNZ,2)</f>
        <v>0</v>
      </c>
      <c r="I328">
        <f t="shared" si="51"/>
        <v>6143.46</v>
      </c>
      <c r="J328">
        <f t="shared" si="45"/>
        <v>973.4</v>
      </c>
      <c r="K328">
        <f t="shared" si="46"/>
        <v>0</v>
      </c>
      <c r="L328">
        <f t="shared" si="47"/>
        <v>0</v>
      </c>
    </row>
    <row r="329" spans="1:12" x14ac:dyDescent="0.25">
      <c r="A329">
        <f t="shared" si="52"/>
        <v>4</v>
      </c>
      <c r="B329">
        <f t="shared" si="53"/>
        <v>28</v>
      </c>
      <c r="C329">
        <f t="shared" si="48"/>
        <v>1162</v>
      </c>
      <c r="D329" t="str">
        <f t="shared" si="49"/>
        <v>Bettina</v>
      </c>
      <c r="E329" t="str">
        <f t="shared" si="50"/>
        <v>Breivogel</v>
      </c>
      <c r="F329">
        <f>ROUND(IF(Tariftyp="AT",IF($A329&lt;MONTH(TE_ZP_AT),AT_Gehalt,AT_Gehalt*(1+TE_Satz_AT)),IF($A329&lt;MONTH(TE_ZP_Tarif),Tarifentgelt,Tarifentgelt*(1+TE_Satz))*IRWAZ/AZ_Tarif)*EintrittsKNZ*AustrittsKNZ,2)</f>
        <v>6143.46</v>
      </c>
      <c r="G329">
        <f>ROUND(Grundentgelt*LZinPrz,2)</f>
        <v>0</v>
      </c>
      <c r="H329">
        <f>ROUND(IF(FreiwZulage&gt;TarifVolumenEnt+TarifVolumenLZ,FreiwZulage-(TarifVolumenEnt+TarifVolumenLZ),0)*AustrittsKNZ*EintrittsKNZ,2)</f>
        <v>0</v>
      </c>
      <c r="I329">
        <f t="shared" si="51"/>
        <v>6143.46</v>
      </c>
      <c r="J329">
        <f t="shared" si="45"/>
        <v>973.4</v>
      </c>
      <c r="K329">
        <f t="shared" si="46"/>
        <v>0</v>
      </c>
      <c r="L329">
        <f t="shared" si="47"/>
        <v>0</v>
      </c>
    </row>
    <row r="330" spans="1:12" x14ac:dyDescent="0.25">
      <c r="A330">
        <f t="shared" si="52"/>
        <v>5</v>
      </c>
      <c r="B330">
        <f t="shared" si="53"/>
        <v>28</v>
      </c>
      <c r="C330">
        <f t="shared" si="48"/>
        <v>1162</v>
      </c>
      <c r="D330" t="str">
        <f t="shared" si="49"/>
        <v>Bettina</v>
      </c>
      <c r="E330" t="str">
        <f t="shared" si="50"/>
        <v>Breivogel</v>
      </c>
      <c r="F330">
        <f>ROUND(IF(Tariftyp="AT",IF($A330&lt;MONTH(TE_ZP_AT),AT_Gehalt,AT_Gehalt*(1+TE_Satz_AT)),IF($A330&lt;MONTH(TE_ZP_Tarif),Tarifentgelt,Tarifentgelt*(1+TE_Satz))*IRWAZ/AZ_Tarif)*EintrittsKNZ*AustrittsKNZ,2)</f>
        <v>6143.46</v>
      </c>
      <c r="G330">
        <f>ROUND(Grundentgelt*LZinPrz,2)</f>
        <v>0</v>
      </c>
      <c r="H330">
        <f>ROUND(IF(FreiwZulage&gt;TarifVolumenEnt+TarifVolumenLZ,FreiwZulage-(TarifVolumenEnt+TarifVolumenLZ),0)*AustrittsKNZ*EintrittsKNZ,2)</f>
        <v>0</v>
      </c>
      <c r="I330">
        <f t="shared" si="51"/>
        <v>6143.46</v>
      </c>
      <c r="J330">
        <f t="shared" si="45"/>
        <v>973.4</v>
      </c>
      <c r="K330">
        <f t="shared" si="46"/>
        <v>0</v>
      </c>
      <c r="L330">
        <f t="shared" si="47"/>
        <v>0</v>
      </c>
    </row>
    <row r="331" spans="1:12" x14ac:dyDescent="0.25">
      <c r="A331">
        <f t="shared" si="52"/>
        <v>6</v>
      </c>
      <c r="B331">
        <f t="shared" si="53"/>
        <v>28</v>
      </c>
      <c r="C331">
        <f t="shared" si="48"/>
        <v>1162</v>
      </c>
      <c r="D331" t="str">
        <f t="shared" si="49"/>
        <v>Bettina</v>
      </c>
      <c r="E331" t="str">
        <f t="shared" si="50"/>
        <v>Breivogel</v>
      </c>
      <c r="F331">
        <f>ROUND(IF(Tariftyp="AT",IF($A331&lt;MONTH(TE_ZP_AT),AT_Gehalt,AT_Gehalt*(1+TE_Satz_AT)),IF($A331&lt;MONTH(TE_ZP_Tarif),Tarifentgelt,Tarifentgelt*(1+TE_Satz))*IRWAZ/AZ_Tarif)*EintrittsKNZ*AustrittsKNZ,2)</f>
        <v>6143.46</v>
      </c>
      <c r="G331">
        <f>ROUND(Grundentgelt*LZinPrz,2)</f>
        <v>0</v>
      </c>
      <c r="H331">
        <f>ROUND(IF(FreiwZulage&gt;TarifVolumenEnt+TarifVolumenLZ,FreiwZulage-(TarifVolumenEnt+TarifVolumenLZ),0)*AustrittsKNZ*EintrittsKNZ,2)</f>
        <v>0</v>
      </c>
      <c r="I331">
        <f t="shared" si="51"/>
        <v>6143.46</v>
      </c>
      <c r="J331">
        <f t="shared" si="45"/>
        <v>973.4</v>
      </c>
      <c r="K331">
        <f t="shared" si="46"/>
        <v>0</v>
      </c>
      <c r="L331">
        <f t="shared" si="47"/>
        <v>0</v>
      </c>
    </row>
    <row r="332" spans="1:12" x14ac:dyDescent="0.25">
      <c r="A332">
        <f t="shared" si="52"/>
        <v>7</v>
      </c>
      <c r="B332">
        <f t="shared" si="53"/>
        <v>28</v>
      </c>
      <c r="C332">
        <f t="shared" si="48"/>
        <v>1162</v>
      </c>
      <c r="D332" t="str">
        <f t="shared" si="49"/>
        <v>Bettina</v>
      </c>
      <c r="E332" t="str">
        <f t="shared" si="50"/>
        <v>Breivogel</v>
      </c>
      <c r="F332">
        <f>ROUND(IF(Tariftyp="AT",IF($A332&lt;MONTH(TE_ZP_AT),AT_Gehalt,AT_Gehalt*(1+TE_Satz_AT)),IF($A332&lt;MONTH(TE_ZP_Tarif),Tarifentgelt,Tarifentgelt*(1+TE_Satz))*IRWAZ/AZ_Tarif)*EintrittsKNZ*AustrittsKNZ,2)</f>
        <v>6266.33</v>
      </c>
      <c r="G332">
        <f>ROUND(Grundentgelt*LZinPrz,2)</f>
        <v>0</v>
      </c>
      <c r="H332">
        <f>ROUND(IF(FreiwZulage&gt;TarifVolumenEnt+TarifVolumenLZ,FreiwZulage-(TarifVolumenEnt+TarifVolumenLZ),0)*AustrittsKNZ*EintrittsKNZ,2)</f>
        <v>0</v>
      </c>
      <c r="I332">
        <f t="shared" si="51"/>
        <v>6266.33</v>
      </c>
      <c r="J332">
        <f t="shared" si="45"/>
        <v>973.4</v>
      </c>
      <c r="K332">
        <f t="shared" si="46"/>
        <v>0</v>
      </c>
      <c r="L332">
        <f t="shared" si="47"/>
        <v>0</v>
      </c>
    </row>
    <row r="333" spans="1:12" x14ac:dyDescent="0.25">
      <c r="A333">
        <f t="shared" si="52"/>
        <v>8</v>
      </c>
      <c r="B333">
        <f t="shared" si="53"/>
        <v>28</v>
      </c>
      <c r="C333">
        <f t="shared" si="48"/>
        <v>1162</v>
      </c>
      <c r="D333" t="str">
        <f t="shared" si="49"/>
        <v>Bettina</v>
      </c>
      <c r="E333" t="str">
        <f t="shared" si="50"/>
        <v>Breivogel</v>
      </c>
      <c r="F333">
        <f>ROUND(IF(Tariftyp="AT",IF($A333&lt;MONTH(TE_ZP_AT),AT_Gehalt,AT_Gehalt*(1+TE_Satz_AT)),IF($A333&lt;MONTH(TE_ZP_Tarif),Tarifentgelt,Tarifentgelt*(1+TE_Satz))*IRWAZ/AZ_Tarif)*EintrittsKNZ*AustrittsKNZ,2)</f>
        <v>6266.33</v>
      </c>
      <c r="G333">
        <f>ROUND(Grundentgelt*LZinPrz,2)</f>
        <v>0</v>
      </c>
      <c r="H333">
        <f>ROUND(IF(FreiwZulage&gt;TarifVolumenEnt+TarifVolumenLZ,FreiwZulage-(TarifVolumenEnt+TarifVolumenLZ),0)*AustrittsKNZ*EintrittsKNZ,2)</f>
        <v>0</v>
      </c>
      <c r="I333">
        <f t="shared" si="51"/>
        <v>6266.33</v>
      </c>
      <c r="J333">
        <f t="shared" si="45"/>
        <v>973.4</v>
      </c>
      <c r="K333">
        <f t="shared" si="46"/>
        <v>0</v>
      </c>
      <c r="L333">
        <f t="shared" si="47"/>
        <v>0</v>
      </c>
    </row>
    <row r="334" spans="1:12" x14ac:dyDescent="0.25">
      <c r="A334">
        <f t="shared" si="52"/>
        <v>9</v>
      </c>
      <c r="B334">
        <f t="shared" si="53"/>
        <v>28</v>
      </c>
      <c r="C334">
        <f t="shared" si="48"/>
        <v>1162</v>
      </c>
      <c r="D334" t="str">
        <f t="shared" si="49"/>
        <v>Bettina</v>
      </c>
      <c r="E334" t="str">
        <f t="shared" si="50"/>
        <v>Breivogel</v>
      </c>
      <c r="F334">
        <f>ROUND(IF(Tariftyp="AT",IF($A334&lt;MONTH(TE_ZP_AT),AT_Gehalt,AT_Gehalt*(1+TE_Satz_AT)),IF($A334&lt;MONTH(TE_ZP_Tarif),Tarifentgelt,Tarifentgelt*(1+TE_Satz))*IRWAZ/AZ_Tarif)*EintrittsKNZ*AustrittsKNZ,2)</f>
        <v>6266.33</v>
      </c>
      <c r="G334">
        <f>ROUND(Grundentgelt*LZinPrz,2)</f>
        <v>0</v>
      </c>
      <c r="H334">
        <f>ROUND(IF(FreiwZulage&gt;TarifVolumenEnt+TarifVolumenLZ,FreiwZulage-(TarifVolumenEnt+TarifVolumenLZ),0)*AustrittsKNZ*EintrittsKNZ,2)</f>
        <v>0</v>
      </c>
      <c r="I334">
        <f t="shared" si="51"/>
        <v>6266.33</v>
      </c>
      <c r="J334">
        <f t="shared" si="45"/>
        <v>973.4</v>
      </c>
      <c r="K334">
        <f t="shared" si="46"/>
        <v>0</v>
      </c>
      <c r="L334">
        <f t="shared" si="47"/>
        <v>0</v>
      </c>
    </row>
    <row r="335" spans="1:12" x14ac:dyDescent="0.25">
      <c r="A335">
        <f t="shared" si="52"/>
        <v>10</v>
      </c>
      <c r="B335">
        <f t="shared" si="53"/>
        <v>28</v>
      </c>
      <c r="C335">
        <f t="shared" si="48"/>
        <v>1162</v>
      </c>
      <c r="D335" t="str">
        <f t="shared" si="49"/>
        <v>Bettina</v>
      </c>
      <c r="E335" t="str">
        <f t="shared" si="50"/>
        <v>Breivogel</v>
      </c>
      <c r="F335">
        <f>ROUND(IF(Tariftyp="AT",IF($A335&lt;MONTH(TE_ZP_AT),AT_Gehalt,AT_Gehalt*(1+TE_Satz_AT)),IF($A335&lt;MONTH(TE_ZP_Tarif),Tarifentgelt,Tarifentgelt*(1+TE_Satz))*IRWAZ/AZ_Tarif)*EintrittsKNZ*AustrittsKNZ,2)</f>
        <v>6266.33</v>
      </c>
      <c r="G335">
        <f>ROUND(Grundentgelt*LZinPrz,2)</f>
        <v>0</v>
      </c>
      <c r="H335">
        <f>ROUND(IF(FreiwZulage&gt;TarifVolumenEnt+TarifVolumenLZ,FreiwZulage-(TarifVolumenEnt+TarifVolumenLZ),0)*AustrittsKNZ*EintrittsKNZ,2)</f>
        <v>0</v>
      </c>
      <c r="I335">
        <f t="shared" si="51"/>
        <v>6266.33</v>
      </c>
      <c r="J335">
        <f t="shared" si="45"/>
        <v>973.4</v>
      </c>
      <c r="K335">
        <f t="shared" si="46"/>
        <v>0</v>
      </c>
      <c r="L335">
        <f t="shared" si="47"/>
        <v>0</v>
      </c>
    </row>
    <row r="336" spans="1:12" x14ac:dyDescent="0.25">
      <c r="A336">
        <f t="shared" si="52"/>
        <v>11</v>
      </c>
      <c r="B336">
        <f t="shared" si="53"/>
        <v>28</v>
      </c>
      <c r="C336">
        <f t="shared" si="48"/>
        <v>1162</v>
      </c>
      <c r="D336" t="str">
        <f t="shared" si="49"/>
        <v>Bettina</v>
      </c>
      <c r="E336" t="str">
        <f t="shared" si="50"/>
        <v>Breivogel</v>
      </c>
      <c r="F336">
        <f>ROUND(IF(Tariftyp="AT",IF($A336&lt;MONTH(TE_ZP_AT),AT_Gehalt,AT_Gehalt*(1+TE_Satz_AT)),IF($A336&lt;MONTH(TE_ZP_Tarif),Tarifentgelt,Tarifentgelt*(1+TE_Satz))*IRWAZ/AZ_Tarif)*EintrittsKNZ*AustrittsKNZ,2)</f>
        <v>6266.33</v>
      </c>
      <c r="G336">
        <f>ROUND(Grundentgelt*LZinPrz,2)</f>
        <v>0</v>
      </c>
      <c r="H336">
        <f>ROUND(IF(FreiwZulage&gt;TarifVolumenEnt+TarifVolumenLZ,FreiwZulage-(TarifVolumenEnt+TarifVolumenLZ),0)*AustrittsKNZ*EintrittsKNZ,2)</f>
        <v>0</v>
      </c>
      <c r="I336">
        <f t="shared" si="51"/>
        <v>6266.33</v>
      </c>
      <c r="J336">
        <f t="shared" si="45"/>
        <v>973.4</v>
      </c>
      <c r="K336">
        <f t="shared" si="46"/>
        <v>0</v>
      </c>
      <c r="L336">
        <f t="shared" si="47"/>
        <v>0</v>
      </c>
    </row>
    <row r="337" spans="1:12" x14ac:dyDescent="0.25">
      <c r="A337">
        <f t="shared" si="52"/>
        <v>12</v>
      </c>
      <c r="B337">
        <f t="shared" si="53"/>
        <v>28</v>
      </c>
      <c r="C337">
        <f t="shared" si="48"/>
        <v>1162</v>
      </c>
      <c r="D337" t="str">
        <f t="shared" si="49"/>
        <v>Bettina</v>
      </c>
      <c r="E337" t="str">
        <f t="shared" si="50"/>
        <v>Breivogel</v>
      </c>
      <c r="F337">
        <f>ROUND(IF(Tariftyp="AT",IF($A337&lt;MONTH(TE_ZP_AT),AT_Gehalt,AT_Gehalt*(1+TE_Satz_AT)),IF($A337&lt;MONTH(TE_ZP_Tarif),Tarifentgelt,Tarifentgelt*(1+TE_Satz))*IRWAZ/AZ_Tarif)*EintrittsKNZ*AustrittsKNZ,2)</f>
        <v>6266.33</v>
      </c>
      <c r="G337">
        <f>ROUND(Grundentgelt*LZinPrz,2)</f>
        <v>0</v>
      </c>
      <c r="H337">
        <f>ROUND(IF(FreiwZulage&gt;TarifVolumenEnt+TarifVolumenLZ,FreiwZulage-(TarifVolumenEnt+TarifVolumenLZ),0)*AustrittsKNZ*EintrittsKNZ,2)</f>
        <v>0</v>
      </c>
      <c r="I337">
        <f t="shared" si="51"/>
        <v>6266.33</v>
      </c>
      <c r="J337">
        <f t="shared" si="45"/>
        <v>973.4</v>
      </c>
      <c r="K337">
        <f t="shared" si="46"/>
        <v>0</v>
      </c>
      <c r="L337">
        <f t="shared" si="47"/>
        <v>0</v>
      </c>
    </row>
    <row r="338" spans="1:12" x14ac:dyDescent="0.25">
      <c r="A338">
        <f t="shared" si="52"/>
        <v>1</v>
      </c>
      <c r="B338">
        <f t="shared" si="53"/>
        <v>29</v>
      </c>
      <c r="C338">
        <f t="shared" si="48"/>
        <v>1175</v>
      </c>
      <c r="D338" t="str">
        <f t="shared" si="49"/>
        <v>Barbara</v>
      </c>
      <c r="E338" t="str">
        <f t="shared" si="50"/>
        <v>Breuer</v>
      </c>
      <c r="F338">
        <f>ROUND(IF(Tariftyp="AT",IF($A338&lt;MONTH(TE_ZP_AT),AT_Gehalt,AT_Gehalt*(1+TE_Satz_AT)),IF($A338&lt;MONTH(TE_ZP_Tarif),Tarifentgelt,Tarifentgelt*(1+TE_Satz))*IRWAZ/AZ_Tarif)*EintrittsKNZ*AustrittsKNZ,2)</f>
        <v>2224</v>
      </c>
      <c r="G338">
        <f>ROUND(Grundentgelt*LZinPrz,2)</f>
        <v>200.16</v>
      </c>
      <c r="H338">
        <f>ROUND(IF(FreiwZulage&gt;TarifVolumenEnt+TarifVolumenLZ,FreiwZulage-(TarifVolumenEnt+TarifVolumenLZ),0)*AustrittsKNZ*EintrittsKNZ,2)</f>
        <v>0</v>
      </c>
      <c r="I338">
        <f t="shared" si="51"/>
        <v>2424.16</v>
      </c>
      <c r="J338">
        <f t="shared" si="45"/>
        <v>484.95</v>
      </c>
      <c r="K338">
        <f t="shared" si="46"/>
        <v>1400.8400000000001</v>
      </c>
      <c r="L338">
        <f t="shared" si="47"/>
        <v>3175.84</v>
      </c>
    </row>
    <row r="339" spans="1:12" x14ac:dyDescent="0.25">
      <c r="A339">
        <f t="shared" si="52"/>
        <v>2</v>
      </c>
      <c r="B339">
        <f t="shared" si="53"/>
        <v>29</v>
      </c>
      <c r="C339">
        <f t="shared" si="48"/>
        <v>1175</v>
      </c>
      <c r="D339" t="str">
        <f t="shared" si="49"/>
        <v>Barbara</v>
      </c>
      <c r="E339" t="str">
        <f t="shared" si="50"/>
        <v>Breuer</v>
      </c>
      <c r="F339">
        <f>ROUND(IF(Tariftyp="AT",IF($A339&lt;MONTH(TE_ZP_AT),AT_Gehalt,AT_Gehalt*(1+TE_Satz_AT)),IF($A339&lt;MONTH(TE_ZP_Tarif),Tarifentgelt,Tarifentgelt*(1+TE_Satz))*IRWAZ/AZ_Tarif)*EintrittsKNZ*AustrittsKNZ,2)</f>
        <v>2224</v>
      </c>
      <c r="G339">
        <f>ROUND(Grundentgelt*LZinPrz,2)</f>
        <v>200.16</v>
      </c>
      <c r="H339">
        <f>ROUND(IF(FreiwZulage&gt;TarifVolumenEnt+TarifVolumenLZ,FreiwZulage-(TarifVolumenEnt+TarifVolumenLZ),0)*AustrittsKNZ*EintrittsKNZ,2)</f>
        <v>0</v>
      </c>
      <c r="I339">
        <f t="shared" si="51"/>
        <v>2424.16</v>
      </c>
      <c r="J339">
        <f t="shared" si="45"/>
        <v>484.95</v>
      </c>
      <c r="K339">
        <f t="shared" si="46"/>
        <v>1400.8400000000001</v>
      </c>
      <c r="L339">
        <f t="shared" si="47"/>
        <v>3175.84</v>
      </c>
    </row>
    <row r="340" spans="1:12" x14ac:dyDescent="0.25">
      <c r="A340">
        <f t="shared" si="52"/>
        <v>3</v>
      </c>
      <c r="B340">
        <f t="shared" si="53"/>
        <v>29</v>
      </c>
      <c r="C340">
        <f t="shared" si="48"/>
        <v>1175</v>
      </c>
      <c r="D340" t="str">
        <f t="shared" si="49"/>
        <v>Barbara</v>
      </c>
      <c r="E340" t="str">
        <f t="shared" si="50"/>
        <v>Breuer</v>
      </c>
      <c r="F340">
        <f>ROUND(IF(Tariftyp="AT",IF($A340&lt;MONTH(TE_ZP_AT),AT_Gehalt,AT_Gehalt*(1+TE_Satz_AT)),IF($A340&lt;MONTH(TE_ZP_Tarif),Tarifentgelt,Tarifentgelt*(1+TE_Satz))*IRWAZ/AZ_Tarif)*EintrittsKNZ*AustrittsKNZ,2)</f>
        <v>2224</v>
      </c>
      <c r="G340">
        <f>ROUND(Grundentgelt*LZinPrz,2)</f>
        <v>200.16</v>
      </c>
      <c r="H340">
        <f>ROUND(IF(FreiwZulage&gt;TarifVolumenEnt+TarifVolumenLZ,FreiwZulage-(TarifVolumenEnt+TarifVolumenLZ),0)*AustrittsKNZ*EintrittsKNZ,2)</f>
        <v>0</v>
      </c>
      <c r="I340">
        <f t="shared" si="51"/>
        <v>2424.16</v>
      </c>
      <c r="J340">
        <f t="shared" si="45"/>
        <v>484.95</v>
      </c>
      <c r="K340">
        <f t="shared" si="46"/>
        <v>1400.8400000000001</v>
      </c>
      <c r="L340">
        <f t="shared" si="47"/>
        <v>3175.84</v>
      </c>
    </row>
    <row r="341" spans="1:12" x14ac:dyDescent="0.25">
      <c r="A341">
        <f t="shared" si="52"/>
        <v>4</v>
      </c>
      <c r="B341">
        <f t="shared" si="53"/>
        <v>29</v>
      </c>
      <c r="C341">
        <f t="shared" si="48"/>
        <v>1175</v>
      </c>
      <c r="D341" t="str">
        <f t="shared" si="49"/>
        <v>Barbara</v>
      </c>
      <c r="E341" t="str">
        <f t="shared" si="50"/>
        <v>Breuer</v>
      </c>
      <c r="F341">
        <f>ROUND(IF(Tariftyp="AT",IF($A341&lt;MONTH(TE_ZP_AT),AT_Gehalt,AT_Gehalt*(1+TE_Satz_AT)),IF($A341&lt;MONTH(TE_ZP_Tarif),Tarifentgelt,Tarifentgelt*(1+TE_Satz))*IRWAZ/AZ_Tarif)*EintrittsKNZ*AustrittsKNZ,2)</f>
        <v>2224</v>
      </c>
      <c r="G341">
        <f>ROUND(Grundentgelt*LZinPrz,2)</f>
        <v>200.16</v>
      </c>
      <c r="H341">
        <f>ROUND(IF(FreiwZulage&gt;TarifVolumenEnt+TarifVolumenLZ,FreiwZulage-(TarifVolumenEnt+TarifVolumenLZ),0)*AustrittsKNZ*EintrittsKNZ,2)</f>
        <v>0</v>
      </c>
      <c r="I341">
        <f t="shared" si="51"/>
        <v>2424.16</v>
      </c>
      <c r="J341">
        <f t="shared" si="45"/>
        <v>484.95</v>
      </c>
      <c r="K341">
        <f t="shared" si="46"/>
        <v>1400.8400000000001</v>
      </c>
      <c r="L341">
        <f t="shared" si="47"/>
        <v>3175.84</v>
      </c>
    </row>
    <row r="342" spans="1:12" x14ac:dyDescent="0.25">
      <c r="A342">
        <f t="shared" si="52"/>
        <v>5</v>
      </c>
      <c r="B342">
        <f t="shared" si="53"/>
        <v>29</v>
      </c>
      <c r="C342">
        <f t="shared" si="48"/>
        <v>1175</v>
      </c>
      <c r="D342" t="str">
        <f t="shared" si="49"/>
        <v>Barbara</v>
      </c>
      <c r="E342" t="str">
        <f t="shared" si="50"/>
        <v>Breuer</v>
      </c>
      <c r="F342">
        <f>ROUND(IF(Tariftyp="AT",IF($A342&lt;MONTH(TE_ZP_AT),AT_Gehalt,AT_Gehalt*(1+TE_Satz_AT)),IF($A342&lt;MONTH(TE_ZP_Tarif),Tarifentgelt,Tarifentgelt*(1+TE_Satz))*IRWAZ/AZ_Tarif)*EintrittsKNZ*AustrittsKNZ,2)</f>
        <v>2290.7199999999998</v>
      </c>
      <c r="G342">
        <f>ROUND(Grundentgelt*LZinPrz,2)</f>
        <v>206.16</v>
      </c>
      <c r="H342">
        <f>ROUND(IF(FreiwZulage&gt;TarifVolumenEnt+TarifVolumenLZ,FreiwZulage-(TarifVolumenEnt+TarifVolumenLZ),0)*AustrittsKNZ*EintrittsKNZ,2)</f>
        <v>0</v>
      </c>
      <c r="I342">
        <f t="shared" si="51"/>
        <v>2496.8799999999997</v>
      </c>
      <c r="J342">
        <f t="shared" si="45"/>
        <v>499.5</v>
      </c>
      <c r="K342">
        <f t="shared" si="46"/>
        <v>1328.1200000000003</v>
      </c>
      <c r="L342">
        <f t="shared" si="47"/>
        <v>3103.1200000000003</v>
      </c>
    </row>
    <row r="343" spans="1:12" x14ac:dyDescent="0.25">
      <c r="A343">
        <f t="shared" si="52"/>
        <v>6</v>
      </c>
      <c r="B343">
        <f t="shared" si="53"/>
        <v>29</v>
      </c>
      <c r="C343">
        <f t="shared" si="48"/>
        <v>1175</v>
      </c>
      <c r="D343" t="str">
        <f t="shared" si="49"/>
        <v>Barbara</v>
      </c>
      <c r="E343" t="str">
        <f t="shared" si="50"/>
        <v>Breuer</v>
      </c>
      <c r="F343">
        <f>ROUND(IF(Tariftyp="AT",IF($A343&lt;MONTH(TE_ZP_AT),AT_Gehalt,AT_Gehalt*(1+TE_Satz_AT)),IF($A343&lt;MONTH(TE_ZP_Tarif),Tarifentgelt,Tarifentgelt*(1+TE_Satz))*IRWAZ/AZ_Tarif)*EintrittsKNZ*AustrittsKNZ,2)</f>
        <v>2290.7199999999998</v>
      </c>
      <c r="G343">
        <f>ROUND(Grundentgelt*LZinPrz,2)</f>
        <v>206.16</v>
      </c>
      <c r="H343">
        <f>ROUND(IF(FreiwZulage&gt;TarifVolumenEnt+TarifVolumenLZ,FreiwZulage-(TarifVolumenEnt+TarifVolumenLZ),0)*AustrittsKNZ*EintrittsKNZ,2)</f>
        <v>0</v>
      </c>
      <c r="I343">
        <f t="shared" si="51"/>
        <v>2496.8799999999997</v>
      </c>
      <c r="J343">
        <f t="shared" si="45"/>
        <v>499.5</v>
      </c>
      <c r="K343">
        <f t="shared" si="46"/>
        <v>1328.1200000000003</v>
      </c>
      <c r="L343">
        <f t="shared" si="47"/>
        <v>3103.1200000000003</v>
      </c>
    </row>
    <row r="344" spans="1:12" x14ac:dyDescent="0.25">
      <c r="A344">
        <f t="shared" si="52"/>
        <v>7</v>
      </c>
      <c r="B344">
        <f t="shared" si="53"/>
        <v>29</v>
      </c>
      <c r="C344">
        <f t="shared" si="48"/>
        <v>1175</v>
      </c>
      <c r="D344" t="str">
        <f t="shared" si="49"/>
        <v>Barbara</v>
      </c>
      <c r="E344" t="str">
        <f t="shared" si="50"/>
        <v>Breuer</v>
      </c>
      <c r="F344">
        <f>ROUND(IF(Tariftyp="AT",IF($A344&lt;MONTH(TE_ZP_AT),AT_Gehalt,AT_Gehalt*(1+TE_Satz_AT)),IF($A344&lt;MONTH(TE_ZP_Tarif),Tarifentgelt,Tarifentgelt*(1+TE_Satz))*IRWAZ/AZ_Tarif)*EintrittsKNZ*AustrittsKNZ,2)</f>
        <v>2290.7199999999998</v>
      </c>
      <c r="G344">
        <f>ROUND(Grundentgelt*LZinPrz,2)</f>
        <v>206.16</v>
      </c>
      <c r="H344">
        <f>ROUND(IF(FreiwZulage&gt;TarifVolumenEnt+TarifVolumenLZ,FreiwZulage-(TarifVolumenEnt+TarifVolumenLZ),0)*AustrittsKNZ*EintrittsKNZ,2)</f>
        <v>0</v>
      </c>
      <c r="I344">
        <f t="shared" si="51"/>
        <v>2496.8799999999997</v>
      </c>
      <c r="J344">
        <f t="shared" si="45"/>
        <v>499.5</v>
      </c>
      <c r="K344">
        <f t="shared" si="46"/>
        <v>1328.1200000000003</v>
      </c>
      <c r="L344">
        <f t="shared" si="47"/>
        <v>3103.1200000000003</v>
      </c>
    </row>
    <row r="345" spans="1:12" x14ac:dyDescent="0.25">
      <c r="A345">
        <f t="shared" si="52"/>
        <v>8</v>
      </c>
      <c r="B345">
        <f t="shared" si="53"/>
        <v>29</v>
      </c>
      <c r="C345">
        <f t="shared" si="48"/>
        <v>1175</v>
      </c>
      <c r="D345" t="str">
        <f t="shared" si="49"/>
        <v>Barbara</v>
      </c>
      <c r="E345" t="str">
        <f t="shared" si="50"/>
        <v>Breuer</v>
      </c>
      <c r="F345">
        <f>ROUND(IF(Tariftyp="AT",IF($A345&lt;MONTH(TE_ZP_AT),AT_Gehalt,AT_Gehalt*(1+TE_Satz_AT)),IF($A345&lt;MONTH(TE_ZP_Tarif),Tarifentgelt,Tarifentgelt*(1+TE_Satz))*IRWAZ/AZ_Tarif)*EintrittsKNZ*AustrittsKNZ,2)</f>
        <v>2290.7199999999998</v>
      </c>
      <c r="G345">
        <f>ROUND(Grundentgelt*LZinPrz,2)</f>
        <v>206.16</v>
      </c>
      <c r="H345">
        <f>ROUND(IF(FreiwZulage&gt;TarifVolumenEnt+TarifVolumenLZ,FreiwZulage-(TarifVolumenEnt+TarifVolumenLZ),0)*AustrittsKNZ*EintrittsKNZ,2)</f>
        <v>0</v>
      </c>
      <c r="I345">
        <f t="shared" si="51"/>
        <v>2496.8799999999997</v>
      </c>
      <c r="J345">
        <f t="shared" si="45"/>
        <v>499.5</v>
      </c>
      <c r="K345">
        <f t="shared" si="46"/>
        <v>1328.1200000000003</v>
      </c>
      <c r="L345">
        <f t="shared" si="47"/>
        <v>3103.1200000000003</v>
      </c>
    </row>
    <row r="346" spans="1:12" x14ac:dyDescent="0.25">
      <c r="A346">
        <f t="shared" si="52"/>
        <v>9</v>
      </c>
      <c r="B346">
        <f t="shared" si="53"/>
        <v>29</v>
      </c>
      <c r="C346">
        <f t="shared" si="48"/>
        <v>1175</v>
      </c>
      <c r="D346" t="str">
        <f t="shared" si="49"/>
        <v>Barbara</v>
      </c>
      <c r="E346" t="str">
        <f t="shared" si="50"/>
        <v>Breuer</v>
      </c>
      <c r="F346">
        <f>ROUND(IF(Tariftyp="AT",IF($A346&lt;MONTH(TE_ZP_AT),AT_Gehalt,AT_Gehalt*(1+TE_Satz_AT)),IF($A346&lt;MONTH(TE_ZP_Tarif),Tarifentgelt,Tarifentgelt*(1+TE_Satz))*IRWAZ/AZ_Tarif)*EintrittsKNZ*AustrittsKNZ,2)</f>
        <v>2290.7199999999998</v>
      </c>
      <c r="G346">
        <f>ROUND(Grundentgelt*LZinPrz,2)</f>
        <v>206.16</v>
      </c>
      <c r="H346">
        <f>ROUND(IF(FreiwZulage&gt;TarifVolumenEnt+TarifVolumenLZ,FreiwZulage-(TarifVolumenEnt+TarifVolumenLZ),0)*AustrittsKNZ*EintrittsKNZ,2)</f>
        <v>0</v>
      </c>
      <c r="I346">
        <f t="shared" si="51"/>
        <v>2496.8799999999997</v>
      </c>
      <c r="J346">
        <f t="shared" si="45"/>
        <v>499.5</v>
      </c>
      <c r="K346">
        <f t="shared" si="46"/>
        <v>1328.1200000000003</v>
      </c>
      <c r="L346">
        <f t="shared" si="47"/>
        <v>3103.1200000000003</v>
      </c>
    </row>
    <row r="347" spans="1:12" x14ac:dyDescent="0.25">
      <c r="A347">
        <f t="shared" si="52"/>
        <v>10</v>
      </c>
      <c r="B347">
        <f t="shared" si="53"/>
        <v>29</v>
      </c>
      <c r="C347">
        <f t="shared" si="48"/>
        <v>1175</v>
      </c>
      <c r="D347" t="str">
        <f t="shared" si="49"/>
        <v>Barbara</v>
      </c>
      <c r="E347" t="str">
        <f t="shared" si="50"/>
        <v>Breuer</v>
      </c>
      <c r="F347">
        <f>ROUND(IF(Tariftyp="AT",IF($A347&lt;MONTH(TE_ZP_AT),AT_Gehalt,AT_Gehalt*(1+TE_Satz_AT)),IF($A347&lt;MONTH(TE_ZP_Tarif),Tarifentgelt,Tarifentgelt*(1+TE_Satz))*IRWAZ/AZ_Tarif)*EintrittsKNZ*AustrittsKNZ,2)</f>
        <v>2290.7199999999998</v>
      </c>
      <c r="G347">
        <f>ROUND(Grundentgelt*LZinPrz,2)</f>
        <v>206.16</v>
      </c>
      <c r="H347">
        <f>ROUND(IF(FreiwZulage&gt;TarifVolumenEnt+TarifVolumenLZ,FreiwZulage-(TarifVolumenEnt+TarifVolumenLZ),0)*AustrittsKNZ*EintrittsKNZ,2)</f>
        <v>0</v>
      </c>
      <c r="I347">
        <f t="shared" si="51"/>
        <v>2496.8799999999997</v>
      </c>
      <c r="J347">
        <f t="shared" si="45"/>
        <v>499.5</v>
      </c>
      <c r="K347">
        <f t="shared" si="46"/>
        <v>1328.1200000000003</v>
      </c>
      <c r="L347">
        <f t="shared" si="47"/>
        <v>3103.1200000000003</v>
      </c>
    </row>
    <row r="348" spans="1:12" x14ac:dyDescent="0.25">
      <c r="A348">
        <f t="shared" si="52"/>
        <v>11</v>
      </c>
      <c r="B348">
        <f t="shared" si="53"/>
        <v>29</v>
      </c>
      <c r="C348">
        <f t="shared" si="48"/>
        <v>1175</v>
      </c>
      <c r="D348" t="str">
        <f t="shared" si="49"/>
        <v>Barbara</v>
      </c>
      <c r="E348" t="str">
        <f t="shared" si="50"/>
        <v>Breuer</v>
      </c>
      <c r="F348">
        <f>ROUND(IF(Tariftyp="AT",IF($A348&lt;MONTH(TE_ZP_AT),AT_Gehalt,AT_Gehalt*(1+TE_Satz_AT)),IF($A348&lt;MONTH(TE_ZP_Tarif),Tarifentgelt,Tarifentgelt*(1+TE_Satz))*IRWAZ/AZ_Tarif)*EintrittsKNZ*AustrittsKNZ,2)</f>
        <v>2290.7199999999998</v>
      </c>
      <c r="G348">
        <f>ROUND(Grundentgelt*LZinPrz,2)</f>
        <v>206.16</v>
      </c>
      <c r="H348">
        <f>ROUND(IF(FreiwZulage&gt;TarifVolumenEnt+TarifVolumenLZ,FreiwZulage-(TarifVolumenEnt+TarifVolumenLZ),0)*AustrittsKNZ*EintrittsKNZ,2)</f>
        <v>0</v>
      </c>
      <c r="I348">
        <f t="shared" si="51"/>
        <v>2496.8799999999997</v>
      </c>
      <c r="J348">
        <f t="shared" si="45"/>
        <v>499.5</v>
      </c>
      <c r="K348">
        <f t="shared" si="46"/>
        <v>1328.1200000000003</v>
      </c>
      <c r="L348">
        <f t="shared" si="47"/>
        <v>3103.1200000000003</v>
      </c>
    </row>
    <row r="349" spans="1:12" x14ac:dyDescent="0.25">
      <c r="A349">
        <f t="shared" si="52"/>
        <v>12</v>
      </c>
      <c r="B349">
        <f t="shared" si="53"/>
        <v>29</v>
      </c>
      <c r="C349">
        <f t="shared" si="48"/>
        <v>1175</v>
      </c>
      <c r="D349" t="str">
        <f t="shared" si="49"/>
        <v>Barbara</v>
      </c>
      <c r="E349" t="str">
        <f t="shared" si="50"/>
        <v>Breuer</v>
      </c>
      <c r="F349">
        <f>ROUND(IF(Tariftyp="AT",IF($A349&lt;MONTH(TE_ZP_AT),AT_Gehalt,AT_Gehalt*(1+TE_Satz_AT)),IF($A349&lt;MONTH(TE_ZP_Tarif),Tarifentgelt,Tarifentgelt*(1+TE_Satz))*IRWAZ/AZ_Tarif)*EintrittsKNZ*AustrittsKNZ,2)</f>
        <v>2290.7199999999998</v>
      </c>
      <c r="G349">
        <f>ROUND(Grundentgelt*LZinPrz,2)</f>
        <v>206.16</v>
      </c>
      <c r="H349">
        <f>ROUND(IF(FreiwZulage&gt;TarifVolumenEnt+TarifVolumenLZ,FreiwZulage-(TarifVolumenEnt+TarifVolumenLZ),0)*AustrittsKNZ*EintrittsKNZ,2)</f>
        <v>0</v>
      </c>
      <c r="I349">
        <f t="shared" si="51"/>
        <v>2496.8799999999997</v>
      </c>
      <c r="J349">
        <f t="shared" si="45"/>
        <v>499.5</v>
      </c>
      <c r="K349">
        <f t="shared" si="46"/>
        <v>1328.1200000000003</v>
      </c>
      <c r="L349">
        <f t="shared" si="47"/>
        <v>3103.1200000000003</v>
      </c>
    </row>
    <row r="350" spans="1:12" x14ac:dyDescent="0.25">
      <c r="A350">
        <f t="shared" si="52"/>
        <v>1</v>
      </c>
      <c r="B350">
        <f t="shared" si="53"/>
        <v>30</v>
      </c>
      <c r="C350">
        <f t="shared" si="48"/>
        <v>1176</v>
      </c>
      <c r="D350" t="str">
        <f t="shared" si="49"/>
        <v>Detmar</v>
      </c>
      <c r="E350" t="str">
        <f t="shared" si="50"/>
        <v>Breyer</v>
      </c>
      <c r="F350">
        <f>ROUND(IF(Tariftyp="AT",IF($A350&lt;MONTH(TE_ZP_AT),AT_Gehalt,AT_Gehalt*(1+TE_Satz_AT)),IF($A350&lt;MONTH(TE_ZP_Tarif),Tarifentgelt,Tarifentgelt*(1+TE_Satz))*IRWAZ/AZ_Tarif)*EintrittsKNZ*AustrittsKNZ,2)</f>
        <v>2541.71</v>
      </c>
      <c r="G350">
        <f>ROUND(Grundentgelt*LZinPrz,2)</f>
        <v>203.34</v>
      </c>
      <c r="H350">
        <f>ROUND(IF(FreiwZulage&gt;TarifVolumenEnt+TarifVolumenLZ,FreiwZulage-(TarifVolumenEnt+TarifVolumenLZ),0)*AustrittsKNZ*EintrittsKNZ,2)</f>
        <v>65</v>
      </c>
      <c r="I350">
        <f t="shared" si="51"/>
        <v>2810.05</v>
      </c>
      <c r="J350">
        <f t="shared" si="45"/>
        <v>562.15</v>
      </c>
      <c r="K350">
        <f t="shared" si="46"/>
        <v>1014.9499999999998</v>
      </c>
      <c r="L350">
        <f t="shared" si="47"/>
        <v>2789.95</v>
      </c>
    </row>
    <row r="351" spans="1:12" x14ac:dyDescent="0.25">
      <c r="A351">
        <f t="shared" si="52"/>
        <v>2</v>
      </c>
      <c r="B351">
        <f t="shared" si="53"/>
        <v>30</v>
      </c>
      <c r="C351">
        <f t="shared" si="48"/>
        <v>1176</v>
      </c>
      <c r="D351" t="str">
        <f t="shared" si="49"/>
        <v>Detmar</v>
      </c>
      <c r="E351" t="str">
        <f t="shared" si="50"/>
        <v>Breyer</v>
      </c>
      <c r="F351">
        <f>ROUND(IF(Tariftyp="AT",IF($A351&lt;MONTH(TE_ZP_AT),AT_Gehalt,AT_Gehalt*(1+TE_Satz_AT)),IF($A351&lt;MONTH(TE_ZP_Tarif),Tarifentgelt,Tarifentgelt*(1+TE_Satz))*IRWAZ/AZ_Tarif)*EintrittsKNZ*AustrittsKNZ,2)</f>
        <v>2541.71</v>
      </c>
      <c r="G351">
        <f>ROUND(Grundentgelt*LZinPrz,2)</f>
        <v>203.34</v>
      </c>
      <c r="H351">
        <f>ROUND(IF(FreiwZulage&gt;TarifVolumenEnt+TarifVolumenLZ,FreiwZulage-(TarifVolumenEnt+TarifVolumenLZ),0)*AustrittsKNZ*EintrittsKNZ,2)</f>
        <v>65</v>
      </c>
      <c r="I351">
        <f t="shared" si="51"/>
        <v>2810.05</v>
      </c>
      <c r="J351">
        <f t="shared" si="45"/>
        <v>562.15</v>
      </c>
      <c r="K351">
        <f t="shared" si="46"/>
        <v>1014.9499999999998</v>
      </c>
      <c r="L351">
        <f t="shared" si="47"/>
        <v>2789.95</v>
      </c>
    </row>
    <row r="352" spans="1:12" x14ac:dyDescent="0.25">
      <c r="A352">
        <f t="shared" si="52"/>
        <v>3</v>
      </c>
      <c r="B352">
        <f t="shared" si="53"/>
        <v>30</v>
      </c>
      <c r="C352">
        <f t="shared" si="48"/>
        <v>1176</v>
      </c>
      <c r="D352" t="str">
        <f t="shared" si="49"/>
        <v>Detmar</v>
      </c>
      <c r="E352" t="str">
        <f t="shared" si="50"/>
        <v>Breyer</v>
      </c>
      <c r="F352">
        <f>ROUND(IF(Tariftyp="AT",IF($A352&lt;MONTH(TE_ZP_AT),AT_Gehalt,AT_Gehalt*(1+TE_Satz_AT)),IF($A352&lt;MONTH(TE_ZP_Tarif),Tarifentgelt,Tarifentgelt*(1+TE_Satz))*IRWAZ/AZ_Tarif)*EintrittsKNZ*AustrittsKNZ,2)</f>
        <v>2541.71</v>
      </c>
      <c r="G352">
        <f>ROUND(Grundentgelt*LZinPrz,2)</f>
        <v>203.34</v>
      </c>
      <c r="H352">
        <f>ROUND(IF(FreiwZulage&gt;TarifVolumenEnt+TarifVolumenLZ,FreiwZulage-(TarifVolumenEnt+TarifVolumenLZ),0)*AustrittsKNZ*EintrittsKNZ,2)</f>
        <v>65</v>
      </c>
      <c r="I352">
        <f t="shared" si="51"/>
        <v>2810.05</v>
      </c>
      <c r="J352">
        <f t="shared" si="45"/>
        <v>562.15</v>
      </c>
      <c r="K352">
        <f t="shared" si="46"/>
        <v>1014.9499999999998</v>
      </c>
      <c r="L352">
        <f t="shared" si="47"/>
        <v>2789.95</v>
      </c>
    </row>
    <row r="353" spans="1:12" x14ac:dyDescent="0.25">
      <c r="A353">
        <f t="shared" si="52"/>
        <v>4</v>
      </c>
      <c r="B353">
        <f t="shared" si="53"/>
        <v>30</v>
      </c>
      <c r="C353">
        <f t="shared" si="48"/>
        <v>1176</v>
      </c>
      <c r="D353" t="str">
        <f t="shared" si="49"/>
        <v>Detmar</v>
      </c>
      <c r="E353" t="str">
        <f t="shared" si="50"/>
        <v>Breyer</v>
      </c>
      <c r="F353">
        <f>ROUND(IF(Tariftyp="AT",IF($A353&lt;MONTH(TE_ZP_AT),AT_Gehalt,AT_Gehalt*(1+TE_Satz_AT)),IF($A353&lt;MONTH(TE_ZP_Tarif),Tarifentgelt,Tarifentgelt*(1+TE_Satz))*IRWAZ/AZ_Tarif)*EintrittsKNZ*AustrittsKNZ,2)</f>
        <v>2541.71</v>
      </c>
      <c r="G353">
        <f>ROUND(Grundentgelt*LZinPrz,2)</f>
        <v>203.34</v>
      </c>
      <c r="H353">
        <f>ROUND(IF(FreiwZulage&gt;TarifVolumenEnt+TarifVolumenLZ,FreiwZulage-(TarifVolumenEnt+TarifVolumenLZ),0)*AustrittsKNZ*EintrittsKNZ,2)</f>
        <v>65</v>
      </c>
      <c r="I353">
        <f t="shared" si="51"/>
        <v>2810.05</v>
      </c>
      <c r="J353">
        <f t="shared" si="45"/>
        <v>562.15</v>
      </c>
      <c r="K353">
        <f t="shared" si="46"/>
        <v>1014.9499999999998</v>
      </c>
      <c r="L353">
        <f t="shared" si="47"/>
        <v>2789.95</v>
      </c>
    </row>
    <row r="354" spans="1:12" x14ac:dyDescent="0.25">
      <c r="A354">
        <f t="shared" si="52"/>
        <v>5</v>
      </c>
      <c r="B354">
        <f t="shared" si="53"/>
        <v>30</v>
      </c>
      <c r="C354">
        <f t="shared" si="48"/>
        <v>1176</v>
      </c>
      <c r="D354" t="str">
        <f t="shared" si="49"/>
        <v>Detmar</v>
      </c>
      <c r="E354" t="str">
        <f t="shared" si="50"/>
        <v>Breyer</v>
      </c>
      <c r="F354">
        <f>ROUND(IF(Tariftyp="AT",IF($A354&lt;MONTH(TE_ZP_AT),AT_Gehalt,AT_Gehalt*(1+TE_Satz_AT)),IF($A354&lt;MONTH(TE_ZP_Tarif),Tarifentgelt,Tarifentgelt*(1+TE_Satz))*IRWAZ/AZ_Tarif)*EintrittsKNZ*AustrittsKNZ,2)</f>
        <v>2617.9699999999998</v>
      </c>
      <c r="G354">
        <f>ROUND(Grundentgelt*LZinPrz,2)</f>
        <v>209.44</v>
      </c>
      <c r="H354">
        <f>ROUND(IF(FreiwZulage&gt;TarifVolumenEnt+TarifVolumenLZ,FreiwZulage-(TarifVolumenEnt+TarifVolumenLZ),0)*AustrittsKNZ*EintrittsKNZ,2)</f>
        <v>0</v>
      </c>
      <c r="I354">
        <f t="shared" si="51"/>
        <v>2827.41</v>
      </c>
      <c r="J354">
        <f t="shared" si="45"/>
        <v>565.62</v>
      </c>
      <c r="K354">
        <f t="shared" si="46"/>
        <v>997.59000000000015</v>
      </c>
      <c r="L354">
        <f t="shared" si="47"/>
        <v>2772.59</v>
      </c>
    </row>
    <row r="355" spans="1:12" x14ac:dyDescent="0.25">
      <c r="A355">
        <f t="shared" si="52"/>
        <v>6</v>
      </c>
      <c r="B355">
        <f t="shared" si="53"/>
        <v>30</v>
      </c>
      <c r="C355">
        <f t="shared" si="48"/>
        <v>1176</v>
      </c>
      <c r="D355" t="str">
        <f t="shared" si="49"/>
        <v>Detmar</v>
      </c>
      <c r="E355" t="str">
        <f t="shared" si="50"/>
        <v>Breyer</v>
      </c>
      <c r="F355">
        <f>ROUND(IF(Tariftyp="AT",IF($A355&lt;MONTH(TE_ZP_AT),AT_Gehalt,AT_Gehalt*(1+TE_Satz_AT)),IF($A355&lt;MONTH(TE_ZP_Tarif),Tarifentgelt,Tarifentgelt*(1+TE_Satz))*IRWAZ/AZ_Tarif)*EintrittsKNZ*AustrittsKNZ,2)</f>
        <v>2617.9699999999998</v>
      </c>
      <c r="G355">
        <f>ROUND(Grundentgelt*LZinPrz,2)</f>
        <v>209.44</v>
      </c>
      <c r="H355">
        <f>ROUND(IF(FreiwZulage&gt;TarifVolumenEnt+TarifVolumenLZ,FreiwZulage-(TarifVolumenEnt+TarifVolumenLZ),0)*AustrittsKNZ*EintrittsKNZ,2)</f>
        <v>0</v>
      </c>
      <c r="I355">
        <f t="shared" si="51"/>
        <v>2827.41</v>
      </c>
      <c r="J355">
        <f t="shared" si="45"/>
        <v>565.62</v>
      </c>
      <c r="K355">
        <f t="shared" si="46"/>
        <v>997.59000000000015</v>
      </c>
      <c r="L355">
        <f t="shared" si="47"/>
        <v>2772.59</v>
      </c>
    </row>
    <row r="356" spans="1:12" x14ac:dyDescent="0.25">
      <c r="A356">
        <f t="shared" si="52"/>
        <v>7</v>
      </c>
      <c r="B356">
        <f t="shared" si="53"/>
        <v>30</v>
      </c>
      <c r="C356">
        <f t="shared" si="48"/>
        <v>1176</v>
      </c>
      <c r="D356" t="str">
        <f t="shared" si="49"/>
        <v>Detmar</v>
      </c>
      <c r="E356" t="str">
        <f t="shared" si="50"/>
        <v>Breyer</v>
      </c>
      <c r="F356">
        <f>ROUND(IF(Tariftyp="AT",IF($A356&lt;MONTH(TE_ZP_AT),AT_Gehalt,AT_Gehalt*(1+TE_Satz_AT)),IF($A356&lt;MONTH(TE_ZP_Tarif),Tarifentgelt,Tarifentgelt*(1+TE_Satz))*IRWAZ/AZ_Tarif)*EintrittsKNZ*AustrittsKNZ,2)</f>
        <v>2617.9699999999998</v>
      </c>
      <c r="G356">
        <f>ROUND(Grundentgelt*LZinPrz,2)</f>
        <v>209.44</v>
      </c>
      <c r="H356">
        <f>ROUND(IF(FreiwZulage&gt;TarifVolumenEnt+TarifVolumenLZ,FreiwZulage-(TarifVolumenEnt+TarifVolumenLZ),0)*AustrittsKNZ*EintrittsKNZ,2)</f>
        <v>0</v>
      </c>
      <c r="I356">
        <f t="shared" si="51"/>
        <v>2827.41</v>
      </c>
      <c r="J356">
        <f t="shared" si="45"/>
        <v>565.62</v>
      </c>
      <c r="K356">
        <f t="shared" si="46"/>
        <v>997.59000000000015</v>
      </c>
      <c r="L356">
        <f t="shared" si="47"/>
        <v>2772.59</v>
      </c>
    </row>
    <row r="357" spans="1:12" x14ac:dyDescent="0.25">
      <c r="A357">
        <f t="shared" si="52"/>
        <v>8</v>
      </c>
      <c r="B357">
        <f t="shared" si="53"/>
        <v>30</v>
      </c>
      <c r="C357">
        <f t="shared" si="48"/>
        <v>1176</v>
      </c>
      <c r="D357" t="str">
        <f t="shared" si="49"/>
        <v>Detmar</v>
      </c>
      <c r="E357" t="str">
        <f t="shared" si="50"/>
        <v>Breyer</v>
      </c>
      <c r="F357">
        <f>ROUND(IF(Tariftyp="AT",IF($A357&lt;MONTH(TE_ZP_AT),AT_Gehalt,AT_Gehalt*(1+TE_Satz_AT)),IF($A357&lt;MONTH(TE_ZP_Tarif),Tarifentgelt,Tarifentgelt*(1+TE_Satz))*IRWAZ/AZ_Tarif)*EintrittsKNZ*AustrittsKNZ,2)</f>
        <v>2617.9699999999998</v>
      </c>
      <c r="G357">
        <f>ROUND(Grundentgelt*LZinPrz,2)</f>
        <v>209.44</v>
      </c>
      <c r="H357">
        <f>ROUND(IF(FreiwZulage&gt;TarifVolumenEnt+TarifVolumenLZ,FreiwZulage-(TarifVolumenEnt+TarifVolumenLZ),0)*AustrittsKNZ*EintrittsKNZ,2)</f>
        <v>0</v>
      </c>
      <c r="I357">
        <f t="shared" si="51"/>
        <v>2827.41</v>
      </c>
      <c r="J357">
        <f t="shared" si="45"/>
        <v>565.62</v>
      </c>
      <c r="K357">
        <f t="shared" si="46"/>
        <v>997.59000000000015</v>
      </c>
      <c r="L357">
        <f t="shared" si="47"/>
        <v>2772.59</v>
      </c>
    </row>
    <row r="358" spans="1:12" x14ac:dyDescent="0.25">
      <c r="A358">
        <f t="shared" si="52"/>
        <v>9</v>
      </c>
      <c r="B358">
        <f t="shared" si="53"/>
        <v>30</v>
      </c>
      <c r="C358">
        <f t="shared" si="48"/>
        <v>1176</v>
      </c>
      <c r="D358" t="str">
        <f t="shared" si="49"/>
        <v>Detmar</v>
      </c>
      <c r="E358" t="str">
        <f t="shared" si="50"/>
        <v>Breyer</v>
      </c>
      <c r="F358">
        <f>ROUND(IF(Tariftyp="AT",IF($A358&lt;MONTH(TE_ZP_AT),AT_Gehalt,AT_Gehalt*(1+TE_Satz_AT)),IF($A358&lt;MONTH(TE_ZP_Tarif),Tarifentgelt,Tarifentgelt*(1+TE_Satz))*IRWAZ/AZ_Tarif)*EintrittsKNZ*AustrittsKNZ,2)</f>
        <v>2617.9699999999998</v>
      </c>
      <c r="G358">
        <f>ROUND(Grundentgelt*LZinPrz,2)</f>
        <v>209.44</v>
      </c>
      <c r="H358">
        <f>ROUND(IF(FreiwZulage&gt;TarifVolumenEnt+TarifVolumenLZ,FreiwZulage-(TarifVolumenEnt+TarifVolumenLZ),0)*AustrittsKNZ*EintrittsKNZ,2)</f>
        <v>0</v>
      </c>
      <c r="I358">
        <f t="shared" si="51"/>
        <v>2827.41</v>
      </c>
      <c r="J358">
        <f t="shared" si="45"/>
        <v>565.62</v>
      </c>
      <c r="K358">
        <f t="shared" si="46"/>
        <v>997.59000000000015</v>
      </c>
      <c r="L358">
        <f t="shared" si="47"/>
        <v>2772.59</v>
      </c>
    </row>
    <row r="359" spans="1:12" x14ac:dyDescent="0.25">
      <c r="A359">
        <f t="shared" si="52"/>
        <v>10</v>
      </c>
      <c r="B359">
        <f t="shared" si="53"/>
        <v>30</v>
      </c>
      <c r="C359">
        <f t="shared" si="48"/>
        <v>1176</v>
      </c>
      <c r="D359" t="str">
        <f t="shared" si="49"/>
        <v>Detmar</v>
      </c>
      <c r="E359" t="str">
        <f t="shared" si="50"/>
        <v>Breyer</v>
      </c>
      <c r="F359">
        <f>ROUND(IF(Tariftyp="AT",IF($A359&lt;MONTH(TE_ZP_AT),AT_Gehalt,AT_Gehalt*(1+TE_Satz_AT)),IF($A359&lt;MONTH(TE_ZP_Tarif),Tarifentgelt,Tarifentgelt*(1+TE_Satz))*IRWAZ/AZ_Tarif)*EintrittsKNZ*AustrittsKNZ,2)</f>
        <v>2617.9699999999998</v>
      </c>
      <c r="G359">
        <f>ROUND(Grundentgelt*LZinPrz,2)</f>
        <v>209.44</v>
      </c>
      <c r="H359">
        <f>ROUND(IF(FreiwZulage&gt;TarifVolumenEnt+TarifVolumenLZ,FreiwZulage-(TarifVolumenEnt+TarifVolumenLZ),0)*AustrittsKNZ*EintrittsKNZ,2)</f>
        <v>0</v>
      </c>
      <c r="I359">
        <f t="shared" si="51"/>
        <v>2827.41</v>
      </c>
      <c r="J359">
        <f t="shared" si="45"/>
        <v>565.62</v>
      </c>
      <c r="K359">
        <f t="shared" si="46"/>
        <v>997.59000000000015</v>
      </c>
      <c r="L359">
        <f t="shared" si="47"/>
        <v>2772.59</v>
      </c>
    </row>
    <row r="360" spans="1:12" x14ac:dyDescent="0.25">
      <c r="A360">
        <f t="shared" si="52"/>
        <v>11</v>
      </c>
      <c r="B360">
        <f t="shared" si="53"/>
        <v>30</v>
      </c>
      <c r="C360">
        <f t="shared" si="48"/>
        <v>1176</v>
      </c>
      <c r="D360" t="str">
        <f t="shared" si="49"/>
        <v>Detmar</v>
      </c>
      <c r="E360" t="str">
        <f t="shared" si="50"/>
        <v>Breyer</v>
      </c>
      <c r="F360">
        <f>ROUND(IF(Tariftyp="AT",IF($A360&lt;MONTH(TE_ZP_AT),AT_Gehalt,AT_Gehalt*(1+TE_Satz_AT)),IF($A360&lt;MONTH(TE_ZP_Tarif),Tarifentgelt,Tarifentgelt*(1+TE_Satz))*IRWAZ/AZ_Tarif)*EintrittsKNZ*AustrittsKNZ,2)</f>
        <v>2617.9699999999998</v>
      </c>
      <c r="G360">
        <f>ROUND(Grundentgelt*LZinPrz,2)</f>
        <v>209.44</v>
      </c>
      <c r="H360">
        <f>ROUND(IF(FreiwZulage&gt;TarifVolumenEnt+TarifVolumenLZ,FreiwZulage-(TarifVolumenEnt+TarifVolumenLZ),0)*AustrittsKNZ*EintrittsKNZ,2)</f>
        <v>0</v>
      </c>
      <c r="I360">
        <f t="shared" si="51"/>
        <v>2827.41</v>
      </c>
      <c r="J360">
        <f t="shared" si="45"/>
        <v>565.62</v>
      </c>
      <c r="K360">
        <f t="shared" si="46"/>
        <v>997.59000000000015</v>
      </c>
      <c r="L360">
        <f t="shared" si="47"/>
        <v>2772.59</v>
      </c>
    </row>
    <row r="361" spans="1:12" x14ac:dyDescent="0.25">
      <c r="A361">
        <f t="shared" si="52"/>
        <v>12</v>
      </c>
      <c r="B361">
        <f t="shared" si="53"/>
        <v>30</v>
      </c>
      <c r="C361">
        <f t="shared" si="48"/>
        <v>1176</v>
      </c>
      <c r="D361" t="str">
        <f t="shared" si="49"/>
        <v>Detmar</v>
      </c>
      <c r="E361" t="str">
        <f t="shared" si="50"/>
        <v>Breyer</v>
      </c>
      <c r="F361">
        <f>ROUND(IF(Tariftyp="AT",IF($A361&lt;MONTH(TE_ZP_AT),AT_Gehalt,AT_Gehalt*(1+TE_Satz_AT)),IF($A361&lt;MONTH(TE_ZP_Tarif),Tarifentgelt,Tarifentgelt*(1+TE_Satz))*IRWAZ/AZ_Tarif)*EintrittsKNZ*AustrittsKNZ,2)</f>
        <v>2617.9699999999998</v>
      </c>
      <c r="G361">
        <f>ROUND(Grundentgelt*LZinPrz,2)</f>
        <v>209.44</v>
      </c>
      <c r="H361">
        <f>ROUND(IF(FreiwZulage&gt;TarifVolumenEnt+TarifVolumenLZ,FreiwZulage-(TarifVolumenEnt+TarifVolumenLZ),0)*AustrittsKNZ*EintrittsKNZ,2)</f>
        <v>0</v>
      </c>
      <c r="I361">
        <f t="shared" si="51"/>
        <v>2827.41</v>
      </c>
      <c r="J361">
        <f t="shared" si="45"/>
        <v>565.62</v>
      </c>
      <c r="K361">
        <f t="shared" si="46"/>
        <v>997.59000000000015</v>
      </c>
      <c r="L361">
        <f t="shared" si="47"/>
        <v>2772.59</v>
      </c>
    </row>
    <row r="362" spans="1:12" x14ac:dyDescent="0.25">
      <c r="A362">
        <f t="shared" si="52"/>
        <v>1</v>
      </c>
      <c r="B362">
        <f t="shared" si="53"/>
        <v>31</v>
      </c>
      <c r="C362">
        <f t="shared" si="48"/>
        <v>1177</v>
      </c>
      <c r="D362" t="str">
        <f t="shared" si="49"/>
        <v>Claus</v>
      </c>
      <c r="E362" t="str">
        <f t="shared" si="50"/>
        <v>Brodehl</v>
      </c>
      <c r="F362">
        <f>ROUND(IF(Tariftyp="AT",IF($A362&lt;MONTH(TE_ZP_AT),AT_Gehalt,AT_Gehalt*(1+TE_Satz_AT)),IF($A362&lt;MONTH(TE_ZP_Tarif),Tarifentgelt,Tarifentgelt*(1+TE_Satz))*IRWAZ/AZ_Tarif)*EintrittsKNZ*AustrittsKNZ,2)</f>
        <v>5708.46</v>
      </c>
      <c r="G362">
        <f>ROUND(Grundentgelt*LZinPrz,2)</f>
        <v>0</v>
      </c>
      <c r="H362">
        <f>ROUND(IF(FreiwZulage&gt;TarifVolumenEnt+TarifVolumenLZ,FreiwZulage-(TarifVolumenEnt+TarifVolumenLZ),0)*AustrittsKNZ*EintrittsKNZ,2)</f>
        <v>0</v>
      </c>
      <c r="I362">
        <f t="shared" si="51"/>
        <v>5708.46</v>
      </c>
      <c r="J362">
        <f t="shared" si="45"/>
        <v>973.4</v>
      </c>
      <c r="K362">
        <f t="shared" si="46"/>
        <v>0</v>
      </c>
      <c r="L362">
        <f t="shared" si="47"/>
        <v>0</v>
      </c>
    </row>
    <row r="363" spans="1:12" x14ac:dyDescent="0.25">
      <c r="A363">
        <f t="shared" si="52"/>
        <v>2</v>
      </c>
      <c r="B363">
        <f t="shared" si="53"/>
        <v>31</v>
      </c>
      <c r="C363">
        <f t="shared" si="48"/>
        <v>1177</v>
      </c>
      <c r="D363" t="str">
        <f t="shared" si="49"/>
        <v>Claus</v>
      </c>
      <c r="E363" t="str">
        <f t="shared" si="50"/>
        <v>Brodehl</v>
      </c>
      <c r="F363">
        <f>ROUND(IF(Tariftyp="AT",IF($A363&lt;MONTH(TE_ZP_AT),AT_Gehalt,AT_Gehalt*(1+TE_Satz_AT)),IF($A363&lt;MONTH(TE_ZP_Tarif),Tarifentgelt,Tarifentgelt*(1+TE_Satz))*IRWAZ/AZ_Tarif)*EintrittsKNZ*AustrittsKNZ,2)</f>
        <v>5708.46</v>
      </c>
      <c r="G363">
        <f>ROUND(Grundentgelt*LZinPrz,2)</f>
        <v>0</v>
      </c>
      <c r="H363">
        <f>ROUND(IF(FreiwZulage&gt;TarifVolumenEnt+TarifVolumenLZ,FreiwZulage-(TarifVolumenEnt+TarifVolumenLZ),0)*AustrittsKNZ*EintrittsKNZ,2)</f>
        <v>0</v>
      </c>
      <c r="I363">
        <f t="shared" si="51"/>
        <v>5708.46</v>
      </c>
      <c r="J363">
        <f t="shared" si="45"/>
        <v>973.4</v>
      </c>
      <c r="K363">
        <f t="shared" si="46"/>
        <v>0</v>
      </c>
      <c r="L363">
        <f t="shared" si="47"/>
        <v>0</v>
      </c>
    </row>
    <row r="364" spans="1:12" x14ac:dyDescent="0.25">
      <c r="A364">
        <f t="shared" si="52"/>
        <v>3</v>
      </c>
      <c r="B364">
        <f t="shared" si="53"/>
        <v>31</v>
      </c>
      <c r="C364">
        <f t="shared" si="48"/>
        <v>1177</v>
      </c>
      <c r="D364" t="str">
        <f t="shared" si="49"/>
        <v>Claus</v>
      </c>
      <c r="E364" t="str">
        <f t="shared" si="50"/>
        <v>Brodehl</v>
      </c>
      <c r="F364">
        <f>ROUND(IF(Tariftyp="AT",IF($A364&lt;MONTH(TE_ZP_AT),AT_Gehalt,AT_Gehalt*(1+TE_Satz_AT)),IF($A364&lt;MONTH(TE_ZP_Tarif),Tarifentgelt,Tarifentgelt*(1+TE_Satz))*IRWAZ/AZ_Tarif)*EintrittsKNZ*AustrittsKNZ,2)</f>
        <v>5708.46</v>
      </c>
      <c r="G364">
        <f>ROUND(Grundentgelt*LZinPrz,2)</f>
        <v>0</v>
      </c>
      <c r="H364">
        <f>ROUND(IF(FreiwZulage&gt;TarifVolumenEnt+TarifVolumenLZ,FreiwZulage-(TarifVolumenEnt+TarifVolumenLZ),0)*AustrittsKNZ*EintrittsKNZ,2)</f>
        <v>0</v>
      </c>
      <c r="I364">
        <f t="shared" si="51"/>
        <v>5708.46</v>
      </c>
      <c r="J364">
        <f t="shared" si="45"/>
        <v>973.4</v>
      </c>
      <c r="K364">
        <f t="shared" si="46"/>
        <v>0</v>
      </c>
      <c r="L364">
        <f t="shared" si="47"/>
        <v>0</v>
      </c>
    </row>
    <row r="365" spans="1:12" x14ac:dyDescent="0.25">
      <c r="A365">
        <f t="shared" si="52"/>
        <v>4</v>
      </c>
      <c r="B365">
        <f t="shared" si="53"/>
        <v>31</v>
      </c>
      <c r="C365">
        <f t="shared" si="48"/>
        <v>1177</v>
      </c>
      <c r="D365" t="str">
        <f t="shared" si="49"/>
        <v>Claus</v>
      </c>
      <c r="E365" t="str">
        <f t="shared" si="50"/>
        <v>Brodehl</v>
      </c>
      <c r="F365">
        <f>ROUND(IF(Tariftyp="AT",IF($A365&lt;MONTH(TE_ZP_AT),AT_Gehalt,AT_Gehalt*(1+TE_Satz_AT)),IF($A365&lt;MONTH(TE_ZP_Tarif),Tarifentgelt,Tarifentgelt*(1+TE_Satz))*IRWAZ/AZ_Tarif)*EintrittsKNZ*AustrittsKNZ,2)</f>
        <v>5708.46</v>
      </c>
      <c r="G365">
        <f>ROUND(Grundentgelt*LZinPrz,2)</f>
        <v>0</v>
      </c>
      <c r="H365">
        <f>ROUND(IF(FreiwZulage&gt;TarifVolumenEnt+TarifVolumenLZ,FreiwZulage-(TarifVolumenEnt+TarifVolumenLZ),0)*AustrittsKNZ*EintrittsKNZ,2)</f>
        <v>0</v>
      </c>
      <c r="I365">
        <f t="shared" si="51"/>
        <v>5708.46</v>
      </c>
      <c r="J365">
        <f t="shared" si="45"/>
        <v>973.4</v>
      </c>
      <c r="K365">
        <f t="shared" si="46"/>
        <v>0</v>
      </c>
      <c r="L365">
        <f t="shared" si="47"/>
        <v>0</v>
      </c>
    </row>
    <row r="366" spans="1:12" x14ac:dyDescent="0.25">
      <c r="A366">
        <f t="shared" si="52"/>
        <v>5</v>
      </c>
      <c r="B366">
        <f t="shared" si="53"/>
        <v>31</v>
      </c>
      <c r="C366">
        <f t="shared" si="48"/>
        <v>1177</v>
      </c>
      <c r="D366" t="str">
        <f t="shared" si="49"/>
        <v>Claus</v>
      </c>
      <c r="E366" t="str">
        <f t="shared" si="50"/>
        <v>Brodehl</v>
      </c>
      <c r="F366">
        <f>ROUND(IF(Tariftyp="AT",IF($A366&lt;MONTH(TE_ZP_AT),AT_Gehalt,AT_Gehalt*(1+TE_Satz_AT)),IF($A366&lt;MONTH(TE_ZP_Tarif),Tarifentgelt,Tarifentgelt*(1+TE_Satz))*IRWAZ/AZ_Tarif)*EintrittsKNZ*AustrittsKNZ,2)</f>
        <v>5708.46</v>
      </c>
      <c r="G366">
        <f>ROUND(Grundentgelt*LZinPrz,2)</f>
        <v>0</v>
      </c>
      <c r="H366">
        <f>ROUND(IF(FreiwZulage&gt;TarifVolumenEnt+TarifVolumenLZ,FreiwZulage-(TarifVolumenEnt+TarifVolumenLZ),0)*AustrittsKNZ*EintrittsKNZ,2)</f>
        <v>0</v>
      </c>
      <c r="I366">
        <f t="shared" si="51"/>
        <v>5708.46</v>
      </c>
      <c r="J366">
        <f t="shared" si="45"/>
        <v>973.4</v>
      </c>
      <c r="K366">
        <f t="shared" si="46"/>
        <v>0</v>
      </c>
      <c r="L366">
        <f t="shared" si="47"/>
        <v>0</v>
      </c>
    </row>
    <row r="367" spans="1:12" x14ac:dyDescent="0.25">
      <c r="A367">
        <f t="shared" si="52"/>
        <v>6</v>
      </c>
      <c r="B367">
        <f t="shared" si="53"/>
        <v>31</v>
      </c>
      <c r="C367">
        <f t="shared" si="48"/>
        <v>1177</v>
      </c>
      <c r="D367" t="str">
        <f t="shared" si="49"/>
        <v>Claus</v>
      </c>
      <c r="E367" t="str">
        <f t="shared" si="50"/>
        <v>Brodehl</v>
      </c>
      <c r="F367">
        <f>ROUND(IF(Tariftyp="AT",IF($A367&lt;MONTH(TE_ZP_AT),AT_Gehalt,AT_Gehalt*(1+TE_Satz_AT)),IF($A367&lt;MONTH(TE_ZP_Tarif),Tarifentgelt,Tarifentgelt*(1+TE_Satz))*IRWAZ/AZ_Tarif)*EintrittsKNZ*AustrittsKNZ,2)</f>
        <v>5708.46</v>
      </c>
      <c r="G367">
        <f>ROUND(Grundentgelt*LZinPrz,2)</f>
        <v>0</v>
      </c>
      <c r="H367">
        <f>ROUND(IF(FreiwZulage&gt;TarifVolumenEnt+TarifVolumenLZ,FreiwZulage-(TarifVolumenEnt+TarifVolumenLZ),0)*AustrittsKNZ*EintrittsKNZ,2)</f>
        <v>0</v>
      </c>
      <c r="I367">
        <f t="shared" si="51"/>
        <v>5708.46</v>
      </c>
      <c r="J367">
        <f t="shared" si="45"/>
        <v>973.4</v>
      </c>
      <c r="K367">
        <f t="shared" si="46"/>
        <v>0</v>
      </c>
      <c r="L367">
        <f t="shared" si="47"/>
        <v>0</v>
      </c>
    </row>
    <row r="368" spans="1:12" x14ac:dyDescent="0.25">
      <c r="A368">
        <f t="shared" si="52"/>
        <v>7</v>
      </c>
      <c r="B368">
        <f t="shared" si="53"/>
        <v>31</v>
      </c>
      <c r="C368">
        <f t="shared" si="48"/>
        <v>1177</v>
      </c>
      <c r="D368" t="str">
        <f t="shared" si="49"/>
        <v>Claus</v>
      </c>
      <c r="E368" t="str">
        <f t="shared" si="50"/>
        <v>Brodehl</v>
      </c>
      <c r="F368">
        <f>ROUND(IF(Tariftyp="AT",IF($A368&lt;MONTH(TE_ZP_AT),AT_Gehalt,AT_Gehalt*(1+TE_Satz_AT)),IF($A368&lt;MONTH(TE_ZP_Tarif),Tarifentgelt,Tarifentgelt*(1+TE_Satz))*IRWAZ/AZ_Tarif)*EintrittsKNZ*AustrittsKNZ,2)</f>
        <v>5822.63</v>
      </c>
      <c r="G368">
        <f>ROUND(Grundentgelt*LZinPrz,2)</f>
        <v>0</v>
      </c>
      <c r="H368">
        <f>ROUND(IF(FreiwZulage&gt;TarifVolumenEnt+TarifVolumenLZ,FreiwZulage-(TarifVolumenEnt+TarifVolumenLZ),0)*AustrittsKNZ*EintrittsKNZ,2)</f>
        <v>0</v>
      </c>
      <c r="I368">
        <f t="shared" si="51"/>
        <v>5822.63</v>
      </c>
      <c r="J368">
        <f t="shared" si="45"/>
        <v>973.4</v>
      </c>
      <c r="K368">
        <f t="shared" si="46"/>
        <v>0</v>
      </c>
      <c r="L368">
        <f t="shared" si="47"/>
        <v>0</v>
      </c>
    </row>
    <row r="369" spans="1:12" x14ac:dyDescent="0.25">
      <c r="A369">
        <f t="shared" si="52"/>
        <v>8</v>
      </c>
      <c r="B369">
        <f t="shared" si="53"/>
        <v>31</v>
      </c>
      <c r="C369">
        <f t="shared" si="48"/>
        <v>1177</v>
      </c>
      <c r="D369" t="str">
        <f t="shared" si="49"/>
        <v>Claus</v>
      </c>
      <c r="E369" t="str">
        <f t="shared" si="50"/>
        <v>Brodehl</v>
      </c>
      <c r="F369">
        <f>ROUND(IF(Tariftyp="AT",IF($A369&lt;MONTH(TE_ZP_AT),AT_Gehalt,AT_Gehalt*(1+TE_Satz_AT)),IF($A369&lt;MONTH(TE_ZP_Tarif),Tarifentgelt,Tarifentgelt*(1+TE_Satz))*IRWAZ/AZ_Tarif)*EintrittsKNZ*AustrittsKNZ,2)</f>
        <v>5822.63</v>
      </c>
      <c r="G369">
        <f>ROUND(Grundentgelt*LZinPrz,2)</f>
        <v>0</v>
      </c>
      <c r="H369">
        <f>ROUND(IF(FreiwZulage&gt;TarifVolumenEnt+TarifVolumenLZ,FreiwZulage-(TarifVolumenEnt+TarifVolumenLZ),0)*AustrittsKNZ*EintrittsKNZ,2)</f>
        <v>0</v>
      </c>
      <c r="I369">
        <f t="shared" si="51"/>
        <v>5822.63</v>
      </c>
      <c r="J369">
        <f t="shared" si="45"/>
        <v>973.4</v>
      </c>
      <c r="K369">
        <f t="shared" si="46"/>
        <v>0</v>
      </c>
      <c r="L369">
        <f t="shared" si="47"/>
        <v>0</v>
      </c>
    </row>
    <row r="370" spans="1:12" x14ac:dyDescent="0.25">
      <c r="A370">
        <f t="shared" si="52"/>
        <v>9</v>
      </c>
      <c r="B370">
        <f t="shared" si="53"/>
        <v>31</v>
      </c>
      <c r="C370">
        <f t="shared" si="48"/>
        <v>1177</v>
      </c>
      <c r="D370" t="str">
        <f t="shared" si="49"/>
        <v>Claus</v>
      </c>
      <c r="E370" t="str">
        <f t="shared" si="50"/>
        <v>Brodehl</v>
      </c>
      <c r="F370">
        <f>ROUND(IF(Tariftyp="AT",IF($A370&lt;MONTH(TE_ZP_AT),AT_Gehalt,AT_Gehalt*(1+TE_Satz_AT)),IF($A370&lt;MONTH(TE_ZP_Tarif),Tarifentgelt,Tarifentgelt*(1+TE_Satz))*IRWAZ/AZ_Tarif)*EintrittsKNZ*AustrittsKNZ,2)</f>
        <v>5822.63</v>
      </c>
      <c r="G370">
        <f>ROUND(Grundentgelt*LZinPrz,2)</f>
        <v>0</v>
      </c>
      <c r="H370">
        <f>ROUND(IF(FreiwZulage&gt;TarifVolumenEnt+TarifVolumenLZ,FreiwZulage-(TarifVolumenEnt+TarifVolumenLZ),0)*AustrittsKNZ*EintrittsKNZ,2)</f>
        <v>0</v>
      </c>
      <c r="I370">
        <f t="shared" si="51"/>
        <v>5822.63</v>
      </c>
      <c r="J370">
        <f t="shared" si="45"/>
        <v>973.4</v>
      </c>
      <c r="K370">
        <f t="shared" si="46"/>
        <v>0</v>
      </c>
      <c r="L370">
        <f t="shared" si="47"/>
        <v>0</v>
      </c>
    </row>
    <row r="371" spans="1:12" x14ac:dyDescent="0.25">
      <c r="A371">
        <f t="shared" si="52"/>
        <v>10</v>
      </c>
      <c r="B371">
        <f t="shared" si="53"/>
        <v>31</v>
      </c>
      <c r="C371">
        <f t="shared" si="48"/>
        <v>1177</v>
      </c>
      <c r="D371" t="str">
        <f t="shared" si="49"/>
        <v>Claus</v>
      </c>
      <c r="E371" t="str">
        <f t="shared" si="50"/>
        <v>Brodehl</v>
      </c>
      <c r="F371">
        <f>ROUND(IF(Tariftyp="AT",IF($A371&lt;MONTH(TE_ZP_AT),AT_Gehalt,AT_Gehalt*(1+TE_Satz_AT)),IF($A371&lt;MONTH(TE_ZP_Tarif),Tarifentgelt,Tarifentgelt*(1+TE_Satz))*IRWAZ/AZ_Tarif)*EintrittsKNZ*AustrittsKNZ,2)</f>
        <v>5822.63</v>
      </c>
      <c r="G371">
        <f>ROUND(Grundentgelt*LZinPrz,2)</f>
        <v>0</v>
      </c>
      <c r="H371">
        <f>ROUND(IF(FreiwZulage&gt;TarifVolumenEnt+TarifVolumenLZ,FreiwZulage-(TarifVolumenEnt+TarifVolumenLZ),0)*AustrittsKNZ*EintrittsKNZ,2)</f>
        <v>0</v>
      </c>
      <c r="I371">
        <f t="shared" si="51"/>
        <v>5822.63</v>
      </c>
      <c r="J371">
        <f t="shared" si="45"/>
        <v>973.4</v>
      </c>
      <c r="K371">
        <f t="shared" si="46"/>
        <v>0</v>
      </c>
      <c r="L371">
        <f t="shared" si="47"/>
        <v>0</v>
      </c>
    </row>
    <row r="372" spans="1:12" x14ac:dyDescent="0.25">
      <c r="A372">
        <f t="shared" si="52"/>
        <v>11</v>
      </c>
      <c r="B372">
        <f t="shared" si="53"/>
        <v>31</v>
      </c>
      <c r="C372">
        <f t="shared" si="48"/>
        <v>1177</v>
      </c>
      <c r="D372" t="str">
        <f t="shared" si="49"/>
        <v>Claus</v>
      </c>
      <c r="E372" t="str">
        <f t="shared" si="50"/>
        <v>Brodehl</v>
      </c>
      <c r="F372">
        <f>ROUND(IF(Tariftyp="AT",IF($A372&lt;MONTH(TE_ZP_AT),AT_Gehalt,AT_Gehalt*(1+TE_Satz_AT)),IF($A372&lt;MONTH(TE_ZP_Tarif),Tarifentgelt,Tarifentgelt*(1+TE_Satz))*IRWAZ/AZ_Tarif)*EintrittsKNZ*AustrittsKNZ,2)</f>
        <v>5822.63</v>
      </c>
      <c r="G372">
        <f>ROUND(Grundentgelt*LZinPrz,2)</f>
        <v>0</v>
      </c>
      <c r="H372">
        <f>ROUND(IF(FreiwZulage&gt;TarifVolumenEnt+TarifVolumenLZ,FreiwZulage-(TarifVolumenEnt+TarifVolumenLZ),0)*AustrittsKNZ*EintrittsKNZ,2)</f>
        <v>0</v>
      </c>
      <c r="I372">
        <f t="shared" si="51"/>
        <v>5822.63</v>
      </c>
      <c r="J372">
        <f t="shared" si="45"/>
        <v>973.4</v>
      </c>
      <c r="K372">
        <f t="shared" si="46"/>
        <v>0</v>
      </c>
      <c r="L372">
        <f t="shared" si="47"/>
        <v>0</v>
      </c>
    </row>
    <row r="373" spans="1:12" x14ac:dyDescent="0.25">
      <c r="A373">
        <f t="shared" si="52"/>
        <v>12</v>
      </c>
      <c r="B373">
        <f t="shared" si="53"/>
        <v>31</v>
      </c>
      <c r="C373">
        <f t="shared" si="48"/>
        <v>1177</v>
      </c>
      <c r="D373" t="str">
        <f t="shared" si="49"/>
        <v>Claus</v>
      </c>
      <c r="E373" t="str">
        <f t="shared" si="50"/>
        <v>Brodehl</v>
      </c>
      <c r="F373">
        <f>ROUND(IF(Tariftyp="AT",IF($A373&lt;MONTH(TE_ZP_AT),AT_Gehalt,AT_Gehalt*(1+TE_Satz_AT)),IF($A373&lt;MONTH(TE_ZP_Tarif),Tarifentgelt,Tarifentgelt*(1+TE_Satz))*IRWAZ/AZ_Tarif)*EintrittsKNZ*AustrittsKNZ,2)</f>
        <v>5822.63</v>
      </c>
      <c r="G373">
        <f>ROUND(Grundentgelt*LZinPrz,2)</f>
        <v>0</v>
      </c>
      <c r="H373">
        <f>ROUND(IF(FreiwZulage&gt;TarifVolumenEnt+TarifVolumenLZ,FreiwZulage-(TarifVolumenEnt+TarifVolumenLZ),0)*AustrittsKNZ*EintrittsKNZ,2)</f>
        <v>0</v>
      </c>
      <c r="I373">
        <f t="shared" si="51"/>
        <v>5822.63</v>
      </c>
      <c r="J373">
        <f t="shared" si="45"/>
        <v>973.4</v>
      </c>
      <c r="K373">
        <f t="shared" si="46"/>
        <v>0</v>
      </c>
      <c r="L373">
        <f t="shared" si="47"/>
        <v>0</v>
      </c>
    </row>
    <row r="374" spans="1:12" x14ac:dyDescent="0.25">
      <c r="A374">
        <f t="shared" si="52"/>
        <v>1</v>
      </c>
      <c r="B374">
        <f t="shared" si="53"/>
        <v>32</v>
      </c>
      <c r="C374">
        <f t="shared" si="48"/>
        <v>1178</v>
      </c>
      <c r="D374" t="str">
        <f t="shared" si="49"/>
        <v>Barbara</v>
      </c>
      <c r="E374" t="str">
        <f t="shared" si="50"/>
        <v>Brokamp</v>
      </c>
      <c r="F374">
        <f>ROUND(IF(Tariftyp="AT",IF($A374&lt;MONTH(TE_ZP_AT),AT_Gehalt,AT_Gehalt*(1+TE_Satz_AT)),IF($A374&lt;MONTH(TE_ZP_Tarif),Tarifentgelt,Tarifentgelt*(1+TE_Satz))*IRWAZ/AZ_Tarif)*EintrittsKNZ*AustrittsKNZ,2)</f>
        <v>1213.43</v>
      </c>
      <c r="G374">
        <f>ROUND(Grundentgelt*LZinPrz,2)</f>
        <v>121.34</v>
      </c>
      <c r="H374">
        <f>ROUND(IF(FreiwZulage&gt;TarifVolumenEnt+TarifVolumenLZ,FreiwZulage-(TarifVolumenEnt+TarifVolumenLZ),0)*AustrittsKNZ*EintrittsKNZ,2)</f>
        <v>0</v>
      </c>
      <c r="I374">
        <f t="shared" si="51"/>
        <v>1334.77</v>
      </c>
      <c r="J374">
        <f t="shared" si="45"/>
        <v>267.02</v>
      </c>
      <c r="K374">
        <f t="shared" si="46"/>
        <v>2490.23</v>
      </c>
      <c r="L374">
        <f t="shared" si="47"/>
        <v>4265.2299999999996</v>
      </c>
    </row>
    <row r="375" spans="1:12" x14ac:dyDescent="0.25">
      <c r="A375">
        <f t="shared" si="52"/>
        <v>2</v>
      </c>
      <c r="B375">
        <f t="shared" si="53"/>
        <v>32</v>
      </c>
      <c r="C375">
        <f t="shared" si="48"/>
        <v>1178</v>
      </c>
      <c r="D375" t="str">
        <f t="shared" si="49"/>
        <v>Barbara</v>
      </c>
      <c r="E375" t="str">
        <f t="shared" si="50"/>
        <v>Brokamp</v>
      </c>
      <c r="F375">
        <f>ROUND(IF(Tariftyp="AT",IF($A375&lt;MONTH(TE_ZP_AT),AT_Gehalt,AT_Gehalt*(1+TE_Satz_AT)),IF($A375&lt;MONTH(TE_ZP_Tarif),Tarifentgelt,Tarifentgelt*(1+TE_Satz))*IRWAZ/AZ_Tarif)*EintrittsKNZ*AustrittsKNZ,2)</f>
        <v>1213.43</v>
      </c>
      <c r="G375">
        <f>ROUND(Grundentgelt*LZinPrz,2)</f>
        <v>121.34</v>
      </c>
      <c r="H375">
        <f>ROUND(IF(FreiwZulage&gt;TarifVolumenEnt+TarifVolumenLZ,FreiwZulage-(TarifVolumenEnt+TarifVolumenLZ),0)*AustrittsKNZ*EintrittsKNZ,2)</f>
        <v>0</v>
      </c>
      <c r="I375">
        <f t="shared" si="51"/>
        <v>1334.77</v>
      </c>
      <c r="J375">
        <f t="shared" si="45"/>
        <v>267.02</v>
      </c>
      <c r="K375">
        <f t="shared" si="46"/>
        <v>2490.23</v>
      </c>
      <c r="L375">
        <f t="shared" si="47"/>
        <v>4265.2299999999996</v>
      </c>
    </row>
    <row r="376" spans="1:12" x14ac:dyDescent="0.25">
      <c r="A376">
        <f t="shared" si="52"/>
        <v>3</v>
      </c>
      <c r="B376">
        <f t="shared" si="53"/>
        <v>32</v>
      </c>
      <c r="C376">
        <f t="shared" si="48"/>
        <v>1178</v>
      </c>
      <c r="D376" t="str">
        <f t="shared" si="49"/>
        <v>Barbara</v>
      </c>
      <c r="E376" t="str">
        <f t="shared" si="50"/>
        <v>Brokamp</v>
      </c>
      <c r="F376">
        <f>ROUND(IF(Tariftyp="AT",IF($A376&lt;MONTH(TE_ZP_AT),AT_Gehalt,AT_Gehalt*(1+TE_Satz_AT)),IF($A376&lt;MONTH(TE_ZP_Tarif),Tarifentgelt,Tarifentgelt*(1+TE_Satz))*IRWAZ/AZ_Tarif)*EintrittsKNZ*AustrittsKNZ,2)</f>
        <v>1213.43</v>
      </c>
      <c r="G376">
        <f>ROUND(Grundentgelt*LZinPrz,2)</f>
        <v>121.34</v>
      </c>
      <c r="H376">
        <f>ROUND(IF(FreiwZulage&gt;TarifVolumenEnt+TarifVolumenLZ,FreiwZulage-(TarifVolumenEnt+TarifVolumenLZ),0)*AustrittsKNZ*EintrittsKNZ,2)</f>
        <v>0</v>
      </c>
      <c r="I376">
        <f t="shared" si="51"/>
        <v>1334.77</v>
      </c>
      <c r="J376">
        <f t="shared" si="45"/>
        <v>267.02</v>
      </c>
      <c r="K376">
        <f t="shared" si="46"/>
        <v>2490.23</v>
      </c>
      <c r="L376">
        <f t="shared" si="47"/>
        <v>4265.2299999999996</v>
      </c>
    </row>
    <row r="377" spans="1:12" x14ac:dyDescent="0.25">
      <c r="A377">
        <f t="shared" si="52"/>
        <v>4</v>
      </c>
      <c r="B377">
        <f t="shared" si="53"/>
        <v>32</v>
      </c>
      <c r="C377">
        <f t="shared" si="48"/>
        <v>1178</v>
      </c>
      <c r="D377" t="str">
        <f t="shared" si="49"/>
        <v>Barbara</v>
      </c>
      <c r="E377" t="str">
        <f t="shared" si="50"/>
        <v>Brokamp</v>
      </c>
      <c r="F377">
        <f>ROUND(IF(Tariftyp="AT",IF($A377&lt;MONTH(TE_ZP_AT),AT_Gehalt,AT_Gehalt*(1+TE_Satz_AT)),IF($A377&lt;MONTH(TE_ZP_Tarif),Tarifentgelt,Tarifentgelt*(1+TE_Satz))*IRWAZ/AZ_Tarif)*EintrittsKNZ*AustrittsKNZ,2)</f>
        <v>1213.43</v>
      </c>
      <c r="G377">
        <f>ROUND(Grundentgelt*LZinPrz,2)</f>
        <v>121.34</v>
      </c>
      <c r="H377">
        <f>ROUND(IF(FreiwZulage&gt;TarifVolumenEnt+TarifVolumenLZ,FreiwZulage-(TarifVolumenEnt+TarifVolumenLZ),0)*AustrittsKNZ*EintrittsKNZ,2)</f>
        <v>0</v>
      </c>
      <c r="I377">
        <f t="shared" si="51"/>
        <v>1334.77</v>
      </c>
      <c r="J377">
        <f t="shared" si="45"/>
        <v>267.02</v>
      </c>
      <c r="K377">
        <f t="shared" si="46"/>
        <v>2490.23</v>
      </c>
      <c r="L377">
        <f t="shared" si="47"/>
        <v>4265.2299999999996</v>
      </c>
    </row>
    <row r="378" spans="1:12" x14ac:dyDescent="0.25">
      <c r="A378">
        <f t="shared" si="52"/>
        <v>5</v>
      </c>
      <c r="B378">
        <f t="shared" si="53"/>
        <v>32</v>
      </c>
      <c r="C378">
        <f t="shared" si="48"/>
        <v>1178</v>
      </c>
      <c r="D378" t="str">
        <f t="shared" si="49"/>
        <v>Barbara</v>
      </c>
      <c r="E378" t="str">
        <f t="shared" si="50"/>
        <v>Brokamp</v>
      </c>
      <c r="F378">
        <f>ROUND(IF(Tariftyp="AT",IF($A378&lt;MONTH(TE_ZP_AT),AT_Gehalt,AT_Gehalt*(1+TE_Satz_AT)),IF($A378&lt;MONTH(TE_ZP_Tarif),Tarifentgelt,Tarifentgelt*(1+TE_Satz))*IRWAZ/AZ_Tarif)*EintrittsKNZ*AustrittsKNZ,2)</f>
        <v>1249.83</v>
      </c>
      <c r="G378">
        <f>ROUND(Grundentgelt*LZinPrz,2)</f>
        <v>124.98</v>
      </c>
      <c r="H378">
        <f>ROUND(IF(FreiwZulage&gt;TarifVolumenEnt+TarifVolumenLZ,FreiwZulage-(TarifVolumenEnt+TarifVolumenLZ),0)*AustrittsKNZ*EintrittsKNZ,2)</f>
        <v>0</v>
      </c>
      <c r="I378">
        <f t="shared" si="51"/>
        <v>1374.81</v>
      </c>
      <c r="J378">
        <f t="shared" si="45"/>
        <v>275.02999999999997</v>
      </c>
      <c r="K378">
        <f t="shared" si="46"/>
        <v>2450.19</v>
      </c>
      <c r="L378">
        <f t="shared" si="47"/>
        <v>4225.1900000000005</v>
      </c>
    </row>
    <row r="379" spans="1:12" x14ac:dyDescent="0.25">
      <c r="A379">
        <f t="shared" si="52"/>
        <v>6</v>
      </c>
      <c r="B379">
        <f t="shared" si="53"/>
        <v>32</v>
      </c>
      <c r="C379">
        <f t="shared" si="48"/>
        <v>1178</v>
      </c>
      <c r="D379" t="str">
        <f t="shared" si="49"/>
        <v>Barbara</v>
      </c>
      <c r="E379" t="str">
        <f t="shared" si="50"/>
        <v>Brokamp</v>
      </c>
      <c r="F379">
        <f>ROUND(IF(Tariftyp="AT",IF($A379&lt;MONTH(TE_ZP_AT),AT_Gehalt,AT_Gehalt*(1+TE_Satz_AT)),IF($A379&lt;MONTH(TE_ZP_Tarif),Tarifentgelt,Tarifentgelt*(1+TE_Satz))*IRWAZ/AZ_Tarif)*EintrittsKNZ*AustrittsKNZ,2)</f>
        <v>1249.83</v>
      </c>
      <c r="G379">
        <f>ROUND(Grundentgelt*LZinPrz,2)</f>
        <v>124.98</v>
      </c>
      <c r="H379">
        <f>ROUND(IF(FreiwZulage&gt;TarifVolumenEnt+TarifVolumenLZ,FreiwZulage-(TarifVolumenEnt+TarifVolumenLZ),0)*AustrittsKNZ*EintrittsKNZ,2)</f>
        <v>0</v>
      </c>
      <c r="I379">
        <f t="shared" si="51"/>
        <v>1374.81</v>
      </c>
      <c r="J379">
        <f t="shared" si="45"/>
        <v>275.02999999999997</v>
      </c>
      <c r="K379">
        <f t="shared" si="46"/>
        <v>2450.19</v>
      </c>
      <c r="L379">
        <f t="shared" si="47"/>
        <v>4225.1900000000005</v>
      </c>
    </row>
    <row r="380" spans="1:12" x14ac:dyDescent="0.25">
      <c r="A380">
        <f t="shared" si="52"/>
        <v>7</v>
      </c>
      <c r="B380">
        <f t="shared" si="53"/>
        <v>32</v>
      </c>
      <c r="C380">
        <f t="shared" si="48"/>
        <v>1178</v>
      </c>
      <c r="D380" t="str">
        <f t="shared" si="49"/>
        <v>Barbara</v>
      </c>
      <c r="E380" t="str">
        <f t="shared" si="50"/>
        <v>Brokamp</v>
      </c>
      <c r="F380">
        <f>ROUND(IF(Tariftyp="AT",IF($A380&lt;MONTH(TE_ZP_AT),AT_Gehalt,AT_Gehalt*(1+TE_Satz_AT)),IF($A380&lt;MONTH(TE_ZP_Tarif),Tarifentgelt,Tarifentgelt*(1+TE_Satz))*IRWAZ/AZ_Tarif)*EintrittsKNZ*AustrittsKNZ,2)</f>
        <v>1249.83</v>
      </c>
      <c r="G380">
        <f>ROUND(Grundentgelt*LZinPrz,2)</f>
        <v>124.98</v>
      </c>
      <c r="H380">
        <f>ROUND(IF(FreiwZulage&gt;TarifVolumenEnt+TarifVolumenLZ,FreiwZulage-(TarifVolumenEnt+TarifVolumenLZ),0)*AustrittsKNZ*EintrittsKNZ,2)</f>
        <v>0</v>
      </c>
      <c r="I380">
        <f t="shared" si="51"/>
        <v>1374.81</v>
      </c>
      <c r="J380">
        <f t="shared" si="45"/>
        <v>275.02999999999997</v>
      </c>
      <c r="K380">
        <f t="shared" si="46"/>
        <v>2450.19</v>
      </c>
      <c r="L380">
        <f t="shared" si="47"/>
        <v>4225.1900000000005</v>
      </c>
    </row>
    <row r="381" spans="1:12" x14ac:dyDescent="0.25">
      <c r="A381">
        <f t="shared" si="52"/>
        <v>8</v>
      </c>
      <c r="B381">
        <f t="shared" si="53"/>
        <v>32</v>
      </c>
      <c r="C381">
        <f t="shared" si="48"/>
        <v>1178</v>
      </c>
      <c r="D381" t="str">
        <f t="shared" si="49"/>
        <v>Barbara</v>
      </c>
      <c r="E381" t="str">
        <f t="shared" si="50"/>
        <v>Brokamp</v>
      </c>
      <c r="F381">
        <f>ROUND(IF(Tariftyp="AT",IF($A381&lt;MONTH(TE_ZP_AT),AT_Gehalt,AT_Gehalt*(1+TE_Satz_AT)),IF($A381&lt;MONTH(TE_ZP_Tarif),Tarifentgelt,Tarifentgelt*(1+TE_Satz))*IRWAZ/AZ_Tarif)*EintrittsKNZ*AustrittsKNZ,2)</f>
        <v>1249.83</v>
      </c>
      <c r="G381">
        <f>ROUND(Grundentgelt*LZinPrz,2)</f>
        <v>124.98</v>
      </c>
      <c r="H381">
        <f>ROUND(IF(FreiwZulage&gt;TarifVolumenEnt+TarifVolumenLZ,FreiwZulage-(TarifVolumenEnt+TarifVolumenLZ),0)*AustrittsKNZ*EintrittsKNZ,2)</f>
        <v>0</v>
      </c>
      <c r="I381">
        <f t="shared" si="51"/>
        <v>1374.81</v>
      </c>
      <c r="J381">
        <f t="shared" si="45"/>
        <v>275.02999999999997</v>
      </c>
      <c r="K381">
        <f t="shared" si="46"/>
        <v>2450.19</v>
      </c>
      <c r="L381">
        <f t="shared" si="47"/>
        <v>4225.1900000000005</v>
      </c>
    </row>
    <row r="382" spans="1:12" x14ac:dyDescent="0.25">
      <c r="A382">
        <f t="shared" si="52"/>
        <v>9</v>
      </c>
      <c r="B382">
        <f t="shared" si="53"/>
        <v>32</v>
      </c>
      <c r="C382">
        <f t="shared" si="48"/>
        <v>1178</v>
      </c>
      <c r="D382" t="str">
        <f t="shared" si="49"/>
        <v>Barbara</v>
      </c>
      <c r="E382" t="str">
        <f t="shared" si="50"/>
        <v>Brokamp</v>
      </c>
      <c r="F382">
        <f>ROUND(IF(Tariftyp="AT",IF($A382&lt;MONTH(TE_ZP_AT),AT_Gehalt,AT_Gehalt*(1+TE_Satz_AT)),IF($A382&lt;MONTH(TE_ZP_Tarif),Tarifentgelt,Tarifentgelt*(1+TE_Satz))*IRWAZ/AZ_Tarif)*EintrittsKNZ*AustrittsKNZ,2)</f>
        <v>1249.83</v>
      </c>
      <c r="G382">
        <f>ROUND(Grundentgelt*LZinPrz,2)</f>
        <v>124.98</v>
      </c>
      <c r="H382">
        <f>ROUND(IF(FreiwZulage&gt;TarifVolumenEnt+TarifVolumenLZ,FreiwZulage-(TarifVolumenEnt+TarifVolumenLZ),0)*AustrittsKNZ*EintrittsKNZ,2)</f>
        <v>0</v>
      </c>
      <c r="I382">
        <f t="shared" si="51"/>
        <v>1374.81</v>
      </c>
      <c r="J382">
        <f t="shared" si="45"/>
        <v>275.02999999999997</v>
      </c>
      <c r="K382">
        <f t="shared" si="46"/>
        <v>2450.19</v>
      </c>
      <c r="L382">
        <f t="shared" si="47"/>
        <v>4225.1900000000005</v>
      </c>
    </row>
    <row r="383" spans="1:12" x14ac:dyDescent="0.25">
      <c r="A383">
        <f t="shared" si="52"/>
        <v>10</v>
      </c>
      <c r="B383">
        <f t="shared" si="53"/>
        <v>32</v>
      </c>
      <c r="C383">
        <f t="shared" si="48"/>
        <v>1178</v>
      </c>
      <c r="D383" t="str">
        <f t="shared" si="49"/>
        <v>Barbara</v>
      </c>
      <c r="E383" t="str">
        <f t="shared" si="50"/>
        <v>Brokamp</v>
      </c>
      <c r="F383">
        <f>ROUND(IF(Tariftyp="AT",IF($A383&lt;MONTH(TE_ZP_AT),AT_Gehalt,AT_Gehalt*(1+TE_Satz_AT)),IF($A383&lt;MONTH(TE_ZP_Tarif),Tarifentgelt,Tarifentgelt*(1+TE_Satz))*IRWAZ/AZ_Tarif)*EintrittsKNZ*AustrittsKNZ,2)</f>
        <v>1249.83</v>
      </c>
      <c r="G383">
        <f>ROUND(Grundentgelt*LZinPrz,2)</f>
        <v>124.98</v>
      </c>
      <c r="H383">
        <f>ROUND(IF(FreiwZulage&gt;TarifVolumenEnt+TarifVolumenLZ,FreiwZulage-(TarifVolumenEnt+TarifVolumenLZ),0)*AustrittsKNZ*EintrittsKNZ,2)</f>
        <v>0</v>
      </c>
      <c r="I383">
        <f t="shared" si="51"/>
        <v>1374.81</v>
      </c>
      <c r="J383">
        <f t="shared" si="45"/>
        <v>275.02999999999997</v>
      </c>
      <c r="K383">
        <f t="shared" si="46"/>
        <v>2450.19</v>
      </c>
      <c r="L383">
        <f t="shared" si="47"/>
        <v>4225.1900000000005</v>
      </c>
    </row>
    <row r="384" spans="1:12" x14ac:dyDescent="0.25">
      <c r="A384">
        <f t="shared" si="52"/>
        <v>11</v>
      </c>
      <c r="B384">
        <f t="shared" si="53"/>
        <v>32</v>
      </c>
      <c r="C384">
        <f t="shared" si="48"/>
        <v>1178</v>
      </c>
      <c r="D384" t="str">
        <f t="shared" si="49"/>
        <v>Barbara</v>
      </c>
      <c r="E384" t="str">
        <f t="shared" si="50"/>
        <v>Brokamp</v>
      </c>
      <c r="F384">
        <f>ROUND(IF(Tariftyp="AT",IF($A384&lt;MONTH(TE_ZP_AT),AT_Gehalt,AT_Gehalt*(1+TE_Satz_AT)),IF($A384&lt;MONTH(TE_ZP_Tarif),Tarifentgelt,Tarifentgelt*(1+TE_Satz))*IRWAZ/AZ_Tarif)*EintrittsKNZ*AustrittsKNZ,2)</f>
        <v>1249.83</v>
      </c>
      <c r="G384">
        <f>ROUND(Grundentgelt*LZinPrz,2)</f>
        <v>124.98</v>
      </c>
      <c r="H384">
        <f>ROUND(IF(FreiwZulage&gt;TarifVolumenEnt+TarifVolumenLZ,FreiwZulage-(TarifVolumenEnt+TarifVolumenLZ),0)*AustrittsKNZ*EintrittsKNZ,2)</f>
        <v>0</v>
      </c>
      <c r="I384">
        <f t="shared" si="51"/>
        <v>1374.81</v>
      </c>
      <c r="J384">
        <f t="shared" si="45"/>
        <v>275.02999999999997</v>
      </c>
      <c r="K384">
        <f t="shared" si="46"/>
        <v>2450.19</v>
      </c>
      <c r="L384">
        <f t="shared" si="47"/>
        <v>4225.1900000000005</v>
      </c>
    </row>
    <row r="385" spans="1:12" x14ac:dyDescent="0.25">
      <c r="A385">
        <f t="shared" si="52"/>
        <v>12</v>
      </c>
      <c r="B385">
        <f t="shared" si="53"/>
        <v>32</v>
      </c>
      <c r="C385">
        <f t="shared" si="48"/>
        <v>1178</v>
      </c>
      <c r="D385" t="str">
        <f t="shared" si="49"/>
        <v>Barbara</v>
      </c>
      <c r="E385" t="str">
        <f t="shared" si="50"/>
        <v>Brokamp</v>
      </c>
      <c r="F385">
        <f>ROUND(IF(Tariftyp="AT",IF($A385&lt;MONTH(TE_ZP_AT),AT_Gehalt,AT_Gehalt*(1+TE_Satz_AT)),IF($A385&lt;MONTH(TE_ZP_Tarif),Tarifentgelt,Tarifentgelt*(1+TE_Satz))*IRWAZ/AZ_Tarif)*EintrittsKNZ*AustrittsKNZ,2)</f>
        <v>1249.83</v>
      </c>
      <c r="G385">
        <f>ROUND(Grundentgelt*LZinPrz,2)</f>
        <v>124.98</v>
      </c>
      <c r="H385">
        <f>ROUND(IF(FreiwZulage&gt;TarifVolumenEnt+TarifVolumenLZ,FreiwZulage-(TarifVolumenEnt+TarifVolumenLZ),0)*AustrittsKNZ*EintrittsKNZ,2)</f>
        <v>0</v>
      </c>
      <c r="I385">
        <f t="shared" si="51"/>
        <v>1374.81</v>
      </c>
      <c r="J385">
        <f t="shared" si="45"/>
        <v>275.02999999999997</v>
      </c>
      <c r="K385">
        <f t="shared" si="46"/>
        <v>2450.19</v>
      </c>
      <c r="L385">
        <f t="shared" si="47"/>
        <v>4225.1900000000005</v>
      </c>
    </row>
    <row r="386" spans="1:12" x14ac:dyDescent="0.25">
      <c r="A386">
        <f t="shared" si="52"/>
        <v>1</v>
      </c>
      <c r="B386">
        <f t="shared" si="53"/>
        <v>33</v>
      </c>
      <c r="C386">
        <f t="shared" si="48"/>
        <v>1183</v>
      </c>
      <c r="D386" t="str">
        <f t="shared" si="49"/>
        <v>Christiane</v>
      </c>
      <c r="E386" t="str">
        <f t="shared" si="50"/>
        <v>Bühler</v>
      </c>
      <c r="F386">
        <f>ROUND(IF(Tariftyp="AT",IF($A386&lt;MONTH(TE_ZP_AT),AT_Gehalt,AT_Gehalt*(1+TE_Satz_AT)),IF($A386&lt;MONTH(TE_ZP_Tarif),Tarifentgelt,Tarifentgelt*(1+TE_Satz))*IRWAZ/AZ_Tarif)*EintrittsKNZ*AustrittsKNZ,2)</f>
        <v>2091</v>
      </c>
      <c r="G386">
        <f>ROUND(Grundentgelt*LZinPrz,2)</f>
        <v>209.1</v>
      </c>
      <c r="H386">
        <f>ROUND(IF(FreiwZulage&gt;TarifVolumenEnt+TarifVolumenLZ,FreiwZulage-(TarifVolumenEnt+TarifVolumenLZ),0)*AustrittsKNZ*EintrittsKNZ,2)</f>
        <v>0</v>
      </c>
      <c r="I386">
        <f t="shared" si="51"/>
        <v>2300.1</v>
      </c>
      <c r="J386">
        <f t="shared" ref="J386:J449" si="54">ROUND(IF(KVPV_BBG&lt;lfdEntgelt,KVPV_BBG*KVPV_Satz,lfdEntgelt*KVPV_Satz)+IF(RVAV_BBG&lt;lfdEntgelt,RVAV_BBG*RVAV_Satz,lfdEntgelt*RVAV_Satz),2)</f>
        <v>460.14</v>
      </c>
      <c r="K386">
        <f t="shared" ref="K386:K449" si="55">IF(KVPV_BBG-lfdEntgelt&lt;0,0,KVPV_BBG-lfdEntgelt)</f>
        <v>1524.9</v>
      </c>
      <c r="L386">
        <f t="shared" ref="L386:L449" si="56">IF(RVAV_BBG-lfdEntgelt&lt;0,0,RVAV_BBG-lfdEntgelt)</f>
        <v>3299.9</v>
      </c>
    </row>
    <row r="387" spans="1:12" x14ac:dyDescent="0.25">
      <c r="A387">
        <f t="shared" si="52"/>
        <v>2</v>
      </c>
      <c r="B387">
        <f t="shared" si="53"/>
        <v>33</v>
      </c>
      <c r="C387">
        <f t="shared" ref="C387:C450" si="57">INDEX(Stammdaten,$B387,1)</f>
        <v>1183</v>
      </c>
      <c r="D387" t="str">
        <f t="shared" ref="D387:D450" si="58">INDEX(Stammdaten,$B387,2)</f>
        <v>Christiane</v>
      </c>
      <c r="E387" t="str">
        <f t="shared" ref="E387:E450" si="59">INDEX(Stammdaten,$B387,3)</f>
        <v>Bühler</v>
      </c>
      <c r="F387">
        <f>ROUND(IF(Tariftyp="AT",IF($A387&lt;MONTH(TE_ZP_AT),AT_Gehalt,AT_Gehalt*(1+TE_Satz_AT)),IF($A387&lt;MONTH(TE_ZP_Tarif),Tarifentgelt,Tarifentgelt*(1+TE_Satz))*IRWAZ/AZ_Tarif)*EintrittsKNZ*AustrittsKNZ,2)</f>
        <v>2091</v>
      </c>
      <c r="G387">
        <f>ROUND(Grundentgelt*LZinPrz,2)</f>
        <v>209.1</v>
      </c>
      <c r="H387">
        <f>ROUND(IF(FreiwZulage&gt;TarifVolumenEnt+TarifVolumenLZ,FreiwZulage-(TarifVolumenEnt+TarifVolumenLZ),0)*AustrittsKNZ*EintrittsKNZ,2)</f>
        <v>0</v>
      </c>
      <c r="I387">
        <f t="shared" ref="I387:I450" si="60">SUM(F387:H387)</f>
        <v>2300.1</v>
      </c>
      <c r="J387">
        <f t="shared" si="54"/>
        <v>460.14</v>
      </c>
      <c r="K387">
        <f t="shared" si="55"/>
        <v>1524.9</v>
      </c>
      <c r="L387">
        <f t="shared" si="56"/>
        <v>3299.9</v>
      </c>
    </row>
    <row r="388" spans="1:12" x14ac:dyDescent="0.25">
      <c r="A388">
        <f t="shared" ref="A388:A451" si="61">IF($A387=12,1,$A387+1)</f>
        <v>3</v>
      </c>
      <c r="B388">
        <f t="shared" ref="B388:B451" si="62">IF(A388=1,B387+1,B387)</f>
        <v>33</v>
      </c>
      <c r="C388">
        <f t="shared" si="57"/>
        <v>1183</v>
      </c>
      <c r="D388" t="str">
        <f t="shared" si="58"/>
        <v>Christiane</v>
      </c>
      <c r="E388" t="str">
        <f t="shared" si="59"/>
        <v>Bühler</v>
      </c>
      <c r="F388">
        <f>ROUND(IF(Tariftyp="AT",IF($A388&lt;MONTH(TE_ZP_AT),AT_Gehalt,AT_Gehalt*(1+TE_Satz_AT)),IF($A388&lt;MONTH(TE_ZP_Tarif),Tarifentgelt,Tarifentgelt*(1+TE_Satz))*IRWAZ/AZ_Tarif)*EintrittsKNZ*AustrittsKNZ,2)</f>
        <v>2091</v>
      </c>
      <c r="G388">
        <f>ROUND(Grundentgelt*LZinPrz,2)</f>
        <v>209.1</v>
      </c>
      <c r="H388">
        <f>ROUND(IF(FreiwZulage&gt;TarifVolumenEnt+TarifVolumenLZ,FreiwZulage-(TarifVolumenEnt+TarifVolumenLZ),0)*AustrittsKNZ*EintrittsKNZ,2)</f>
        <v>0</v>
      </c>
      <c r="I388">
        <f t="shared" si="60"/>
        <v>2300.1</v>
      </c>
      <c r="J388">
        <f t="shared" si="54"/>
        <v>460.14</v>
      </c>
      <c r="K388">
        <f t="shared" si="55"/>
        <v>1524.9</v>
      </c>
      <c r="L388">
        <f t="shared" si="56"/>
        <v>3299.9</v>
      </c>
    </row>
    <row r="389" spans="1:12" x14ac:dyDescent="0.25">
      <c r="A389">
        <f t="shared" si="61"/>
        <v>4</v>
      </c>
      <c r="B389">
        <f t="shared" si="62"/>
        <v>33</v>
      </c>
      <c r="C389">
        <f t="shared" si="57"/>
        <v>1183</v>
      </c>
      <c r="D389" t="str">
        <f t="shared" si="58"/>
        <v>Christiane</v>
      </c>
      <c r="E389" t="str">
        <f t="shared" si="59"/>
        <v>Bühler</v>
      </c>
      <c r="F389">
        <f>ROUND(IF(Tariftyp="AT",IF($A389&lt;MONTH(TE_ZP_AT),AT_Gehalt,AT_Gehalt*(1+TE_Satz_AT)),IF($A389&lt;MONTH(TE_ZP_Tarif),Tarifentgelt,Tarifentgelt*(1+TE_Satz))*IRWAZ/AZ_Tarif)*EintrittsKNZ*AustrittsKNZ,2)</f>
        <v>2091</v>
      </c>
      <c r="G389">
        <f>ROUND(Grundentgelt*LZinPrz,2)</f>
        <v>209.1</v>
      </c>
      <c r="H389">
        <f>ROUND(IF(FreiwZulage&gt;TarifVolumenEnt+TarifVolumenLZ,FreiwZulage-(TarifVolumenEnt+TarifVolumenLZ),0)*AustrittsKNZ*EintrittsKNZ,2)</f>
        <v>0</v>
      </c>
      <c r="I389">
        <f t="shared" si="60"/>
        <v>2300.1</v>
      </c>
      <c r="J389">
        <f t="shared" si="54"/>
        <v>460.14</v>
      </c>
      <c r="K389">
        <f t="shared" si="55"/>
        <v>1524.9</v>
      </c>
      <c r="L389">
        <f t="shared" si="56"/>
        <v>3299.9</v>
      </c>
    </row>
    <row r="390" spans="1:12" x14ac:dyDescent="0.25">
      <c r="A390">
        <f t="shared" si="61"/>
        <v>5</v>
      </c>
      <c r="B390">
        <f t="shared" si="62"/>
        <v>33</v>
      </c>
      <c r="C390">
        <f t="shared" si="57"/>
        <v>1183</v>
      </c>
      <c r="D390" t="str">
        <f t="shared" si="58"/>
        <v>Christiane</v>
      </c>
      <c r="E390" t="str">
        <f t="shared" si="59"/>
        <v>Bühler</v>
      </c>
      <c r="F390">
        <f>ROUND(IF(Tariftyp="AT",IF($A390&lt;MONTH(TE_ZP_AT),AT_Gehalt,AT_Gehalt*(1+TE_Satz_AT)),IF($A390&lt;MONTH(TE_ZP_Tarif),Tarifentgelt,Tarifentgelt*(1+TE_Satz))*IRWAZ/AZ_Tarif)*EintrittsKNZ*AustrittsKNZ,2)</f>
        <v>2153.73</v>
      </c>
      <c r="G390">
        <f>ROUND(Grundentgelt*LZinPrz,2)</f>
        <v>215.37</v>
      </c>
      <c r="H390">
        <f>ROUND(IF(FreiwZulage&gt;TarifVolumenEnt+TarifVolumenLZ,FreiwZulage-(TarifVolumenEnt+TarifVolumenLZ),0)*AustrittsKNZ*EintrittsKNZ,2)</f>
        <v>0</v>
      </c>
      <c r="I390">
        <f t="shared" si="60"/>
        <v>2369.1</v>
      </c>
      <c r="J390">
        <f t="shared" si="54"/>
        <v>473.94</v>
      </c>
      <c r="K390">
        <f t="shared" si="55"/>
        <v>1455.9</v>
      </c>
      <c r="L390">
        <f t="shared" si="56"/>
        <v>3230.9</v>
      </c>
    </row>
    <row r="391" spans="1:12" x14ac:dyDescent="0.25">
      <c r="A391">
        <f t="shared" si="61"/>
        <v>6</v>
      </c>
      <c r="B391">
        <f t="shared" si="62"/>
        <v>33</v>
      </c>
      <c r="C391">
        <f t="shared" si="57"/>
        <v>1183</v>
      </c>
      <c r="D391" t="str">
        <f t="shared" si="58"/>
        <v>Christiane</v>
      </c>
      <c r="E391" t="str">
        <f t="shared" si="59"/>
        <v>Bühler</v>
      </c>
      <c r="F391">
        <f>ROUND(IF(Tariftyp="AT",IF($A391&lt;MONTH(TE_ZP_AT),AT_Gehalt,AT_Gehalt*(1+TE_Satz_AT)),IF($A391&lt;MONTH(TE_ZP_Tarif),Tarifentgelt,Tarifentgelt*(1+TE_Satz))*IRWAZ/AZ_Tarif)*EintrittsKNZ*AustrittsKNZ,2)</f>
        <v>2153.73</v>
      </c>
      <c r="G391">
        <f>ROUND(Grundentgelt*LZinPrz,2)</f>
        <v>215.37</v>
      </c>
      <c r="H391">
        <f>ROUND(IF(FreiwZulage&gt;TarifVolumenEnt+TarifVolumenLZ,FreiwZulage-(TarifVolumenEnt+TarifVolumenLZ),0)*AustrittsKNZ*EintrittsKNZ,2)</f>
        <v>0</v>
      </c>
      <c r="I391">
        <f t="shared" si="60"/>
        <v>2369.1</v>
      </c>
      <c r="J391">
        <f t="shared" si="54"/>
        <v>473.94</v>
      </c>
      <c r="K391">
        <f t="shared" si="55"/>
        <v>1455.9</v>
      </c>
      <c r="L391">
        <f t="shared" si="56"/>
        <v>3230.9</v>
      </c>
    </row>
    <row r="392" spans="1:12" x14ac:dyDescent="0.25">
      <c r="A392">
        <f t="shared" si="61"/>
        <v>7</v>
      </c>
      <c r="B392">
        <f t="shared" si="62"/>
        <v>33</v>
      </c>
      <c r="C392">
        <f t="shared" si="57"/>
        <v>1183</v>
      </c>
      <c r="D392" t="str">
        <f t="shared" si="58"/>
        <v>Christiane</v>
      </c>
      <c r="E392" t="str">
        <f t="shared" si="59"/>
        <v>Bühler</v>
      </c>
      <c r="F392">
        <f>ROUND(IF(Tariftyp="AT",IF($A392&lt;MONTH(TE_ZP_AT),AT_Gehalt,AT_Gehalt*(1+TE_Satz_AT)),IF($A392&lt;MONTH(TE_ZP_Tarif),Tarifentgelt,Tarifentgelt*(1+TE_Satz))*IRWAZ/AZ_Tarif)*EintrittsKNZ*AustrittsKNZ,2)</f>
        <v>2153.73</v>
      </c>
      <c r="G392">
        <f>ROUND(Grundentgelt*LZinPrz,2)</f>
        <v>215.37</v>
      </c>
      <c r="H392">
        <f>ROUND(IF(FreiwZulage&gt;TarifVolumenEnt+TarifVolumenLZ,FreiwZulage-(TarifVolumenEnt+TarifVolumenLZ),0)*AustrittsKNZ*EintrittsKNZ,2)</f>
        <v>0</v>
      </c>
      <c r="I392">
        <f t="shared" si="60"/>
        <v>2369.1</v>
      </c>
      <c r="J392">
        <f t="shared" si="54"/>
        <v>473.94</v>
      </c>
      <c r="K392">
        <f t="shared" si="55"/>
        <v>1455.9</v>
      </c>
      <c r="L392">
        <f t="shared" si="56"/>
        <v>3230.9</v>
      </c>
    </row>
    <row r="393" spans="1:12" x14ac:dyDescent="0.25">
      <c r="A393">
        <f t="shared" si="61"/>
        <v>8</v>
      </c>
      <c r="B393">
        <f t="shared" si="62"/>
        <v>33</v>
      </c>
      <c r="C393">
        <f t="shared" si="57"/>
        <v>1183</v>
      </c>
      <c r="D393" t="str">
        <f t="shared" si="58"/>
        <v>Christiane</v>
      </c>
      <c r="E393" t="str">
        <f t="shared" si="59"/>
        <v>Bühler</v>
      </c>
      <c r="F393">
        <f>ROUND(IF(Tariftyp="AT",IF($A393&lt;MONTH(TE_ZP_AT),AT_Gehalt,AT_Gehalt*(1+TE_Satz_AT)),IF($A393&lt;MONTH(TE_ZP_Tarif),Tarifentgelt,Tarifentgelt*(1+TE_Satz))*IRWAZ/AZ_Tarif)*EintrittsKNZ*AustrittsKNZ,2)</f>
        <v>2153.73</v>
      </c>
      <c r="G393">
        <f>ROUND(Grundentgelt*LZinPrz,2)</f>
        <v>215.37</v>
      </c>
      <c r="H393">
        <f>ROUND(IF(FreiwZulage&gt;TarifVolumenEnt+TarifVolumenLZ,FreiwZulage-(TarifVolumenEnt+TarifVolumenLZ),0)*AustrittsKNZ*EintrittsKNZ,2)</f>
        <v>0</v>
      </c>
      <c r="I393">
        <f t="shared" si="60"/>
        <v>2369.1</v>
      </c>
      <c r="J393">
        <f t="shared" si="54"/>
        <v>473.94</v>
      </c>
      <c r="K393">
        <f t="shared" si="55"/>
        <v>1455.9</v>
      </c>
      <c r="L393">
        <f t="shared" si="56"/>
        <v>3230.9</v>
      </c>
    </row>
    <row r="394" spans="1:12" x14ac:dyDescent="0.25">
      <c r="A394">
        <f t="shared" si="61"/>
        <v>9</v>
      </c>
      <c r="B394">
        <f t="shared" si="62"/>
        <v>33</v>
      </c>
      <c r="C394">
        <f t="shared" si="57"/>
        <v>1183</v>
      </c>
      <c r="D394" t="str">
        <f t="shared" si="58"/>
        <v>Christiane</v>
      </c>
      <c r="E394" t="str">
        <f t="shared" si="59"/>
        <v>Bühler</v>
      </c>
      <c r="F394">
        <f>ROUND(IF(Tariftyp="AT",IF($A394&lt;MONTH(TE_ZP_AT),AT_Gehalt,AT_Gehalt*(1+TE_Satz_AT)),IF($A394&lt;MONTH(TE_ZP_Tarif),Tarifentgelt,Tarifentgelt*(1+TE_Satz))*IRWAZ/AZ_Tarif)*EintrittsKNZ*AustrittsKNZ,2)</f>
        <v>2153.73</v>
      </c>
      <c r="G394">
        <f>ROUND(Grundentgelt*LZinPrz,2)</f>
        <v>215.37</v>
      </c>
      <c r="H394">
        <f>ROUND(IF(FreiwZulage&gt;TarifVolumenEnt+TarifVolumenLZ,FreiwZulage-(TarifVolumenEnt+TarifVolumenLZ),0)*AustrittsKNZ*EintrittsKNZ,2)</f>
        <v>0</v>
      </c>
      <c r="I394">
        <f t="shared" si="60"/>
        <v>2369.1</v>
      </c>
      <c r="J394">
        <f t="shared" si="54"/>
        <v>473.94</v>
      </c>
      <c r="K394">
        <f t="shared" si="55"/>
        <v>1455.9</v>
      </c>
      <c r="L394">
        <f t="shared" si="56"/>
        <v>3230.9</v>
      </c>
    </row>
    <row r="395" spans="1:12" x14ac:dyDescent="0.25">
      <c r="A395">
        <f t="shared" si="61"/>
        <v>10</v>
      </c>
      <c r="B395">
        <f t="shared" si="62"/>
        <v>33</v>
      </c>
      <c r="C395">
        <f t="shared" si="57"/>
        <v>1183</v>
      </c>
      <c r="D395" t="str">
        <f t="shared" si="58"/>
        <v>Christiane</v>
      </c>
      <c r="E395" t="str">
        <f t="shared" si="59"/>
        <v>Bühler</v>
      </c>
      <c r="F395">
        <f>ROUND(IF(Tariftyp="AT",IF($A395&lt;MONTH(TE_ZP_AT),AT_Gehalt,AT_Gehalt*(1+TE_Satz_AT)),IF($A395&lt;MONTH(TE_ZP_Tarif),Tarifentgelt,Tarifentgelt*(1+TE_Satz))*IRWAZ/AZ_Tarif)*EintrittsKNZ*AustrittsKNZ,2)</f>
        <v>2153.73</v>
      </c>
      <c r="G395">
        <f>ROUND(Grundentgelt*LZinPrz,2)</f>
        <v>215.37</v>
      </c>
      <c r="H395">
        <f>ROUND(IF(FreiwZulage&gt;TarifVolumenEnt+TarifVolumenLZ,FreiwZulage-(TarifVolumenEnt+TarifVolumenLZ),0)*AustrittsKNZ*EintrittsKNZ,2)</f>
        <v>0</v>
      </c>
      <c r="I395">
        <f t="shared" si="60"/>
        <v>2369.1</v>
      </c>
      <c r="J395">
        <f t="shared" si="54"/>
        <v>473.94</v>
      </c>
      <c r="K395">
        <f t="shared" si="55"/>
        <v>1455.9</v>
      </c>
      <c r="L395">
        <f t="shared" si="56"/>
        <v>3230.9</v>
      </c>
    </row>
    <row r="396" spans="1:12" x14ac:dyDescent="0.25">
      <c r="A396">
        <f t="shared" si="61"/>
        <v>11</v>
      </c>
      <c r="B396">
        <f t="shared" si="62"/>
        <v>33</v>
      </c>
      <c r="C396">
        <f t="shared" si="57"/>
        <v>1183</v>
      </c>
      <c r="D396" t="str">
        <f t="shared" si="58"/>
        <v>Christiane</v>
      </c>
      <c r="E396" t="str">
        <f t="shared" si="59"/>
        <v>Bühler</v>
      </c>
      <c r="F396">
        <f>ROUND(IF(Tariftyp="AT",IF($A396&lt;MONTH(TE_ZP_AT),AT_Gehalt,AT_Gehalt*(1+TE_Satz_AT)),IF($A396&lt;MONTH(TE_ZP_Tarif),Tarifentgelt,Tarifentgelt*(1+TE_Satz))*IRWAZ/AZ_Tarif)*EintrittsKNZ*AustrittsKNZ,2)</f>
        <v>2153.73</v>
      </c>
      <c r="G396">
        <f>ROUND(Grundentgelt*LZinPrz,2)</f>
        <v>215.37</v>
      </c>
      <c r="H396">
        <f>ROUND(IF(FreiwZulage&gt;TarifVolumenEnt+TarifVolumenLZ,FreiwZulage-(TarifVolumenEnt+TarifVolumenLZ),0)*AustrittsKNZ*EintrittsKNZ,2)</f>
        <v>0</v>
      </c>
      <c r="I396">
        <f t="shared" si="60"/>
        <v>2369.1</v>
      </c>
      <c r="J396">
        <f t="shared" si="54"/>
        <v>473.94</v>
      </c>
      <c r="K396">
        <f t="shared" si="55"/>
        <v>1455.9</v>
      </c>
      <c r="L396">
        <f t="shared" si="56"/>
        <v>3230.9</v>
      </c>
    </row>
    <row r="397" spans="1:12" x14ac:dyDescent="0.25">
      <c r="A397">
        <f t="shared" si="61"/>
        <v>12</v>
      </c>
      <c r="B397">
        <f t="shared" si="62"/>
        <v>33</v>
      </c>
      <c r="C397">
        <f t="shared" si="57"/>
        <v>1183</v>
      </c>
      <c r="D397" t="str">
        <f t="shared" si="58"/>
        <v>Christiane</v>
      </c>
      <c r="E397" t="str">
        <f t="shared" si="59"/>
        <v>Bühler</v>
      </c>
      <c r="F397">
        <f>ROUND(IF(Tariftyp="AT",IF($A397&lt;MONTH(TE_ZP_AT),AT_Gehalt,AT_Gehalt*(1+TE_Satz_AT)),IF($A397&lt;MONTH(TE_ZP_Tarif),Tarifentgelt,Tarifentgelt*(1+TE_Satz))*IRWAZ/AZ_Tarif)*EintrittsKNZ*AustrittsKNZ,2)</f>
        <v>2153.73</v>
      </c>
      <c r="G397">
        <f>ROUND(Grundentgelt*LZinPrz,2)</f>
        <v>215.37</v>
      </c>
      <c r="H397">
        <f>ROUND(IF(FreiwZulage&gt;TarifVolumenEnt+TarifVolumenLZ,FreiwZulage-(TarifVolumenEnt+TarifVolumenLZ),0)*AustrittsKNZ*EintrittsKNZ,2)</f>
        <v>0</v>
      </c>
      <c r="I397">
        <f t="shared" si="60"/>
        <v>2369.1</v>
      </c>
      <c r="J397">
        <f t="shared" si="54"/>
        <v>473.94</v>
      </c>
      <c r="K397">
        <f t="shared" si="55"/>
        <v>1455.9</v>
      </c>
      <c r="L397">
        <f t="shared" si="56"/>
        <v>3230.9</v>
      </c>
    </row>
    <row r="398" spans="1:12" x14ac:dyDescent="0.25">
      <c r="A398">
        <f t="shared" si="61"/>
        <v>1</v>
      </c>
      <c r="B398">
        <f t="shared" si="62"/>
        <v>34</v>
      </c>
      <c r="C398">
        <f t="shared" si="57"/>
        <v>1186</v>
      </c>
      <c r="D398" t="str">
        <f t="shared" si="58"/>
        <v>Dagmar</v>
      </c>
      <c r="E398" t="str">
        <f t="shared" si="59"/>
        <v>Burger</v>
      </c>
      <c r="F398">
        <f>ROUND(IF(Tariftyp="AT",IF($A398&lt;MONTH(TE_ZP_AT),AT_Gehalt,AT_Gehalt*(1+TE_Satz_AT)),IF($A398&lt;MONTH(TE_ZP_Tarif),Tarifentgelt,Tarifentgelt*(1+TE_Satz))*IRWAZ/AZ_Tarif)*EintrittsKNZ*AustrittsKNZ,2)</f>
        <v>3679</v>
      </c>
      <c r="G398">
        <f>ROUND(Grundentgelt*LZinPrz,2)</f>
        <v>367.9</v>
      </c>
      <c r="H398">
        <f>ROUND(IF(FreiwZulage&gt;TarifVolumenEnt+TarifVolumenLZ,FreiwZulage-(TarifVolumenEnt+TarifVolumenLZ),0)*AustrittsKNZ*EintrittsKNZ,2)</f>
        <v>0</v>
      </c>
      <c r="I398">
        <f t="shared" si="60"/>
        <v>4046.9</v>
      </c>
      <c r="J398">
        <f t="shared" si="54"/>
        <v>791.22</v>
      </c>
      <c r="K398">
        <f t="shared" si="55"/>
        <v>0</v>
      </c>
      <c r="L398">
        <f t="shared" si="56"/>
        <v>1553.1</v>
      </c>
    </row>
    <row r="399" spans="1:12" x14ac:dyDescent="0.25">
      <c r="A399">
        <f t="shared" si="61"/>
        <v>2</v>
      </c>
      <c r="B399">
        <f t="shared" si="62"/>
        <v>34</v>
      </c>
      <c r="C399">
        <f t="shared" si="57"/>
        <v>1186</v>
      </c>
      <c r="D399" t="str">
        <f t="shared" si="58"/>
        <v>Dagmar</v>
      </c>
      <c r="E399" t="str">
        <f t="shared" si="59"/>
        <v>Burger</v>
      </c>
      <c r="F399">
        <f>ROUND(IF(Tariftyp="AT",IF($A399&lt;MONTH(TE_ZP_AT),AT_Gehalt,AT_Gehalt*(1+TE_Satz_AT)),IF($A399&lt;MONTH(TE_ZP_Tarif),Tarifentgelt,Tarifentgelt*(1+TE_Satz))*IRWAZ/AZ_Tarif)*EintrittsKNZ*AustrittsKNZ,2)</f>
        <v>3679</v>
      </c>
      <c r="G399">
        <f>ROUND(Grundentgelt*LZinPrz,2)</f>
        <v>367.9</v>
      </c>
      <c r="H399">
        <f>ROUND(IF(FreiwZulage&gt;TarifVolumenEnt+TarifVolumenLZ,FreiwZulage-(TarifVolumenEnt+TarifVolumenLZ),0)*AustrittsKNZ*EintrittsKNZ,2)</f>
        <v>0</v>
      </c>
      <c r="I399">
        <f t="shared" si="60"/>
        <v>4046.9</v>
      </c>
      <c r="J399">
        <f t="shared" si="54"/>
        <v>791.22</v>
      </c>
      <c r="K399">
        <f t="shared" si="55"/>
        <v>0</v>
      </c>
      <c r="L399">
        <f t="shared" si="56"/>
        <v>1553.1</v>
      </c>
    </row>
    <row r="400" spans="1:12" x14ac:dyDescent="0.25">
      <c r="A400">
        <f t="shared" si="61"/>
        <v>3</v>
      </c>
      <c r="B400">
        <f t="shared" si="62"/>
        <v>34</v>
      </c>
      <c r="C400">
        <f t="shared" si="57"/>
        <v>1186</v>
      </c>
      <c r="D400" t="str">
        <f t="shared" si="58"/>
        <v>Dagmar</v>
      </c>
      <c r="E400" t="str">
        <f t="shared" si="59"/>
        <v>Burger</v>
      </c>
      <c r="F400">
        <f>ROUND(IF(Tariftyp="AT",IF($A400&lt;MONTH(TE_ZP_AT),AT_Gehalt,AT_Gehalt*(1+TE_Satz_AT)),IF($A400&lt;MONTH(TE_ZP_Tarif),Tarifentgelt,Tarifentgelt*(1+TE_Satz))*IRWAZ/AZ_Tarif)*EintrittsKNZ*AustrittsKNZ,2)</f>
        <v>3679</v>
      </c>
      <c r="G400">
        <f>ROUND(Grundentgelt*LZinPrz,2)</f>
        <v>367.9</v>
      </c>
      <c r="H400">
        <f>ROUND(IF(FreiwZulage&gt;TarifVolumenEnt+TarifVolumenLZ,FreiwZulage-(TarifVolumenEnt+TarifVolumenLZ),0)*AustrittsKNZ*EintrittsKNZ,2)</f>
        <v>0</v>
      </c>
      <c r="I400">
        <f t="shared" si="60"/>
        <v>4046.9</v>
      </c>
      <c r="J400">
        <f t="shared" si="54"/>
        <v>791.22</v>
      </c>
      <c r="K400">
        <f t="shared" si="55"/>
        <v>0</v>
      </c>
      <c r="L400">
        <f t="shared" si="56"/>
        <v>1553.1</v>
      </c>
    </row>
    <row r="401" spans="1:12" x14ac:dyDescent="0.25">
      <c r="A401">
        <f t="shared" si="61"/>
        <v>4</v>
      </c>
      <c r="B401">
        <f t="shared" si="62"/>
        <v>34</v>
      </c>
      <c r="C401">
        <f t="shared" si="57"/>
        <v>1186</v>
      </c>
      <c r="D401" t="str">
        <f t="shared" si="58"/>
        <v>Dagmar</v>
      </c>
      <c r="E401" t="str">
        <f t="shared" si="59"/>
        <v>Burger</v>
      </c>
      <c r="F401">
        <f>ROUND(IF(Tariftyp="AT",IF($A401&lt;MONTH(TE_ZP_AT),AT_Gehalt,AT_Gehalt*(1+TE_Satz_AT)),IF($A401&lt;MONTH(TE_ZP_Tarif),Tarifentgelt,Tarifentgelt*(1+TE_Satz))*IRWAZ/AZ_Tarif)*EintrittsKNZ*AustrittsKNZ,2)</f>
        <v>3679</v>
      </c>
      <c r="G401">
        <f>ROUND(Grundentgelt*LZinPrz,2)</f>
        <v>367.9</v>
      </c>
      <c r="H401">
        <f>ROUND(IF(FreiwZulage&gt;TarifVolumenEnt+TarifVolumenLZ,FreiwZulage-(TarifVolumenEnt+TarifVolumenLZ),0)*AustrittsKNZ*EintrittsKNZ,2)</f>
        <v>0</v>
      </c>
      <c r="I401">
        <f t="shared" si="60"/>
        <v>4046.9</v>
      </c>
      <c r="J401">
        <f t="shared" si="54"/>
        <v>791.22</v>
      </c>
      <c r="K401">
        <f t="shared" si="55"/>
        <v>0</v>
      </c>
      <c r="L401">
        <f t="shared" si="56"/>
        <v>1553.1</v>
      </c>
    </row>
    <row r="402" spans="1:12" x14ac:dyDescent="0.25">
      <c r="A402">
        <f t="shared" si="61"/>
        <v>5</v>
      </c>
      <c r="B402">
        <f t="shared" si="62"/>
        <v>34</v>
      </c>
      <c r="C402">
        <f t="shared" si="57"/>
        <v>1186</v>
      </c>
      <c r="D402" t="str">
        <f t="shared" si="58"/>
        <v>Dagmar</v>
      </c>
      <c r="E402" t="str">
        <f t="shared" si="59"/>
        <v>Burger</v>
      </c>
      <c r="F402">
        <f>ROUND(IF(Tariftyp="AT",IF($A402&lt;MONTH(TE_ZP_AT),AT_Gehalt,AT_Gehalt*(1+TE_Satz_AT)),IF($A402&lt;MONTH(TE_ZP_Tarif),Tarifentgelt,Tarifentgelt*(1+TE_Satz))*IRWAZ/AZ_Tarif)*EintrittsKNZ*AustrittsKNZ,2)</f>
        <v>3789.37</v>
      </c>
      <c r="G402">
        <f>ROUND(Grundentgelt*LZinPrz,2)</f>
        <v>378.94</v>
      </c>
      <c r="H402">
        <f>ROUND(IF(FreiwZulage&gt;TarifVolumenEnt+TarifVolumenLZ,FreiwZulage-(TarifVolumenEnt+TarifVolumenLZ),0)*AustrittsKNZ*EintrittsKNZ,2)</f>
        <v>0</v>
      </c>
      <c r="I402">
        <f t="shared" si="60"/>
        <v>4168.3099999999995</v>
      </c>
      <c r="J402">
        <f t="shared" si="54"/>
        <v>805.46</v>
      </c>
      <c r="K402">
        <f t="shared" si="55"/>
        <v>0</v>
      </c>
      <c r="L402">
        <f t="shared" si="56"/>
        <v>1431.6900000000005</v>
      </c>
    </row>
    <row r="403" spans="1:12" x14ac:dyDescent="0.25">
      <c r="A403">
        <f t="shared" si="61"/>
        <v>6</v>
      </c>
      <c r="B403">
        <f t="shared" si="62"/>
        <v>34</v>
      </c>
      <c r="C403">
        <f t="shared" si="57"/>
        <v>1186</v>
      </c>
      <c r="D403" t="str">
        <f t="shared" si="58"/>
        <v>Dagmar</v>
      </c>
      <c r="E403" t="str">
        <f t="shared" si="59"/>
        <v>Burger</v>
      </c>
      <c r="F403">
        <f>ROUND(IF(Tariftyp="AT",IF($A403&lt;MONTH(TE_ZP_AT),AT_Gehalt,AT_Gehalt*(1+TE_Satz_AT)),IF($A403&lt;MONTH(TE_ZP_Tarif),Tarifentgelt,Tarifentgelt*(1+TE_Satz))*IRWAZ/AZ_Tarif)*EintrittsKNZ*AustrittsKNZ,2)</f>
        <v>3789.37</v>
      </c>
      <c r="G403">
        <f>ROUND(Grundentgelt*LZinPrz,2)</f>
        <v>378.94</v>
      </c>
      <c r="H403">
        <f>ROUND(IF(FreiwZulage&gt;TarifVolumenEnt+TarifVolumenLZ,FreiwZulage-(TarifVolumenEnt+TarifVolumenLZ),0)*AustrittsKNZ*EintrittsKNZ,2)</f>
        <v>0</v>
      </c>
      <c r="I403">
        <f t="shared" si="60"/>
        <v>4168.3099999999995</v>
      </c>
      <c r="J403">
        <f t="shared" si="54"/>
        <v>805.46</v>
      </c>
      <c r="K403">
        <f t="shared" si="55"/>
        <v>0</v>
      </c>
      <c r="L403">
        <f t="shared" si="56"/>
        <v>1431.6900000000005</v>
      </c>
    </row>
    <row r="404" spans="1:12" x14ac:dyDescent="0.25">
      <c r="A404">
        <f t="shared" si="61"/>
        <v>7</v>
      </c>
      <c r="B404">
        <f t="shared" si="62"/>
        <v>34</v>
      </c>
      <c r="C404">
        <f t="shared" si="57"/>
        <v>1186</v>
      </c>
      <c r="D404" t="str">
        <f t="shared" si="58"/>
        <v>Dagmar</v>
      </c>
      <c r="E404" t="str">
        <f t="shared" si="59"/>
        <v>Burger</v>
      </c>
      <c r="F404">
        <f>ROUND(IF(Tariftyp="AT",IF($A404&lt;MONTH(TE_ZP_AT),AT_Gehalt,AT_Gehalt*(1+TE_Satz_AT)),IF($A404&lt;MONTH(TE_ZP_Tarif),Tarifentgelt,Tarifentgelt*(1+TE_Satz))*IRWAZ/AZ_Tarif)*EintrittsKNZ*AustrittsKNZ,2)</f>
        <v>3789.37</v>
      </c>
      <c r="G404">
        <f>ROUND(Grundentgelt*LZinPrz,2)</f>
        <v>378.94</v>
      </c>
      <c r="H404">
        <f>ROUND(IF(FreiwZulage&gt;TarifVolumenEnt+TarifVolumenLZ,FreiwZulage-(TarifVolumenEnt+TarifVolumenLZ),0)*AustrittsKNZ*EintrittsKNZ,2)</f>
        <v>0</v>
      </c>
      <c r="I404">
        <f t="shared" si="60"/>
        <v>4168.3099999999995</v>
      </c>
      <c r="J404">
        <f t="shared" si="54"/>
        <v>805.46</v>
      </c>
      <c r="K404">
        <f t="shared" si="55"/>
        <v>0</v>
      </c>
      <c r="L404">
        <f t="shared" si="56"/>
        <v>1431.6900000000005</v>
      </c>
    </row>
    <row r="405" spans="1:12" x14ac:dyDescent="0.25">
      <c r="A405">
        <f t="shared" si="61"/>
        <v>8</v>
      </c>
      <c r="B405">
        <f t="shared" si="62"/>
        <v>34</v>
      </c>
      <c r="C405">
        <f t="shared" si="57"/>
        <v>1186</v>
      </c>
      <c r="D405" t="str">
        <f t="shared" si="58"/>
        <v>Dagmar</v>
      </c>
      <c r="E405" t="str">
        <f t="shared" si="59"/>
        <v>Burger</v>
      </c>
      <c r="F405">
        <f>ROUND(IF(Tariftyp="AT",IF($A405&lt;MONTH(TE_ZP_AT),AT_Gehalt,AT_Gehalt*(1+TE_Satz_AT)),IF($A405&lt;MONTH(TE_ZP_Tarif),Tarifentgelt,Tarifentgelt*(1+TE_Satz))*IRWAZ/AZ_Tarif)*EintrittsKNZ*AustrittsKNZ,2)</f>
        <v>3789.37</v>
      </c>
      <c r="G405">
        <f>ROUND(Grundentgelt*LZinPrz,2)</f>
        <v>378.94</v>
      </c>
      <c r="H405">
        <f>ROUND(IF(FreiwZulage&gt;TarifVolumenEnt+TarifVolumenLZ,FreiwZulage-(TarifVolumenEnt+TarifVolumenLZ),0)*AustrittsKNZ*EintrittsKNZ,2)</f>
        <v>0</v>
      </c>
      <c r="I405">
        <f t="shared" si="60"/>
        <v>4168.3099999999995</v>
      </c>
      <c r="J405">
        <f t="shared" si="54"/>
        <v>805.46</v>
      </c>
      <c r="K405">
        <f t="shared" si="55"/>
        <v>0</v>
      </c>
      <c r="L405">
        <f t="shared" si="56"/>
        <v>1431.6900000000005</v>
      </c>
    </row>
    <row r="406" spans="1:12" x14ac:dyDescent="0.25">
      <c r="A406">
        <f t="shared" si="61"/>
        <v>9</v>
      </c>
      <c r="B406">
        <f t="shared" si="62"/>
        <v>34</v>
      </c>
      <c r="C406">
        <f t="shared" si="57"/>
        <v>1186</v>
      </c>
      <c r="D406" t="str">
        <f t="shared" si="58"/>
        <v>Dagmar</v>
      </c>
      <c r="E406" t="str">
        <f t="shared" si="59"/>
        <v>Burger</v>
      </c>
      <c r="F406">
        <f>ROUND(IF(Tariftyp="AT",IF($A406&lt;MONTH(TE_ZP_AT),AT_Gehalt,AT_Gehalt*(1+TE_Satz_AT)),IF($A406&lt;MONTH(TE_ZP_Tarif),Tarifentgelt,Tarifentgelt*(1+TE_Satz))*IRWAZ/AZ_Tarif)*EintrittsKNZ*AustrittsKNZ,2)</f>
        <v>3789.37</v>
      </c>
      <c r="G406">
        <f>ROUND(Grundentgelt*LZinPrz,2)</f>
        <v>378.94</v>
      </c>
      <c r="H406">
        <f>ROUND(IF(FreiwZulage&gt;TarifVolumenEnt+TarifVolumenLZ,FreiwZulage-(TarifVolumenEnt+TarifVolumenLZ),0)*AustrittsKNZ*EintrittsKNZ,2)</f>
        <v>0</v>
      </c>
      <c r="I406">
        <f t="shared" si="60"/>
        <v>4168.3099999999995</v>
      </c>
      <c r="J406">
        <f t="shared" si="54"/>
        <v>805.46</v>
      </c>
      <c r="K406">
        <f t="shared" si="55"/>
        <v>0</v>
      </c>
      <c r="L406">
        <f t="shared" si="56"/>
        <v>1431.6900000000005</v>
      </c>
    </row>
    <row r="407" spans="1:12" x14ac:dyDescent="0.25">
      <c r="A407">
        <f t="shared" si="61"/>
        <v>10</v>
      </c>
      <c r="B407">
        <f t="shared" si="62"/>
        <v>34</v>
      </c>
      <c r="C407">
        <f t="shared" si="57"/>
        <v>1186</v>
      </c>
      <c r="D407" t="str">
        <f t="shared" si="58"/>
        <v>Dagmar</v>
      </c>
      <c r="E407" t="str">
        <f t="shared" si="59"/>
        <v>Burger</v>
      </c>
      <c r="F407">
        <f>ROUND(IF(Tariftyp="AT",IF($A407&lt;MONTH(TE_ZP_AT),AT_Gehalt,AT_Gehalt*(1+TE_Satz_AT)),IF($A407&lt;MONTH(TE_ZP_Tarif),Tarifentgelt,Tarifentgelt*(1+TE_Satz))*IRWAZ/AZ_Tarif)*EintrittsKNZ*AustrittsKNZ,2)</f>
        <v>3789.37</v>
      </c>
      <c r="G407">
        <f>ROUND(Grundentgelt*LZinPrz,2)</f>
        <v>378.94</v>
      </c>
      <c r="H407">
        <f>ROUND(IF(FreiwZulage&gt;TarifVolumenEnt+TarifVolumenLZ,FreiwZulage-(TarifVolumenEnt+TarifVolumenLZ),0)*AustrittsKNZ*EintrittsKNZ,2)</f>
        <v>0</v>
      </c>
      <c r="I407">
        <f t="shared" si="60"/>
        <v>4168.3099999999995</v>
      </c>
      <c r="J407">
        <f t="shared" si="54"/>
        <v>805.46</v>
      </c>
      <c r="K407">
        <f t="shared" si="55"/>
        <v>0</v>
      </c>
      <c r="L407">
        <f t="shared" si="56"/>
        <v>1431.6900000000005</v>
      </c>
    </row>
    <row r="408" spans="1:12" x14ac:dyDescent="0.25">
      <c r="A408">
        <f t="shared" si="61"/>
        <v>11</v>
      </c>
      <c r="B408">
        <f t="shared" si="62"/>
        <v>34</v>
      </c>
      <c r="C408">
        <f t="shared" si="57"/>
        <v>1186</v>
      </c>
      <c r="D408" t="str">
        <f t="shared" si="58"/>
        <v>Dagmar</v>
      </c>
      <c r="E408" t="str">
        <f t="shared" si="59"/>
        <v>Burger</v>
      </c>
      <c r="F408">
        <f>ROUND(IF(Tariftyp="AT",IF($A408&lt;MONTH(TE_ZP_AT),AT_Gehalt,AT_Gehalt*(1+TE_Satz_AT)),IF($A408&lt;MONTH(TE_ZP_Tarif),Tarifentgelt,Tarifentgelt*(1+TE_Satz))*IRWAZ/AZ_Tarif)*EintrittsKNZ*AustrittsKNZ,2)</f>
        <v>3789.37</v>
      </c>
      <c r="G408">
        <f>ROUND(Grundentgelt*LZinPrz,2)</f>
        <v>378.94</v>
      </c>
      <c r="H408">
        <f>ROUND(IF(FreiwZulage&gt;TarifVolumenEnt+TarifVolumenLZ,FreiwZulage-(TarifVolumenEnt+TarifVolumenLZ),0)*AustrittsKNZ*EintrittsKNZ,2)</f>
        <v>0</v>
      </c>
      <c r="I408">
        <f t="shared" si="60"/>
        <v>4168.3099999999995</v>
      </c>
      <c r="J408">
        <f t="shared" si="54"/>
        <v>805.46</v>
      </c>
      <c r="K408">
        <f t="shared" si="55"/>
        <v>0</v>
      </c>
      <c r="L408">
        <f t="shared" si="56"/>
        <v>1431.6900000000005</v>
      </c>
    </row>
    <row r="409" spans="1:12" x14ac:dyDescent="0.25">
      <c r="A409">
        <f t="shared" si="61"/>
        <v>12</v>
      </c>
      <c r="B409">
        <f t="shared" si="62"/>
        <v>34</v>
      </c>
      <c r="C409">
        <f t="shared" si="57"/>
        <v>1186</v>
      </c>
      <c r="D409" t="str">
        <f t="shared" si="58"/>
        <v>Dagmar</v>
      </c>
      <c r="E409" t="str">
        <f t="shared" si="59"/>
        <v>Burger</v>
      </c>
      <c r="F409">
        <f>ROUND(IF(Tariftyp="AT",IF($A409&lt;MONTH(TE_ZP_AT),AT_Gehalt,AT_Gehalt*(1+TE_Satz_AT)),IF($A409&lt;MONTH(TE_ZP_Tarif),Tarifentgelt,Tarifentgelt*(1+TE_Satz))*IRWAZ/AZ_Tarif)*EintrittsKNZ*AustrittsKNZ,2)</f>
        <v>3789.37</v>
      </c>
      <c r="G409">
        <f>ROUND(Grundentgelt*LZinPrz,2)</f>
        <v>378.94</v>
      </c>
      <c r="H409">
        <f>ROUND(IF(FreiwZulage&gt;TarifVolumenEnt+TarifVolumenLZ,FreiwZulage-(TarifVolumenEnt+TarifVolumenLZ),0)*AustrittsKNZ*EintrittsKNZ,2)</f>
        <v>0</v>
      </c>
      <c r="I409">
        <f t="shared" si="60"/>
        <v>4168.3099999999995</v>
      </c>
      <c r="J409">
        <f t="shared" si="54"/>
        <v>805.46</v>
      </c>
      <c r="K409">
        <f t="shared" si="55"/>
        <v>0</v>
      </c>
      <c r="L409">
        <f t="shared" si="56"/>
        <v>1431.6900000000005</v>
      </c>
    </row>
    <row r="410" spans="1:12" x14ac:dyDescent="0.25">
      <c r="A410">
        <f t="shared" si="61"/>
        <v>1</v>
      </c>
      <c r="B410">
        <f t="shared" si="62"/>
        <v>35</v>
      </c>
      <c r="C410">
        <f t="shared" si="57"/>
        <v>1188</v>
      </c>
      <c r="D410" t="str">
        <f t="shared" si="58"/>
        <v>Diana</v>
      </c>
      <c r="E410" t="str">
        <f t="shared" si="59"/>
        <v>Busch</v>
      </c>
      <c r="F410">
        <f>ROUND(IF(Tariftyp="AT",IF($A410&lt;MONTH(TE_ZP_AT),AT_Gehalt,AT_Gehalt*(1+TE_Satz_AT)),IF($A410&lt;MONTH(TE_ZP_Tarif),Tarifentgelt,Tarifentgelt*(1+TE_Satz))*IRWAZ/AZ_Tarif)*EintrittsKNZ*AustrittsKNZ,2)</f>
        <v>2866.5</v>
      </c>
      <c r="G410">
        <f>ROUND(Grundentgelt*LZinPrz,2)</f>
        <v>315.32</v>
      </c>
      <c r="H410">
        <f>ROUND(IF(FreiwZulage&gt;TarifVolumenEnt+TarifVolumenLZ,FreiwZulage-(TarifVolumenEnt+TarifVolumenLZ),0)*AustrittsKNZ*EintrittsKNZ,2)</f>
        <v>0</v>
      </c>
      <c r="I410">
        <f t="shared" si="60"/>
        <v>3181.82</v>
      </c>
      <c r="J410">
        <f t="shared" si="54"/>
        <v>636.52</v>
      </c>
      <c r="K410">
        <f t="shared" si="55"/>
        <v>643.17999999999984</v>
      </c>
      <c r="L410">
        <f t="shared" si="56"/>
        <v>2418.1799999999998</v>
      </c>
    </row>
    <row r="411" spans="1:12" x14ac:dyDescent="0.25">
      <c r="A411">
        <f t="shared" si="61"/>
        <v>2</v>
      </c>
      <c r="B411">
        <f t="shared" si="62"/>
        <v>35</v>
      </c>
      <c r="C411">
        <f t="shared" si="57"/>
        <v>1188</v>
      </c>
      <c r="D411" t="str">
        <f t="shared" si="58"/>
        <v>Diana</v>
      </c>
      <c r="E411" t="str">
        <f t="shared" si="59"/>
        <v>Busch</v>
      </c>
      <c r="F411">
        <f>ROUND(IF(Tariftyp="AT",IF($A411&lt;MONTH(TE_ZP_AT),AT_Gehalt,AT_Gehalt*(1+TE_Satz_AT)),IF($A411&lt;MONTH(TE_ZP_Tarif),Tarifentgelt,Tarifentgelt*(1+TE_Satz))*IRWAZ/AZ_Tarif)*EintrittsKNZ*AustrittsKNZ,2)</f>
        <v>2866.5</v>
      </c>
      <c r="G411">
        <f>ROUND(Grundentgelt*LZinPrz,2)</f>
        <v>315.32</v>
      </c>
      <c r="H411">
        <f>ROUND(IF(FreiwZulage&gt;TarifVolumenEnt+TarifVolumenLZ,FreiwZulage-(TarifVolumenEnt+TarifVolumenLZ),0)*AustrittsKNZ*EintrittsKNZ,2)</f>
        <v>0</v>
      </c>
      <c r="I411">
        <f t="shared" si="60"/>
        <v>3181.82</v>
      </c>
      <c r="J411">
        <f t="shared" si="54"/>
        <v>636.52</v>
      </c>
      <c r="K411">
        <f t="shared" si="55"/>
        <v>643.17999999999984</v>
      </c>
      <c r="L411">
        <f t="shared" si="56"/>
        <v>2418.1799999999998</v>
      </c>
    </row>
    <row r="412" spans="1:12" x14ac:dyDescent="0.25">
      <c r="A412">
        <f t="shared" si="61"/>
        <v>3</v>
      </c>
      <c r="B412">
        <f t="shared" si="62"/>
        <v>35</v>
      </c>
      <c r="C412">
        <f t="shared" si="57"/>
        <v>1188</v>
      </c>
      <c r="D412" t="str">
        <f t="shared" si="58"/>
        <v>Diana</v>
      </c>
      <c r="E412" t="str">
        <f t="shared" si="59"/>
        <v>Busch</v>
      </c>
      <c r="F412">
        <f>ROUND(IF(Tariftyp="AT",IF($A412&lt;MONTH(TE_ZP_AT),AT_Gehalt,AT_Gehalt*(1+TE_Satz_AT)),IF($A412&lt;MONTH(TE_ZP_Tarif),Tarifentgelt,Tarifentgelt*(1+TE_Satz))*IRWAZ/AZ_Tarif)*EintrittsKNZ*AustrittsKNZ,2)</f>
        <v>2866.5</v>
      </c>
      <c r="G412">
        <f>ROUND(Grundentgelt*LZinPrz,2)</f>
        <v>315.32</v>
      </c>
      <c r="H412">
        <f>ROUND(IF(FreiwZulage&gt;TarifVolumenEnt+TarifVolumenLZ,FreiwZulage-(TarifVolumenEnt+TarifVolumenLZ),0)*AustrittsKNZ*EintrittsKNZ,2)</f>
        <v>0</v>
      </c>
      <c r="I412">
        <f t="shared" si="60"/>
        <v>3181.82</v>
      </c>
      <c r="J412">
        <f t="shared" si="54"/>
        <v>636.52</v>
      </c>
      <c r="K412">
        <f t="shared" si="55"/>
        <v>643.17999999999984</v>
      </c>
      <c r="L412">
        <f t="shared" si="56"/>
        <v>2418.1799999999998</v>
      </c>
    </row>
    <row r="413" spans="1:12" x14ac:dyDescent="0.25">
      <c r="A413">
        <f t="shared" si="61"/>
        <v>4</v>
      </c>
      <c r="B413">
        <f t="shared" si="62"/>
        <v>35</v>
      </c>
      <c r="C413">
        <f t="shared" si="57"/>
        <v>1188</v>
      </c>
      <c r="D413" t="str">
        <f t="shared" si="58"/>
        <v>Diana</v>
      </c>
      <c r="E413" t="str">
        <f t="shared" si="59"/>
        <v>Busch</v>
      </c>
      <c r="F413">
        <f>ROUND(IF(Tariftyp="AT",IF($A413&lt;MONTH(TE_ZP_AT),AT_Gehalt,AT_Gehalt*(1+TE_Satz_AT)),IF($A413&lt;MONTH(TE_ZP_Tarif),Tarifentgelt,Tarifentgelt*(1+TE_Satz))*IRWAZ/AZ_Tarif)*EintrittsKNZ*AustrittsKNZ,2)</f>
        <v>2866.5</v>
      </c>
      <c r="G413">
        <f>ROUND(Grundentgelt*LZinPrz,2)</f>
        <v>315.32</v>
      </c>
      <c r="H413">
        <f>ROUND(IF(FreiwZulage&gt;TarifVolumenEnt+TarifVolumenLZ,FreiwZulage-(TarifVolumenEnt+TarifVolumenLZ),0)*AustrittsKNZ*EintrittsKNZ,2)</f>
        <v>0</v>
      </c>
      <c r="I413">
        <f t="shared" si="60"/>
        <v>3181.82</v>
      </c>
      <c r="J413">
        <f t="shared" si="54"/>
        <v>636.52</v>
      </c>
      <c r="K413">
        <f t="shared" si="55"/>
        <v>643.17999999999984</v>
      </c>
      <c r="L413">
        <f t="shared" si="56"/>
        <v>2418.1799999999998</v>
      </c>
    </row>
    <row r="414" spans="1:12" x14ac:dyDescent="0.25">
      <c r="A414">
        <f t="shared" si="61"/>
        <v>5</v>
      </c>
      <c r="B414">
        <f t="shared" si="62"/>
        <v>35</v>
      </c>
      <c r="C414">
        <f t="shared" si="57"/>
        <v>1188</v>
      </c>
      <c r="D414" t="str">
        <f t="shared" si="58"/>
        <v>Diana</v>
      </c>
      <c r="E414" t="str">
        <f t="shared" si="59"/>
        <v>Busch</v>
      </c>
      <c r="F414">
        <f>ROUND(IF(Tariftyp="AT",IF($A414&lt;MONTH(TE_ZP_AT),AT_Gehalt,AT_Gehalt*(1+TE_Satz_AT)),IF($A414&lt;MONTH(TE_ZP_Tarif),Tarifentgelt,Tarifentgelt*(1+TE_Satz))*IRWAZ/AZ_Tarif)*EintrittsKNZ*AustrittsKNZ,2)</f>
        <v>2952.5</v>
      </c>
      <c r="G414">
        <f>ROUND(Grundentgelt*LZinPrz,2)</f>
        <v>324.77999999999997</v>
      </c>
      <c r="H414">
        <f>ROUND(IF(FreiwZulage&gt;TarifVolumenEnt+TarifVolumenLZ,FreiwZulage-(TarifVolumenEnt+TarifVolumenLZ),0)*AustrittsKNZ*EintrittsKNZ,2)</f>
        <v>0</v>
      </c>
      <c r="I414">
        <f t="shared" si="60"/>
        <v>3277.2799999999997</v>
      </c>
      <c r="J414">
        <f t="shared" si="54"/>
        <v>655.62</v>
      </c>
      <c r="K414">
        <f t="shared" si="55"/>
        <v>547.72000000000025</v>
      </c>
      <c r="L414">
        <f t="shared" si="56"/>
        <v>2322.7200000000003</v>
      </c>
    </row>
    <row r="415" spans="1:12" x14ac:dyDescent="0.25">
      <c r="A415">
        <f t="shared" si="61"/>
        <v>6</v>
      </c>
      <c r="B415">
        <f t="shared" si="62"/>
        <v>35</v>
      </c>
      <c r="C415">
        <f t="shared" si="57"/>
        <v>1188</v>
      </c>
      <c r="D415" t="str">
        <f t="shared" si="58"/>
        <v>Diana</v>
      </c>
      <c r="E415" t="str">
        <f t="shared" si="59"/>
        <v>Busch</v>
      </c>
      <c r="F415">
        <f>ROUND(IF(Tariftyp="AT",IF($A415&lt;MONTH(TE_ZP_AT),AT_Gehalt,AT_Gehalt*(1+TE_Satz_AT)),IF($A415&lt;MONTH(TE_ZP_Tarif),Tarifentgelt,Tarifentgelt*(1+TE_Satz))*IRWAZ/AZ_Tarif)*EintrittsKNZ*AustrittsKNZ,2)</f>
        <v>2952.5</v>
      </c>
      <c r="G415">
        <f>ROUND(Grundentgelt*LZinPrz,2)</f>
        <v>324.77999999999997</v>
      </c>
      <c r="H415">
        <f>ROUND(IF(FreiwZulage&gt;TarifVolumenEnt+TarifVolumenLZ,FreiwZulage-(TarifVolumenEnt+TarifVolumenLZ),0)*AustrittsKNZ*EintrittsKNZ,2)</f>
        <v>0</v>
      </c>
      <c r="I415">
        <f t="shared" si="60"/>
        <v>3277.2799999999997</v>
      </c>
      <c r="J415">
        <f t="shared" si="54"/>
        <v>655.62</v>
      </c>
      <c r="K415">
        <f t="shared" si="55"/>
        <v>547.72000000000025</v>
      </c>
      <c r="L415">
        <f t="shared" si="56"/>
        <v>2322.7200000000003</v>
      </c>
    </row>
    <row r="416" spans="1:12" x14ac:dyDescent="0.25">
      <c r="A416">
        <f t="shared" si="61"/>
        <v>7</v>
      </c>
      <c r="B416">
        <f t="shared" si="62"/>
        <v>35</v>
      </c>
      <c r="C416">
        <f t="shared" si="57"/>
        <v>1188</v>
      </c>
      <c r="D416" t="str">
        <f t="shared" si="58"/>
        <v>Diana</v>
      </c>
      <c r="E416" t="str">
        <f t="shared" si="59"/>
        <v>Busch</v>
      </c>
      <c r="F416">
        <f>ROUND(IF(Tariftyp="AT",IF($A416&lt;MONTH(TE_ZP_AT),AT_Gehalt,AT_Gehalt*(1+TE_Satz_AT)),IF($A416&lt;MONTH(TE_ZP_Tarif),Tarifentgelt,Tarifentgelt*(1+TE_Satz))*IRWAZ/AZ_Tarif)*EintrittsKNZ*AustrittsKNZ,2)</f>
        <v>2952.5</v>
      </c>
      <c r="G416">
        <f>ROUND(Grundentgelt*LZinPrz,2)</f>
        <v>324.77999999999997</v>
      </c>
      <c r="H416">
        <f>ROUND(IF(FreiwZulage&gt;TarifVolumenEnt+TarifVolumenLZ,FreiwZulage-(TarifVolumenEnt+TarifVolumenLZ),0)*AustrittsKNZ*EintrittsKNZ,2)</f>
        <v>0</v>
      </c>
      <c r="I416">
        <f t="shared" si="60"/>
        <v>3277.2799999999997</v>
      </c>
      <c r="J416">
        <f t="shared" si="54"/>
        <v>655.62</v>
      </c>
      <c r="K416">
        <f t="shared" si="55"/>
        <v>547.72000000000025</v>
      </c>
      <c r="L416">
        <f t="shared" si="56"/>
        <v>2322.7200000000003</v>
      </c>
    </row>
    <row r="417" spans="1:12" x14ac:dyDescent="0.25">
      <c r="A417">
        <f t="shared" si="61"/>
        <v>8</v>
      </c>
      <c r="B417">
        <f t="shared" si="62"/>
        <v>35</v>
      </c>
      <c r="C417">
        <f t="shared" si="57"/>
        <v>1188</v>
      </c>
      <c r="D417" t="str">
        <f t="shared" si="58"/>
        <v>Diana</v>
      </c>
      <c r="E417" t="str">
        <f t="shared" si="59"/>
        <v>Busch</v>
      </c>
      <c r="F417">
        <f>ROUND(IF(Tariftyp="AT",IF($A417&lt;MONTH(TE_ZP_AT),AT_Gehalt,AT_Gehalt*(1+TE_Satz_AT)),IF($A417&lt;MONTH(TE_ZP_Tarif),Tarifentgelt,Tarifentgelt*(1+TE_Satz))*IRWAZ/AZ_Tarif)*EintrittsKNZ*AustrittsKNZ,2)</f>
        <v>2952.5</v>
      </c>
      <c r="G417">
        <f>ROUND(Grundentgelt*LZinPrz,2)</f>
        <v>324.77999999999997</v>
      </c>
      <c r="H417">
        <f>ROUND(IF(FreiwZulage&gt;TarifVolumenEnt+TarifVolumenLZ,FreiwZulage-(TarifVolumenEnt+TarifVolumenLZ),0)*AustrittsKNZ*EintrittsKNZ,2)</f>
        <v>0</v>
      </c>
      <c r="I417">
        <f t="shared" si="60"/>
        <v>3277.2799999999997</v>
      </c>
      <c r="J417">
        <f t="shared" si="54"/>
        <v>655.62</v>
      </c>
      <c r="K417">
        <f t="shared" si="55"/>
        <v>547.72000000000025</v>
      </c>
      <c r="L417">
        <f t="shared" si="56"/>
        <v>2322.7200000000003</v>
      </c>
    </row>
    <row r="418" spans="1:12" x14ac:dyDescent="0.25">
      <c r="A418">
        <f t="shared" si="61"/>
        <v>9</v>
      </c>
      <c r="B418">
        <f t="shared" si="62"/>
        <v>35</v>
      </c>
      <c r="C418">
        <f t="shared" si="57"/>
        <v>1188</v>
      </c>
      <c r="D418" t="str">
        <f t="shared" si="58"/>
        <v>Diana</v>
      </c>
      <c r="E418" t="str">
        <f t="shared" si="59"/>
        <v>Busch</v>
      </c>
      <c r="F418">
        <f>ROUND(IF(Tariftyp="AT",IF($A418&lt;MONTH(TE_ZP_AT),AT_Gehalt,AT_Gehalt*(1+TE_Satz_AT)),IF($A418&lt;MONTH(TE_ZP_Tarif),Tarifentgelt,Tarifentgelt*(1+TE_Satz))*IRWAZ/AZ_Tarif)*EintrittsKNZ*AustrittsKNZ,2)</f>
        <v>2952.5</v>
      </c>
      <c r="G418">
        <f>ROUND(Grundentgelt*LZinPrz,2)</f>
        <v>324.77999999999997</v>
      </c>
      <c r="H418">
        <f>ROUND(IF(FreiwZulage&gt;TarifVolumenEnt+TarifVolumenLZ,FreiwZulage-(TarifVolumenEnt+TarifVolumenLZ),0)*AustrittsKNZ*EintrittsKNZ,2)</f>
        <v>0</v>
      </c>
      <c r="I418">
        <f t="shared" si="60"/>
        <v>3277.2799999999997</v>
      </c>
      <c r="J418">
        <f t="shared" si="54"/>
        <v>655.62</v>
      </c>
      <c r="K418">
        <f t="shared" si="55"/>
        <v>547.72000000000025</v>
      </c>
      <c r="L418">
        <f t="shared" si="56"/>
        <v>2322.7200000000003</v>
      </c>
    </row>
    <row r="419" spans="1:12" x14ac:dyDescent="0.25">
      <c r="A419">
        <f t="shared" si="61"/>
        <v>10</v>
      </c>
      <c r="B419">
        <f t="shared" si="62"/>
        <v>35</v>
      </c>
      <c r="C419">
        <f t="shared" si="57"/>
        <v>1188</v>
      </c>
      <c r="D419" t="str">
        <f t="shared" si="58"/>
        <v>Diana</v>
      </c>
      <c r="E419" t="str">
        <f t="shared" si="59"/>
        <v>Busch</v>
      </c>
      <c r="F419">
        <f>ROUND(IF(Tariftyp="AT",IF($A419&lt;MONTH(TE_ZP_AT),AT_Gehalt,AT_Gehalt*(1+TE_Satz_AT)),IF($A419&lt;MONTH(TE_ZP_Tarif),Tarifentgelt,Tarifentgelt*(1+TE_Satz))*IRWAZ/AZ_Tarif)*EintrittsKNZ*AustrittsKNZ,2)</f>
        <v>2952.5</v>
      </c>
      <c r="G419">
        <f>ROUND(Grundentgelt*LZinPrz,2)</f>
        <v>324.77999999999997</v>
      </c>
      <c r="H419">
        <f>ROUND(IF(FreiwZulage&gt;TarifVolumenEnt+TarifVolumenLZ,FreiwZulage-(TarifVolumenEnt+TarifVolumenLZ),0)*AustrittsKNZ*EintrittsKNZ,2)</f>
        <v>0</v>
      </c>
      <c r="I419">
        <f t="shared" si="60"/>
        <v>3277.2799999999997</v>
      </c>
      <c r="J419">
        <f t="shared" si="54"/>
        <v>655.62</v>
      </c>
      <c r="K419">
        <f t="shared" si="55"/>
        <v>547.72000000000025</v>
      </c>
      <c r="L419">
        <f t="shared" si="56"/>
        <v>2322.7200000000003</v>
      </c>
    </row>
    <row r="420" spans="1:12" x14ac:dyDescent="0.25">
      <c r="A420">
        <f t="shared" si="61"/>
        <v>11</v>
      </c>
      <c r="B420">
        <f t="shared" si="62"/>
        <v>35</v>
      </c>
      <c r="C420">
        <f t="shared" si="57"/>
        <v>1188</v>
      </c>
      <c r="D420" t="str">
        <f t="shared" si="58"/>
        <v>Diana</v>
      </c>
      <c r="E420" t="str">
        <f t="shared" si="59"/>
        <v>Busch</v>
      </c>
      <c r="F420">
        <f>ROUND(IF(Tariftyp="AT",IF($A420&lt;MONTH(TE_ZP_AT),AT_Gehalt,AT_Gehalt*(1+TE_Satz_AT)),IF($A420&lt;MONTH(TE_ZP_Tarif),Tarifentgelt,Tarifentgelt*(1+TE_Satz))*IRWAZ/AZ_Tarif)*EintrittsKNZ*AustrittsKNZ,2)</f>
        <v>2952.5</v>
      </c>
      <c r="G420">
        <f>ROUND(Grundentgelt*LZinPrz,2)</f>
        <v>324.77999999999997</v>
      </c>
      <c r="H420">
        <f>ROUND(IF(FreiwZulage&gt;TarifVolumenEnt+TarifVolumenLZ,FreiwZulage-(TarifVolumenEnt+TarifVolumenLZ),0)*AustrittsKNZ*EintrittsKNZ,2)</f>
        <v>0</v>
      </c>
      <c r="I420">
        <f t="shared" si="60"/>
        <v>3277.2799999999997</v>
      </c>
      <c r="J420">
        <f t="shared" si="54"/>
        <v>655.62</v>
      </c>
      <c r="K420">
        <f t="shared" si="55"/>
        <v>547.72000000000025</v>
      </c>
      <c r="L420">
        <f t="shared" si="56"/>
        <v>2322.7200000000003</v>
      </c>
    </row>
    <row r="421" spans="1:12" x14ac:dyDescent="0.25">
      <c r="A421">
        <f t="shared" si="61"/>
        <v>12</v>
      </c>
      <c r="B421">
        <f t="shared" si="62"/>
        <v>35</v>
      </c>
      <c r="C421">
        <f t="shared" si="57"/>
        <v>1188</v>
      </c>
      <c r="D421" t="str">
        <f t="shared" si="58"/>
        <v>Diana</v>
      </c>
      <c r="E421" t="str">
        <f t="shared" si="59"/>
        <v>Busch</v>
      </c>
      <c r="F421">
        <f>ROUND(IF(Tariftyp="AT",IF($A421&lt;MONTH(TE_ZP_AT),AT_Gehalt,AT_Gehalt*(1+TE_Satz_AT)),IF($A421&lt;MONTH(TE_ZP_Tarif),Tarifentgelt,Tarifentgelt*(1+TE_Satz))*IRWAZ/AZ_Tarif)*EintrittsKNZ*AustrittsKNZ,2)</f>
        <v>2952.5</v>
      </c>
      <c r="G421">
        <f>ROUND(Grundentgelt*LZinPrz,2)</f>
        <v>324.77999999999997</v>
      </c>
      <c r="H421">
        <f>ROUND(IF(FreiwZulage&gt;TarifVolumenEnt+TarifVolumenLZ,FreiwZulage-(TarifVolumenEnt+TarifVolumenLZ),0)*AustrittsKNZ*EintrittsKNZ,2)</f>
        <v>0</v>
      </c>
      <c r="I421">
        <f t="shared" si="60"/>
        <v>3277.2799999999997</v>
      </c>
      <c r="J421">
        <f t="shared" si="54"/>
        <v>655.62</v>
      </c>
      <c r="K421">
        <f t="shared" si="55"/>
        <v>547.72000000000025</v>
      </c>
      <c r="L421">
        <f t="shared" si="56"/>
        <v>2322.7200000000003</v>
      </c>
    </row>
    <row r="422" spans="1:12" x14ac:dyDescent="0.25">
      <c r="A422">
        <f t="shared" si="61"/>
        <v>1</v>
      </c>
      <c r="B422">
        <f t="shared" si="62"/>
        <v>36</v>
      </c>
      <c r="C422">
        <f t="shared" si="57"/>
        <v>1193</v>
      </c>
      <c r="D422" t="str">
        <f t="shared" si="58"/>
        <v>Steffanie</v>
      </c>
      <c r="E422" t="str">
        <f t="shared" si="59"/>
        <v>Caelers</v>
      </c>
      <c r="F422">
        <f>ROUND(IF(Tariftyp="AT",IF($A422&lt;MONTH(TE_ZP_AT),AT_Gehalt,AT_Gehalt*(1+TE_Satz_AT)),IF($A422&lt;MONTH(TE_ZP_Tarif),Tarifentgelt,Tarifentgelt*(1+TE_Satz))*IRWAZ/AZ_Tarif)*EintrittsKNZ*AustrittsKNZ,2)</f>
        <v>2477.14</v>
      </c>
      <c r="G422">
        <f>ROUND(Grundentgelt*LZinPrz,2)</f>
        <v>222.94</v>
      </c>
      <c r="H422">
        <f>ROUND(IF(FreiwZulage&gt;TarifVolumenEnt+TarifVolumenLZ,FreiwZulage-(TarifVolumenEnt+TarifVolumenLZ),0)*AustrittsKNZ*EintrittsKNZ,2)</f>
        <v>0</v>
      </c>
      <c r="I422">
        <f t="shared" si="60"/>
        <v>2700.08</v>
      </c>
      <c r="J422">
        <f t="shared" si="54"/>
        <v>540.15</v>
      </c>
      <c r="K422">
        <f t="shared" si="55"/>
        <v>1124.92</v>
      </c>
      <c r="L422">
        <f t="shared" si="56"/>
        <v>2899.92</v>
      </c>
    </row>
    <row r="423" spans="1:12" x14ac:dyDescent="0.25">
      <c r="A423">
        <f t="shared" si="61"/>
        <v>2</v>
      </c>
      <c r="B423">
        <f t="shared" si="62"/>
        <v>36</v>
      </c>
      <c r="C423">
        <f t="shared" si="57"/>
        <v>1193</v>
      </c>
      <c r="D423" t="str">
        <f t="shared" si="58"/>
        <v>Steffanie</v>
      </c>
      <c r="E423" t="str">
        <f t="shared" si="59"/>
        <v>Caelers</v>
      </c>
      <c r="F423">
        <f>ROUND(IF(Tariftyp="AT",IF($A423&lt;MONTH(TE_ZP_AT),AT_Gehalt,AT_Gehalt*(1+TE_Satz_AT)),IF($A423&lt;MONTH(TE_ZP_Tarif),Tarifentgelt,Tarifentgelt*(1+TE_Satz))*IRWAZ/AZ_Tarif)*EintrittsKNZ*AustrittsKNZ,2)</f>
        <v>2477.14</v>
      </c>
      <c r="G423">
        <f>ROUND(Grundentgelt*LZinPrz,2)</f>
        <v>222.94</v>
      </c>
      <c r="H423">
        <f>ROUND(IF(FreiwZulage&gt;TarifVolumenEnt+TarifVolumenLZ,FreiwZulage-(TarifVolumenEnt+TarifVolumenLZ),0)*AustrittsKNZ*EintrittsKNZ,2)</f>
        <v>0</v>
      </c>
      <c r="I423">
        <f t="shared" si="60"/>
        <v>2700.08</v>
      </c>
      <c r="J423">
        <f t="shared" si="54"/>
        <v>540.15</v>
      </c>
      <c r="K423">
        <f t="shared" si="55"/>
        <v>1124.92</v>
      </c>
      <c r="L423">
        <f t="shared" si="56"/>
        <v>2899.92</v>
      </c>
    </row>
    <row r="424" spans="1:12" x14ac:dyDescent="0.25">
      <c r="A424">
        <f t="shared" si="61"/>
        <v>3</v>
      </c>
      <c r="B424">
        <f t="shared" si="62"/>
        <v>36</v>
      </c>
      <c r="C424">
        <f t="shared" si="57"/>
        <v>1193</v>
      </c>
      <c r="D424" t="str">
        <f t="shared" si="58"/>
        <v>Steffanie</v>
      </c>
      <c r="E424" t="str">
        <f t="shared" si="59"/>
        <v>Caelers</v>
      </c>
      <c r="F424">
        <f>ROUND(IF(Tariftyp="AT",IF($A424&lt;MONTH(TE_ZP_AT),AT_Gehalt,AT_Gehalt*(1+TE_Satz_AT)),IF($A424&lt;MONTH(TE_ZP_Tarif),Tarifentgelt,Tarifentgelt*(1+TE_Satz))*IRWAZ/AZ_Tarif)*EintrittsKNZ*AustrittsKNZ,2)</f>
        <v>2477.14</v>
      </c>
      <c r="G424">
        <f>ROUND(Grundentgelt*LZinPrz,2)</f>
        <v>222.94</v>
      </c>
      <c r="H424">
        <f>ROUND(IF(FreiwZulage&gt;TarifVolumenEnt+TarifVolumenLZ,FreiwZulage-(TarifVolumenEnt+TarifVolumenLZ),0)*AustrittsKNZ*EintrittsKNZ,2)</f>
        <v>0</v>
      </c>
      <c r="I424">
        <f t="shared" si="60"/>
        <v>2700.08</v>
      </c>
      <c r="J424">
        <f t="shared" si="54"/>
        <v>540.15</v>
      </c>
      <c r="K424">
        <f t="shared" si="55"/>
        <v>1124.92</v>
      </c>
      <c r="L424">
        <f t="shared" si="56"/>
        <v>2899.92</v>
      </c>
    </row>
    <row r="425" spans="1:12" x14ac:dyDescent="0.25">
      <c r="A425">
        <f t="shared" si="61"/>
        <v>4</v>
      </c>
      <c r="B425">
        <f t="shared" si="62"/>
        <v>36</v>
      </c>
      <c r="C425">
        <f t="shared" si="57"/>
        <v>1193</v>
      </c>
      <c r="D425" t="str">
        <f t="shared" si="58"/>
        <v>Steffanie</v>
      </c>
      <c r="E425" t="str">
        <f t="shared" si="59"/>
        <v>Caelers</v>
      </c>
      <c r="F425">
        <f>ROUND(IF(Tariftyp="AT",IF($A425&lt;MONTH(TE_ZP_AT),AT_Gehalt,AT_Gehalt*(1+TE_Satz_AT)),IF($A425&lt;MONTH(TE_ZP_Tarif),Tarifentgelt,Tarifentgelt*(1+TE_Satz))*IRWAZ/AZ_Tarif)*EintrittsKNZ*AustrittsKNZ,2)</f>
        <v>2477.14</v>
      </c>
      <c r="G425">
        <f>ROUND(Grundentgelt*LZinPrz,2)</f>
        <v>222.94</v>
      </c>
      <c r="H425">
        <f>ROUND(IF(FreiwZulage&gt;TarifVolumenEnt+TarifVolumenLZ,FreiwZulage-(TarifVolumenEnt+TarifVolumenLZ),0)*AustrittsKNZ*EintrittsKNZ,2)</f>
        <v>0</v>
      </c>
      <c r="I425">
        <f t="shared" si="60"/>
        <v>2700.08</v>
      </c>
      <c r="J425">
        <f t="shared" si="54"/>
        <v>540.15</v>
      </c>
      <c r="K425">
        <f t="shared" si="55"/>
        <v>1124.92</v>
      </c>
      <c r="L425">
        <f t="shared" si="56"/>
        <v>2899.92</v>
      </c>
    </row>
    <row r="426" spans="1:12" x14ac:dyDescent="0.25">
      <c r="A426">
        <f t="shared" si="61"/>
        <v>5</v>
      </c>
      <c r="B426">
        <f t="shared" si="62"/>
        <v>36</v>
      </c>
      <c r="C426">
        <f t="shared" si="57"/>
        <v>1193</v>
      </c>
      <c r="D426" t="str">
        <f t="shared" si="58"/>
        <v>Steffanie</v>
      </c>
      <c r="E426" t="str">
        <f t="shared" si="59"/>
        <v>Caelers</v>
      </c>
      <c r="F426">
        <f>ROUND(IF(Tariftyp="AT",IF($A426&lt;MONTH(TE_ZP_AT),AT_Gehalt,AT_Gehalt*(1+TE_Satz_AT)),IF($A426&lt;MONTH(TE_ZP_Tarif),Tarifentgelt,Tarifentgelt*(1+TE_Satz))*IRWAZ/AZ_Tarif)*EintrittsKNZ*AustrittsKNZ,2)</f>
        <v>2551.46</v>
      </c>
      <c r="G426">
        <f>ROUND(Grundentgelt*LZinPrz,2)</f>
        <v>229.63</v>
      </c>
      <c r="H426">
        <f>ROUND(IF(FreiwZulage&gt;TarifVolumenEnt+TarifVolumenLZ,FreiwZulage-(TarifVolumenEnt+TarifVolumenLZ),0)*AustrittsKNZ*EintrittsKNZ,2)</f>
        <v>0</v>
      </c>
      <c r="I426">
        <f t="shared" si="60"/>
        <v>2781.09</v>
      </c>
      <c r="J426">
        <f t="shared" si="54"/>
        <v>556.36</v>
      </c>
      <c r="K426">
        <f t="shared" si="55"/>
        <v>1043.9099999999999</v>
      </c>
      <c r="L426">
        <f t="shared" si="56"/>
        <v>2818.91</v>
      </c>
    </row>
    <row r="427" spans="1:12" x14ac:dyDescent="0.25">
      <c r="A427">
        <f t="shared" si="61"/>
        <v>6</v>
      </c>
      <c r="B427">
        <f t="shared" si="62"/>
        <v>36</v>
      </c>
      <c r="C427">
        <f t="shared" si="57"/>
        <v>1193</v>
      </c>
      <c r="D427" t="str">
        <f t="shared" si="58"/>
        <v>Steffanie</v>
      </c>
      <c r="E427" t="str">
        <f t="shared" si="59"/>
        <v>Caelers</v>
      </c>
      <c r="F427">
        <f>ROUND(IF(Tariftyp="AT",IF($A427&lt;MONTH(TE_ZP_AT),AT_Gehalt,AT_Gehalt*(1+TE_Satz_AT)),IF($A427&lt;MONTH(TE_ZP_Tarif),Tarifentgelt,Tarifentgelt*(1+TE_Satz))*IRWAZ/AZ_Tarif)*EintrittsKNZ*AustrittsKNZ,2)</f>
        <v>2551.46</v>
      </c>
      <c r="G427">
        <f>ROUND(Grundentgelt*LZinPrz,2)</f>
        <v>229.63</v>
      </c>
      <c r="H427">
        <f>ROUND(IF(FreiwZulage&gt;TarifVolumenEnt+TarifVolumenLZ,FreiwZulage-(TarifVolumenEnt+TarifVolumenLZ),0)*AustrittsKNZ*EintrittsKNZ,2)</f>
        <v>0</v>
      </c>
      <c r="I427">
        <f t="shared" si="60"/>
        <v>2781.09</v>
      </c>
      <c r="J427">
        <f t="shared" si="54"/>
        <v>556.36</v>
      </c>
      <c r="K427">
        <f t="shared" si="55"/>
        <v>1043.9099999999999</v>
      </c>
      <c r="L427">
        <f t="shared" si="56"/>
        <v>2818.91</v>
      </c>
    </row>
    <row r="428" spans="1:12" x14ac:dyDescent="0.25">
      <c r="A428">
        <f t="shared" si="61"/>
        <v>7</v>
      </c>
      <c r="B428">
        <f t="shared" si="62"/>
        <v>36</v>
      </c>
      <c r="C428">
        <f t="shared" si="57"/>
        <v>1193</v>
      </c>
      <c r="D428" t="str">
        <f t="shared" si="58"/>
        <v>Steffanie</v>
      </c>
      <c r="E428" t="str">
        <f t="shared" si="59"/>
        <v>Caelers</v>
      </c>
      <c r="F428">
        <f>ROUND(IF(Tariftyp="AT",IF($A428&lt;MONTH(TE_ZP_AT),AT_Gehalt,AT_Gehalt*(1+TE_Satz_AT)),IF($A428&lt;MONTH(TE_ZP_Tarif),Tarifentgelt,Tarifentgelt*(1+TE_Satz))*IRWAZ/AZ_Tarif)*EintrittsKNZ*AustrittsKNZ,2)</f>
        <v>2551.46</v>
      </c>
      <c r="G428">
        <f>ROUND(Grundentgelt*LZinPrz,2)</f>
        <v>229.63</v>
      </c>
      <c r="H428">
        <f>ROUND(IF(FreiwZulage&gt;TarifVolumenEnt+TarifVolumenLZ,FreiwZulage-(TarifVolumenEnt+TarifVolumenLZ),0)*AustrittsKNZ*EintrittsKNZ,2)</f>
        <v>0</v>
      </c>
      <c r="I428">
        <f t="shared" si="60"/>
        <v>2781.09</v>
      </c>
      <c r="J428">
        <f t="shared" si="54"/>
        <v>556.36</v>
      </c>
      <c r="K428">
        <f t="shared" si="55"/>
        <v>1043.9099999999999</v>
      </c>
      <c r="L428">
        <f t="shared" si="56"/>
        <v>2818.91</v>
      </c>
    </row>
    <row r="429" spans="1:12" x14ac:dyDescent="0.25">
      <c r="A429">
        <f t="shared" si="61"/>
        <v>8</v>
      </c>
      <c r="B429">
        <f t="shared" si="62"/>
        <v>36</v>
      </c>
      <c r="C429">
        <f t="shared" si="57"/>
        <v>1193</v>
      </c>
      <c r="D429" t="str">
        <f t="shared" si="58"/>
        <v>Steffanie</v>
      </c>
      <c r="E429" t="str">
        <f t="shared" si="59"/>
        <v>Caelers</v>
      </c>
      <c r="F429">
        <f>ROUND(IF(Tariftyp="AT",IF($A429&lt;MONTH(TE_ZP_AT),AT_Gehalt,AT_Gehalt*(1+TE_Satz_AT)),IF($A429&lt;MONTH(TE_ZP_Tarif),Tarifentgelt,Tarifentgelt*(1+TE_Satz))*IRWAZ/AZ_Tarif)*EintrittsKNZ*AustrittsKNZ,2)</f>
        <v>2551.46</v>
      </c>
      <c r="G429">
        <f>ROUND(Grundentgelt*LZinPrz,2)</f>
        <v>229.63</v>
      </c>
      <c r="H429">
        <f>ROUND(IF(FreiwZulage&gt;TarifVolumenEnt+TarifVolumenLZ,FreiwZulage-(TarifVolumenEnt+TarifVolumenLZ),0)*AustrittsKNZ*EintrittsKNZ,2)</f>
        <v>0</v>
      </c>
      <c r="I429">
        <f t="shared" si="60"/>
        <v>2781.09</v>
      </c>
      <c r="J429">
        <f t="shared" si="54"/>
        <v>556.36</v>
      </c>
      <c r="K429">
        <f t="shared" si="55"/>
        <v>1043.9099999999999</v>
      </c>
      <c r="L429">
        <f t="shared" si="56"/>
        <v>2818.91</v>
      </c>
    </row>
    <row r="430" spans="1:12" x14ac:dyDescent="0.25">
      <c r="A430">
        <f t="shared" si="61"/>
        <v>9</v>
      </c>
      <c r="B430">
        <f t="shared" si="62"/>
        <v>36</v>
      </c>
      <c r="C430">
        <f t="shared" si="57"/>
        <v>1193</v>
      </c>
      <c r="D430" t="str">
        <f t="shared" si="58"/>
        <v>Steffanie</v>
      </c>
      <c r="E430" t="str">
        <f t="shared" si="59"/>
        <v>Caelers</v>
      </c>
      <c r="F430">
        <f>ROUND(IF(Tariftyp="AT",IF($A430&lt;MONTH(TE_ZP_AT),AT_Gehalt,AT_Gehalt*(1+TE_Satz_AT)),IF($A430&lt;MONTH(TE_ZP_Tarif),Tarifentgelt,Tarifentgelt*(1+TE_Satz))*IRWAZ/AZ_Tarif)*EintrittsKNZ*AustrittsKNZ,2)</f>
        <v>2551.46</v>
      </c>
      <c r="G430">
        <f>ROUND(Grundentgelt*LZinPrz,2)</f>
        <v>229.63</v>
      </c>
      <c r="H430">
        <f>ROUND(IF(FreiwZulage&gt;TarifVolumenEnt+TarifVolumenLZ,FreiwZulage-(TarifVolumenEnt+TarifVolumenLZ),0)*AustrittsKNZ*EintrittsKNZ,2)</f>
        <v>0</v>
      </c>
      <c r="I430">
        <f t="shared" si="60"/>
        <v>2781.09</v>
      </c>
      <c r="J430">
        <f t="shared" si="54"/>
        <v>556.36</v>
      </c>
      <c r="K430">
        <f t="shared" si="55"/>
        <v>1043.9099999999999</v>
      </c>
      <c r="L430">
        <f t="shared" si="56"/>
        <v>2818.91</v>
      </c>
    </row>
    <row r="431" spans="1:12" x14ac:dyDescent="0.25">
      <c r="A431">
        <f t="shared" si="61"/>
        <v>10</v>
      </c>
      <c r="B431">
        <f t="shared" si="62"/>
        <v>36</v>
      </c>
      <c r="C431">
        <f t="shared" si="57"/>
        <v>1193</v>
      </c>
      <c r="D431" t="str">
        <f t="shared" si="58"/>
        <v>Steffanie</v>
      </c>
      <c r="E431" t="str">
        <f t="shared" si="59"/>
        <v>Caelers</v>
      </c>
      <c r="F431">
        <f>ROUND(IF(Tariftyp="AT",IF($A431&lt;MONTH(TE_ZP_AT),AT_Gehalt,AT_Gehalt*(1+TE_Satz_AT)),IF($A431&lt;MONTH(TE_ZP_Tarif),Tarifentgelt,Tarifentgelt*(1+TE_Satz))*IRWAZ/AZ_Tarif)*EintrittsKNZ*AustrittsKNZ,2)</f>
        <v>2551.46</v>
      </c>
      <c r="G431">
        <f>ROUND(Grundentgelt*LZinPrz,2)</f>
        <v>229.63</v>
      </c>
      <c r="H431">
        <f>ROUND(IF(FreiwZulage&gt;TarifVolumenEnt+TarifVolumenLZ,FreiwZulage-(TarifVolumenEnt+TarifVolumenLZ),0)*AustrittsKNZ*EintrittsKNZ,2)</f>
        <v>0</v>
      </c>
      <c r="I431">
        <f t="shared" si="60"/>
        <v>2781.09</v>
      </c>
      <c r="J431">
        <f t="shared" si="54"/>
        <v>556.36</v>
      </c>
      <c r="K431">
        <f t="shared" si="55"/>
        <v>1043.9099999999999</v>
      </c>
      <c r="L431">
        <f t="shared" si="56"/>
        <v>2818.91</v>
      </c>
    </row>
    <row r="432" spans="1:12" x14ac:dyDescent="0.25">
      <c r="A432">
        <f t="shared" si="61"/>
        <v>11</v>
      </c>
      <c r="B432">
        <f t="shared" si="62"/>
        <v>36</v>
      </c>
      <c r="C432">
        <f t="shared" si="57"/>
        <v>1193</v>
      </c>
      <c r="D432" t="str">
        <f t="shared" si="58"/>
        <v>Steffanie</v>
      </c>
      <c r="E432" t="str">
        <f t="shared" si="59"/>
        <v>Caelers</v>
      </c>
      <c r="F432">
        <f>ROUND(IF(Tariftyp="AT",IF($A432&lt;MONTH(TE_ZP_AT),AT_Gehalt,AT_Gehalt*(1+TE_Satz_AT)),IF($A432&lt;MONTH(TE_ZP_Tarif),Tarifentgelt,Tarifentgelt*(1+TE_Satz))*IRWAZ/AZ_Tarif)*EintrittsKNZ*AustrittsKNZ,2)</f>
        <v>2551.46</v>
      </c>
      <c r="G432">
        <f>ROUND(Grundentgelt*LZinPrz,2)</f>
        <v>229.63</v>
      </c>
      <c r="H432">
        <f>ROUND(IF(FreiwZulage&gt;TarifVolumenEnt+TarifVolumenLZ,FreiwZulage-(TarifVolumenEnt+TarifVolumenLZ),0)*AustrittsKNZ*EintrittsKNZ,2)</f>
        <v>0</v>
      </c>
      <c r="I432">
        <f t="shared" si="60"/>
        <v>2781.09</v>
      </c>
      <c r="J432">
        <f t="shared" si="54"/>
        <v>556.36</v>
      </c>
      <c r="K432">
        <f t="shared" si="55"/>
        <v>1043.9099999999999</v>
      </c>
      <c r="L432">
        <f t="shared" si="56"/>
        <v>2818.91</v>
      </c>
    </row>
    <row r="433" spans="1:12" x14ac:dyDescent="0.25">
      <c r="A433">
        <f t="shared" si="61"/>
        <v>12</v>
      </c>
      <c r="B433">
        <f t="shared" si="62"/>
        <v>36</v>
      </c>
      <c r="C433">
        <f t="shared" si="57"/>
        <v>1193</v>
      </c>
      <c r="D433" t="str">
        <f t="shared" si="58"/>
        <v>Steffanie</v>
      </c>
      <c r="E433" t="str">
        <f t="shared" si="59"/>
        <v>Caelers</v>
      </c>
      <c r="F433">
        <f>ROUND(IF(Tariftyp="AT",IF($A433&lt;MONTH(TE_ZP_AT),AT_Gehalt,AT_Gehalt*(1+TE_Satz_AT)),IF($A433&lt;MONTH(TE_ZP_Tarif),Tarifentgelt,Tarifentgelt*(1+TE_Satz))*IRWAZ/AZ_Tarif)*EintrittsKNZ*AustrittsKNZ,2)</f>
        <v>2551.46</v>
      </c>
      <c r="G433">
        <f>ROUND(Grundentgelt*LZinPrz,2)</f>
        <v>229.63</v>
      </c>
      <c r="H433">
        <f>ROUND(IF(FreiwZulage&gt;TarifVolumenEnt+TarifVolumenLZ,FreiwZulage-(TarifVolumenEnt+TarifVolumenLZ),0)*AustrittsKNZ*EintrittsKNZ,2)</f>
        <v>0</v>
      </c>
      <c r="I433">
        <f t="shared" si="60"/>
        <v>2781.09</v>
      </c>
      <c r="J433">
        <f t="shared" si="54"/>
        <v>556.36</v>
      </c>
      <c r="K433">
        <f t="shared" si="55"/>
        <v>1043.9099999999999</v>
      </c>
      <c r="L433">
        <f t="shared" si="56"/>
        <v>2818.91</v>
      </c>
    </row>
    <row r="434" spans="1:12" x14ac:dyDescent="0.25">
      <c r="A434">
        <f t="shared" si="61"/>
        <v>1</v>
      </c>
      <c r="B434">
        <f t="shared" si="62"/>
        <v>37</v>
      </c>
      <c r="C434">
        <f t="shared" si="57"/>
        <v>1194</v>
      </c>
      <c r="D434" t="str">
        <f t="shared" si="58"/>
        <v>Carlos</v>
      </c>
      <c r="E434" t="str">
        <f t="shared" si="59"/>
        <v>Casado</v>
      </c>
      <c r="F434">
        <f>ROUND(IF(Tariftyp="AT",IF($A434&lt;MONTH(TE_ZP_AT),AT_Gehalt,AT_Gehalt*(1+TE_Satz_AT)),IF($A434&lt;MONTH(TE_ZP_Tarif),Tarifentgelt,Tarifentgelt*(1+TE_Satz))*IRWAZ/AZ_Tarif)*EintrittsKNZ*AustrittsKNZ,2)</f>
        <v>5340.14</v>
      </c>
      <c r="G434">
        <f>ROUND(Grundentgelt*LZinPrz,2)</f>
        <v>0</v>
      </c>
      <c r="H434">
        <f>ROUND(IF(FreiwZulage&gt;TarifVolumenEnt+TarifVolumenLZ,FreiwZulage-(TarifVolumenEnt+TarifVolumenLZ),0)*AustrittsKNZ*EintrittsKNZ,2)</f>
        <v>0</v>
      </c>
      <c r="I434">
        <f t="shared" si="60"/>
        <v>5340.14</v>
      </c>
      <c r="J434">
        <f t="shared" si="54"/>
        <v>942.92</v>
      </c>
      <c r="K434">
        <f t="shared" si="55"/>
        <v>0</v>
      </c>
      <c r="L434">
        <f t="shared" si="56"/>
        <v>259.85999999999967</v>
      </c>
    </row>
    <row r="435" spans="1:12" x14ac:dyDescent="0.25">
      <c r="A435">
        <f t="shared" si="61"/>
        <v>2</v>
      </c>
      <c r="B435">
        <f t="shared" si="62"/>
        <v>37</v>
      </c>
      <c r="C435">
        <f t="shared" si="57"/>
        <v>1194</v>
      </c>
      <c r="D435" t="str">
        <f t="shared" si="58"/>
        <v>Carlos</v>
      </c>
      <c r="E435" t="str">
        <f t="shared" si="59"/>
        <v>Casado</v>
      </c>
      <c r="F435">
        <f>ROUND(IF(Tariftyp="AT",IF($A435&lt;MONTH(TE_ZP_AT),AT_Gehalt,AT_Gehalt*(1+TE_Satz_AT)),IF($A435&lt;MONTH(TE_ZP_Tarif),Tarifentgelt,Tarifentgelt*(1+TE_Satz))*IRWAZ/AZ_Tarif)*EintrittsKNZ*AustrittsKNZ,2)</f>
        <v>5340.14</v>
      </c>
      <c r="G435">
        <f>ROUND(Grundentgelt*LZinPrz,2)</f>
        <v>0</v>
      </c>
      <c r="H435">
        <f>ROUND(IF(FreiwZulage&gt;TarifVolumenEnt+TarifVolumenLZ,FreiwZulage-(TarifVolumenEnt+TarifVolumenLZ),0)*AustrittsKNZ*EintrittsKNZ,2)</f>
        <v>0</v>
      </c>
      <c r="I435">
        <f t="shared" si="60"/>
        <v>5340.14</v>
      </c>
      <c r="J435">
        <f t="shared" si="54"/>
        <v>942.92</v>
      </c>
      <c r="K435">
        <f t="shared" si="55"/>
        <v>0</v>
      </c>
      <c r="L435">
        <f t="shared" si="56"/>
        <v>259.85999999999967</v>
      </c>
    </row>
    <row r="436" spans="1:12" x14ac:dyDescent="0.25">
      <c r="A436">
        <f t="shared" si="61"/>
        <v>3</v>
      </c>
      <c r="B436">
        <f t="shared" si="62"/>
        <v>37</v>
      </c>
      <c r="C436">
        <f t="shared" si="57"/>
        <v>1194</v>
      </c>
      <c r="D436" t="str">
        <f t="shared" si="58"/>
        <v>Carlos</v>
      </c>
      <c r="E436" t="str">
        <f t="shared" si="59"/>
        <v>Casado</v>
      </c>
      <c r="F436">
        <f>ROUND(IF(Tariftyp="AT",IF($A436&lt;MONTH(TE_ZP_AT),AT_Gehalt,AT_Gehalt*(1+TE_Satz_AT)),IF($A436&lt;MONTH(TE_ZP_Tarif),Tarifentgelt,Tarifentgelt*(1+TE_Satz))*IRWAZ/AZ_Tarif)*EintrittsKNZ*AustrittsKNZ,2)</f>
        <v>5340.14</v>
      </c>
      <c r="G436">
        <f>ROUND(Grundentgelt*LZinPrz,2)</f>
        <v>0</v>
      </c>
      <c r="H436">
        <f>ROUND(IF(FreiwZulage&gt;TarifVolumenEnt+TarifVolumenLZ,FreiwZulage-(TarifVolumenEnt+TarifVolumenLZ),0)*AustrittsKNZ*EintrittsKNZ,2)</f>
        <v>0</v>
      </c>
      <c r="I436">
        <f t="shared" si="60"/>
        <v>5340.14</v>
      </c>
      <c r="J436">
        <f t="shared" si="54"/>
        <v>942.92</v>
      </c>
      <c r="K436">
        <f t="shared" si="55"/>
        <v>0</v>
      </c>
      <c r="L436">
        <f t="shared" si="56"/>
        <v>259.85999999999967</v>
      </c>
    </row>
    <row r="437" spans="1:12" x14ac:dyDescent="0.25">
      <c r="A437">
        <f t="shared" si="61"/>
        <v>4</v>
      </c>
      <c r="B437">
        <f t="shared" si="62"/>
        <v>37</v>
      </c>
      <c r="C437">
        <f t="shared" si="57"/>
        <v>1194</v>
      </c>
      <c r="D437" t="str">
        <f t="shared" si="58"/>
        <v>Carlos</v>
      </c>
      <c r="E437" t="str">
        <f t="shared" si="59"/>
        <v>Casado</v>
      </c>
      <c r="F437">
        <f>ROUND(IF(Tariftyp="AT",IF($A437&lt;MONTH(TE_ZP_AT),AT_Gehalt,AT_Gehalt*(1+TE_Satz_AT)),IF($A437&lt;MONTH(TE_ZP_Tarif),Tarifentgelt,Tarifentgelt*(1+TE_Satz))*IRWAZ/AZ_Tarif)*EintrittsKNZ*AustrittsKNZ,2)</f>
        <v>5340.14</v>
      </c>
      <c r="G437">
        <f>ROUND(Grundentgelt*LZinPrz,2)</f>
        <v>0</v>
      </c>
      <c r="H437">
        <f>ROUND(IF(FreiwZulage&gt;TarifVolumenEnt+TarifVolumenLZ,FreiwZulage-(TarifVolumenEnt+TarifVolumenLZ),0)*AustrittsKNZ*EintrittsKNZ,2)</f>
        <v>0</v>
      </c>
      <c r="I437">
        <f t="shared" si="60"/>
        <v>5340.14</v>
      </c>
      <c r="J437">
        <f t="shared" si="54"/>
        <v>942.92</v>
      </c>
      <c r="K437">
        <f t="shared" si="55"/>
        <v>0</v>
      </c>
      <c r="L437">
        <f t="shared" si="56"/>
        <v>259.85999999999967</v>
      </c>
    </row>
    <row r="438" spans="1:12" x14ac:dyDescent="0.25">
      <c r="A438">
        <f t="shared" si="61"/>
        <v>5</v>
      </c>
      <c r="B438">
        <f t="shared" si="62"/>
        <v>37</v>
      </c>
      <c r="C438">
        <f t="shared" si="57"/>
        <v>1194</v>
      </c>
      <c r="D438" t="str">
        <f t="shared" si="58"/>
        <v>Carlos</v>
      </c>
      <c r="E438" t="str">
        <f t="shared" si="59"/>
        <v>Casado</v>
      </c>
      <c r="F438">
        <f>ROUND(IF(Tariftyp="AT",IF($A438&lt;MONTH(TE_ZP_AT),AT_Gehalt,AT_Gehalt*(1+TE_Satz_AT)),IF($A438&lt;MONTH(TE_ZP_Tarif),Tarifentgelt,Tarifentgelt*(1+TE_Satz))*IRWAZ/AZ_Tarif)*EintrittsKNZ*AustrittsKNZ,2)</f>
        <v>5340.14</v>
      </c>
      <c r="G438">
        <f>ROUND(Grundentgelt*LZinPrz,2)</f>
        <v>0</v>
      </c>
      <c r="H438">
        <f>ROUND(IF(FreiwZulage&gt;TarifVolumenEnt+TarifVolumenLZ,FreiwZulage-(TarifVolumenEnt+TarifVolumenLZ),0)*AustrittsKNZ*EintrittsKNZ,2)</f>
        <v>0</v>
      </c>
      <c r="I438">
        <f t="shared" si="60"/>
        <v>5340.14</v>
      </c>
      <c r="J438">
        <f t="shared" si="54"/>
        <v>942.92</v>
      </c>
      <c r="K438">
        <f t="shared" si="55"/>
        <v>0</v>
      </c>
      <c r="L438">
        <f t="shared" si="56"/>
        <v>259.85999999999967</v>
      </c>
    </row>
    <row r="439" spans="1:12" x14ac:dyDescent="0.25">
      <c r="A439">
        <f t="shared" si="61"/>
        <v>6</v>
      </c>
      <c r="B439">
        <f t="shared" si="62"/>
        <v>37</v>
      </c>
      <c r="C439">
        <f t="shared" si="57"/>
        <v>1194</v>
      </c>
      <c r="D439" t="str">
        <f t="shared" si="58"/>
        <v>Carlos</v>
      </c>
      <c r="E439" t="str">
        <f t="shared" si="59"/>
        <v>Casado</v>
      </c>
      <c r="F439">
        <f>ROUND(IF(Tariftyp="AT",IF($A439&lt;MONTH(TE_ZP_AT),AT_Gehalt,AT_Gehalt*(1+TE_Satz_AT)),IF($A439&lt;MONTH(TE_ZP_Tarif),Tarifentgelt,Tarifentgelt*(1+TE_Satz))*IRWAZ/AZ_Tarif)*EintrittsKNZ*AustrittsKNZ,2)</f>
        <v>5340.14</v>
      </c>
      <c r="G439">
        <f>ROUND(Grundentgelt*LZinPrz,2)</f>
        <v>0</v>
      </c>
      <c r="H439">
        <f>ROUND(IF(FreiwZulage&gt;TarifVolumenEnt+TarifVolumenLZ,FreiwZulage-(TarifVolumenEnt+TarifVolumenLZ),0)*AustrittsKNZ*EintrittsKNZ,2)</f>
        <v>0</v>
      </c>
      <c r="I439">
        <f t="shared" si="60"/>
        <v>5340.14</v>
      </c>
      <c r="J439">
        <f t="shared" si="54"/>
        <v>942.92</v>
      </c>
      <c r="K439">
        <f t="shared" si="55"/>
        <v>0</v>
      </c>
      <c r="L439">
        <f t="shared" si="56"/>
        <v>259.85999999999967</v>
      </c>
    </row>
    <row r="440" spans="1:12" x14ac:dyDescent="0.25">
      <c r="A440">
        <f t="shared" si="61"/>
        <v>7</v>
      </c>
      <c r="B440">
        <f t="shared" si="62"/>
        <v>37</v>
      </c>
      <c r="C440">
        <f t="shared" si="57"/>
        <v>1194</v>
      </c>
      <c r="D440" t="str">
        <f t="shared" si="58"/>
        <v>Carlos</v>
      </c>
      <c r="E440" t="str">
        <f t="shared" si="59"/>
        <v>Casado</v>
      </c>
      <c r="F440">
        <f>ROUND(IF(Tariftyp="AT",IF($A440&lt;MONTH(TE_ZP_AT),AT_Gehalt,AT_Gehalt*(1+TE_Satz_AT)),IF($A440&lt;MONTH(TE_ZP_Tarif),Tarifentgelt,Tarifentgelt*(1+TE_Satz))*IRWAZ/AZ_Tarif)*EintrittsKNZ*AustrittsKNZ,2)</f>
        <v>5446.94</v>
      </c>
      <c r="G440">
        <f>ROUND(Grundentgelt*LZinPrz,2)</f>
        <v>0</v>
      </c>
      <c r="H440">
        <f>ROUND(IF(FreiwZulage&gt;TarifVolumenEnt+TarifVolumenLZ,FreiwZulage-(TarifVolumenEnt+TarifVolumenLZ),0)*AustrittsKNZ*EintrittsKNZ,2)</f>
        <v>0</v>
      </c>
      <c r="I440">
        <f t="shared" si="60"/>
        <v>5446.94</v>
      </c>
      <c r="J440">
        <f t="shared" si="54"/>
        <v>955.44</v>
      </c>
      <c r="K440">
        <f t="shared" si="55"/>
        <v>0</v>
      </c>
      <c r="L440">
        <f t="shared" si="56"/>
        <v>153.0600000000004</v>
      </c>
    </row>
    <row r="441" spans="1:12" x14ac:dyDescent="0.25">
      <c r="A441">
        <f t="shared" si="61"/>
        <v>8</v>
      </c>
      <c r="B441">
        <f t="shared" si="62"/>
        <v>37</v>
      </c>
      <c r="C441">
        <f t="shared" si="57"/>
        <v>1194</v>
      </c>
      <c r="D441" t="str">
        <f t="shared" si="58"/>
        <v>Carlos</v>
      </c>
      <c r="E441" t="str">
        <f t="shared" si="59"/>
        <v>Casado</v>
      </c>
      <c r="F441">
        <f>ROUND(IF(Tariftyp="AT",IF($A441&lt;MONTH(TE_ZP_AT),AT_Gehalt,AT_Gehalt*(1+TE_Satz_AT)),IF($A441&lt;MONTH(TE_ZP_Tarif),Tarifentgelt,Tarifentgelt*(1+TE_Satz))*IRWAZ/AZ_Tarif)*EintrittsKNZ*AustrittsKNZ,2)</f>
        <v>5446.94</v>
      </c>
      <c r="G441">
        <f>ROUND(Grundentgelt*LZinPrz,2)</f>
        <v>0</v>
      </c>
      <c r="H441">
        <f>ROUND(IF(FreiwZulage&gt;TarifVolumenEnt+TarifVolumenLZ,FreiwZulage-(TarifVolumenEnt+TarifVolumenLZ),0)*AustrittsKNZ*EintrittsKNZ,2)</f>
        <v>0</v>
      </c>
      <c r="I441">
        <f t="shared" si="60"/>
        <v>5446.94</v>
      </c>
      <c r="J441">
        <f t="shared" si="54"/>
        <v>955.44</v>
      </c>
      <c r="K441">
        <f t="shared" si="55"/>
        <v>0</v>
      </c>
      <c r="L441">
        <f t="shared" si="56"/>
        <v>153.0600000000004</v>
      </c>
    </row>
    <row r="442" spans="1:12" x14ac:dyDescent="0.25">
      <c r="A442">
        <f t="shared" si="61"/>
        <v>9</v>
      </c>
      <c r="B442">
        <f t="shared" si="62"/>
        <v>37</v>
      </c>
      <c r="C442">
        <f t="shared" si="57"/>
        <v>1194</v>
      </c>
      <c r="D442" t="str">
        <f t="shared" si="58"/>
        <v>Carlos</v>
      </c>
      <c r="E442" t="str">
        <f t="shared" si="59"/>
        <v>Casado</v>
      </c>
      <c r="F442">
        <f>ROUND(IF(Tariftyp="AT",IF($A442&lt;MONTH(TE_ZP_AT),AT_Gehalt,AT_Gehalt*(1+TE_Satz_AT)),IF($A442&lt;MONTH(TE_ZP_Tarif),Tarifentgelt,Tarifentgelt*(1+TE_Satz))*IRWAZ/AZ_Tarif)*EintrittsKNZ*AustrittsKNZ,2)</f>
        <v>5446.94</v>
      </c>
      <c r="G442">
        <f>ROUND(Grundentgelt*LZinPrz,2)</f>
        <v>0</v>
      </c>
      <c r="H442">
        <f>ROUND(IF(FreiwZulage&gt;TarifVolumenEnt+TarifVolumenLZ,FreiwZulage-(TarifVolumenEnt+TarifVolumenLZ),0)*AustrittsKNZ*EintrittsKNZ,2)</f>
        <v>0</v>
      </c>
      <c r="I442">
        <f t="shared" si="60"/>
        <v>5446.94</v>
      </c>
      <c r="J442">
        <f t="shared" si="54"/>
        <v>955.44</v>
      </c>
      <c r="K442">
        <f t="shared" si="55"/>
        <v>0</v>
      </c>
      <c r="L442">
        <f t="shared" si="56"/>
        <v>153.0600000000004</v>
      </c>
    </row>
    <row r="443" spans="1:12" x14ac:dyDescent="0.25">
      <c r="A443">
        <f t="shared" si="61"/>
        <v>10</v>
      </c>
      <c r="B443">
        <f t="shared" si="62"/>
        <v>37</v>
      </c>
      <c r="C443">
        <f t="shared" si="57"/>
        <v>1194</v>
      </c>
      <c r="D443" t="str">
        <f t="shared" si="58"/>
        <v>Carlos</v>
      </c>
      <c r="E443" t="str">
        <f t="shared" si="59"/>
        <v>Casado</v>
      </c>
      <c r="F443">
        <f>ROUND(IF(Tariftyp="AT",IF($A443&lt;MONTH(TE_ZP_AT),AT_Gehalt,AT_Gehalt*(1+TE_Satz_AT)),IF($A443&lt;MONTH(TE_ZP_Tarif),Tarifentgelt,Tarifentgelt*(1+TE_Satz))*IRWAZ/AZ_Tarif)*EintrittsKNZ*AustrittsKNZ,2)</f>
        <v>5446.94</v>
      </c>
      <c r="G443">
        <f>ROUND(Grundentgelt*LZinPrz,2)</f>
        <v>0</v>
      </c>
      <c r="H443">
        <f>ROUND(IF(FreiwZulage&gt;TarifVolumenEnt+TarifVolumenLZ,FreiwZulage-(TarifVolumenEnt+TarifVolumenLZ),0)*AustrittsKNZ*EintrittsKNZ,2)</f>
        <v>0</v>
      </c>
      <c r="I443">
        <f t="shared" si="60"/>
        <v>5446.94</v>
      </c>
      <c r="J443">
        <f t="shared" si="54"/>
        <v>955.44</v>
      </c>
      <c r="K443">
        <f t="shared" si="55"/>
        <v>0</v>
      </c>
      <c r="L443">
        <f t="shared" si="56"/>
        <v>153.0600000000004</v>
      </c>
    </row>
    <row r="444" spans="1:12" x14ac:dyDescent="0.25">
      <c r="A444">
        <f t="shared" si="61"/>
        <v>11</v>
      </c>
      <c r="B444">
        <f t="shared" si="62"/>
        <v>37</v>
      </c>
      <c r="C444">
        <f t="shared" si="57"/>
        <v>1194</v>
      </c>
      <c r="D444" t="str">
        <f t="shared" si="58"/>
        <v>Carlos</v>
      </c>
      <c r="E444" t="str">
        <f t="shared" si="59"/>
        <v>Casado</v>
      </c>
      <c r="F444">
        <f>ROUND(IF(Tariftyp="AT",IF($A444&lt;MONTH(TE_ZP_AT),AT_Gehalt,AT_Gehalt*(1+TE_Satz_AT)),IF($A444&lt;MONTH(TE_ZP_Tarif),Tarifentgelt,Tarifentgelt*(1+TE_Satz))*IRWAZ/AZ_Tarif)*EintrittsKNZ*AustrittsKNZ,2)</f>
        <v>5446.94</v>
      </c>
      <c r="G444">
        <f>ROUND(Grundentgelt*LZinPrz,2)</f>
        <v>0</v>
      </c>
      <c r="H444">
        <f>ROUND(IF(FreiwZulage&gt;TarifVolumenEnt+TarifVolumenLZ,FreiwZulage-(TarifVolumenEnt+TarifVolumenLZ),0)*AustrittsKNZ*EintrittsKNZ,2)</f>
        <v>0</v>
      </c>
      <c r="I444">
        <f t="shared" si="60"/>
        <v>5446.94</v>
      </c>
      <c r="J444">
        <f t="shared" si="54"/>
        <v>955.44</v>
      </c>
      <c r="K444">
        <f t="shared" si="55"/>
        <v>0</v>
      </c>
      <c r="L444">
        <f t="shared" si="56"/>
        <v>153.0600000000004</v>
      </c>
    </row>
    <row r="445" spans="1:12" x14ac:dyDescent="0.25">
      <c r="A445">
        <f t="shared" si="61"/>
        <v>12</v>
      </c>
      <c r="B445">
        <f t="shared" si="62"/>
        <v>37</v>
      </c>
      <c r="C445">
        <f t="shared" si="57"/>
        <v>1194</v>
      </c>
      <c r="D445" t="str">
        <f t="shared" si="58"/>
        <v>Carlos</v>
      </c>
      <c r="E445" t="str">
        <f t="shared" si="59"/>
        <v>Casado</v>
      </c>
      <c r="F445">
        <f>ROUND(IF(Tariftyp="AT",IF($A445&lt;MONTH(TE_ZP_AT),AT_Gehalt,AT_Gehalt*(1+TE_Satz_AT)),IF($A445&lt;MONTH(TE_ZP_Tarif),Tarifentgelt,Tarifentgelt*(1+TE_Satz))*IRWAZ/AZ_Tarif)*EintrittsKNZ*AustrittsKNZ,2)</f>
        <v>5446.94</v>
      </c>
      <c r="G445">
        <f>ROUND(Grundentgelt*LZinPrz,2)</f>
        <v>0</v>
      </c>
      <c r="H445">
        <f>ROUND(IF(FreiwZulage&gt;TarifVolumenEnt+TarifVolumenLZ,FreiwZulage-(TarifVolumenEnt+TarifVolumenLZ),0)*AustrittsKNZ*EintrittsKNZ,2)</f>
        <v>0</v>
      </c>
      <c r="I445">
        <f t="shared" si="60"/>
        <v>5446.94</v>
      </c>
      <c r="J445">
        <f t="shared" si="54"/>
        <v>955.44</v>
      </c>
      <c r="K445">
        <f t="shared" si="55"/>
        <v>0</v>
      </c>
      <c r="L445">
        <f t="shared" si="56"/>
        <v>153.0600000000004</v>
      </c>
    </row>
    <row r="446" spans="1:12" x14ac:dyDescent="0.25">
      <c r="A446">
        <f t="shared" si="61"/>
        <v>1</v>
      </c>
      <c r="B446">
        <f t="shared" si="62"/>
        <v>38</v>
      </c>
      <c r="C446">
        <f t="shared" si="57"/>
        <v>1197</v>
      </c>
      <c r="D446" t="str">
        <f t="shared" si="58"/>
        <v>Barbara</v>
      </c>
      <c r="E446" t="str">
        <f t="shared" si="59"/>
        <v>Caspary</v>
      </c>
      <c r="F446">
        <f>ROUND(IF(Tariftyp="AT",IF($A446&lt;MONTH(TE_ZP_AT),AT_Gehalt,AT_Gehalt*(1+TE_Satz_AT)),IF($A446&lt;MONTH(TE_ZP_Tarif),Tarifentgelt,Tarifentgelt*(1+TE_Satz))*IRWAZ/AZ_Tarif)*EintrittsKNZ*AustrittsKNZ,2)</f>
        <v>3109.64</v>
      </c>
      <c r="G446">
        <f>ROUND(Grundentgelt*LZinPrz,2)</f>
        <v>342.06</v>
      </c>
      <c r="H446">
        <f>ROUND(IF(FreiwZulage&gt;TarifVolumenEnt+TarifVolumenLZ,FreiwZulage-(TarifVolumenEnt+TarifVolumenLZ),0)*AustrittsKNZ*EintrittsKNZ,2)</f>
        <v>0</v>
      </c>
      <c r="I446">
        <f t="shared" si="60"/>
        <v>3451.7</v>
      </c>
      <c r="J446">
        <f t="shared" si="54"/>
        <v>690.51</v>
      </c>
      <c r="K446">
        <f t="shared" si="55"/>
        <v>373.30000000000018</v>
      </c>
      <c r="L446">
        <f t="shared" si="56"/>
        <v>2148.3000000000002</v>
      </c>
    </row>
    <row r="447" spans="1:12" x14ac:dyDescent="0.25">
      <c r="A447">
        <f t="shared" si="61"/>
        <v>2</v>
      </c>
      <c r="B447">
        <f t="shared" si="62"/>
        <v>38</v>
      </c>
      <c r="C447">
        <f t="shared" si="57"/>
        <v>1197</v>
      </c>
      <c r="D447" t="str">
        <f t="shared" si="58"/>
        <v>Barbara</v>
      </c>
      <c r="E447" t="str">
        <f t="shared" si="59"/>
        <v>Caspary</v>
      </c>
      <c r="F447">
        <f>ROUND(IF(Tariftyp="AT",IF($A447&lt;MONTH(TE_ZP_AT),AT_Gehalt,AT_Gehalt*(1+TE_Satz_AT)),IF($A447&lt;MONTH(TE_ZP_Tarif),Tarifentgelt,Tarifentgelt*(1+TE_Satz))*IRWAZ/AZ_Tarif)*EintrittsKNZ*AustrittsKNZ,2)</f>
        <v>3109.64</v>
      </c>
      <c r="G447">
        <f>ROUND(Grundentgelt*LZinPrz,2)</f>
        <v>342.06</v>
      </c>
      <c r="H447">
        <f>ROUND(IF(FreiwZulage&gt;TarifVolumenEnt+TarifVolumenLZ,FreiwZulage-(TarifVolumenEnt+TarifVolumenLZ),0)*AustrittsKNZ*EintrittsKNZ,2)</f>
        <v>0</v>
      </c>
      <c r="I447">
        <f t="shared" si="60"/>
        <v>3451.7</v>
      </c>
      <c r="J447">
        <f t="shared" si="54"/>
        <v>690.51</v>
      </c>
      <c r="K447">
        <f t="shared" si="55"/>
        <v>373.30000000000018</v>
      </c>
      <c r="L447">
        <f t="shared" si="56"/>
        <v>2148.3000000000002</v>
      </c>
    </row>
    <row r="448" spans="1:12" x14ac:dyDescent="0.25">
      <c r="A448">
        <f t="shared" si="61"/>
        <v>3</v>
      </c>
      <c r="B448">
        <f t="shared" si="62"/>
        <v>38</v>
      </c>
      <c r="C448">
        <f t="shared" si="57"/>
        <v>1197</v>
      </c>
      <c r="D448" t="str">
        <f t="shared" si="58"/>
        <v>Barbara</v>
      </c>
      <c r="E448" t="str">
        <f t="shared" si="59"/>
        <v>Caspary</v>
      </c>
      <c r="F448">
        <f>ROUND(IF(Tariftyp="AT",IF($A448&lt;MONTH(TE_ZP_AT),AT_Gehalt,AT_Gehalt*(1+TE_Satz_AT)),IF($A448&lt;MONTH(TE_ZP_Tarif),Tarifentgelt,Tarifentgelt*(1+TE_Satz))*IRWAZ/AZ_Tarif)*EintrittsKNZ*AustrittsKNZ,2)</f>
        <v>3109.64</v>
      </c>
      <c r="G448">
        <f>ROUND(Grundentgelt*LZinPrz,2)</f>
        <v>342.06</v>
      </c>
      <c r="H448">
        <f>ROUND(IF(FreiwZulage&gt;TarifVolumenEnt+TarifVolumenLZ,FreiwZulage-(TarifVolumenEnt+TarifVolumenLZ),0)*AustrittsKNZ*EintrittsKNZ,2)</f>
        <v>0</v>
      </c>
      <c r="I448">
        <f t="shared" si="60"/>
        <v>3451.7</v>
      </c>
      <c r="J448">
        <f t="shared" si="54"/>
        <v>690.51</v>
      </c>
      <c r="K448">
        <f t="shared" si="55"/>
        <v>373.30000000000018</v>
      </c>
      <c r="L448">
        <f t="shared" si="56"/>
        <v>2148.3000000000002</v>
      </c>
    </row>
    <row r="449" spans="1:12" x14ac:dyDescent="0.25">
      <c r="A449">
        <f t="shared" si="61"/>
        <v>4</v>
      </c>
      <c r="B449">
        <f t="shared" si="62"/>
        <v>38</v>
      </c>
      <c r="C449">
        <f t="shared" si="57"/>
        <v>1197</v>
      </c>
      <c r="D449" t="str">
        <f t="shared" si="58"/>
        <v>Barbara</v>
      </c>
      <c r="E449" t="str">
        <f t="shared" si="59"/>
        <v>Caspary</v>
      </c>
      <c r="F449">
        <f>ROUND(IF(Tariftyp="AT",IF($A449&lt;MONTH(TE_ZP_AT),AT_Gehalt,AT_Gehalt*(1+TE_Satz_AT)),IF($A449&lt;MONTH(TE_ZP_Tarif),Tarifentgelt,Tarifentgelt*(1+TE_Satz))*IRWAZ/AZ_Tarif)*EintrittsKNZ*AustrittsKNZ,2)</f>
        <v>3109.64</v>
      </c>
      <c r="G449">
        <f>ROUND(Grundentgelt*LZinPrz,2)</f>
        <v>342.06</v>
      </c>
      <c r="H449">
        <f>ROUND(IF(FreiwZulage&gt;TarifVolumenEnt+TarifVolumenLZ,FreiwZulage-(TarifVolumenEnt+TarifVolumenLZ),0)*AustrittsKNZ*EintrittsKNZ,2)</f>
        <v>0</v>
      </c>
      <c r="I449">
        <f t="shared" si="60"/>
        <v>3451.7</v>
      </c>
      <c r="J449">
        <f t="shared" si="54"/>
        <v>690.51</v>
      </c>
      <c r="K449">
        <f t="shared" si="55"/>
        <v>373.30000000000018</v>
      </c>
      <c r="L449">
        <f t="shared" si="56"/>
        <v>2148.3000000000002</v>
      </c>
    </row>
    <row r="450" spans="1:12" x14ac:dyDescent="0.25">
      <c r="A450">
        <f t="shared" si="61"/>
        <v>5</v>
      </c>
      <c r="B450">
        <f t="shared" si="62"/>
        <v>38</v>
      </c>
      <c r="C450">
        <f t="shared" si="57"/>
        <v>1197</v>
      </c>
      <c r="D450" t="str">
        <f t="shared" si="58"/>
        <v>Barbara</v>
      </c>
      <c r="E450" t="str">
        <f t="shared" si="59"/>
        <v>Caspary</v>
      </c>
      <c r="F450">
        <f>ROUND(IF(Tariftyp="AT",IF($A450&lt;MONTH(TE_ZP_AT),AT_Gehalt,AT_Gehalt*(1+TE_Satz_AT)),IF($A450&lt;MONTH(TE_ZP_Tarif),Tarifentgelt,Tarifentgelt*(1+TE_Satz))*IRWAZ/AZ_Tarif)*EintrittsKNZ*AustrittsKNZ,2)</f>
        <v>3202.93</v>
      </c>
      <c r="G450">
        <f>ROUND(Grundentgelt*LZinPrz,2)</f>
        <v>352.32</v>
      </c>
      <c r="H450">
        <f>ROUND(IF(FreiwZulage&gt;TarifVolumenEnt+TarifVolumenLZ,FreiwZulage-(TarifVolumenEnt+TarifVolumenLZ),0)*AustrittsKNZ*EintrittsKNZ,2)</f>
        <v>0</v>
      </c>
      <c r="I450">
        <f t="shared" si="60"/>
        <v>3555.25</v>
      </c>
      <c r="J450">
        <f t="shared" ref="J450:J513" si="63">ROUND(IF(KVPV_BBG&lt;lfdEntgelt,KVPV_BBG*KVPV_Satz,lfdEntgelt*KVPV_Satz)+IF(RVAV_BBG&lt;lfdEntgelt,RVAV_BBG*RVAV_Satz,lfdEntgelt*RVAV_Satz),2)</f>
        <v>711.23</v>
      </c>
      <c r="K450">
        <f t="shared" ref="K450:K513" si="64">IF(KVPV_BBG-lfdEntgelt&lt;0,0,KVPV_BBG-lfdEntgelt)</f>
        <v>269.75</v>
      </c>
      <c r="L450">
        <f t="shared" ref="L450:L513" si="65">IF(RVAV_BBG-lfdEntgelt&lt;0,0,RVAV_BBG-lfdEntgelt)</f>
        <v>2044.75</v>
      </c>
    </row>
    <row r="451" spans="1:12" x14ac:dyDescent="0.25">
      <c r="A451">
        <f t="shared" si="61"/>
        <v>6</v>
      </c>
      <c r="B451">
        <f t="shared" si="62"/>
        <v>38</v>
      </c>
      <c r="C451">
        <f t="shared" ref="C451:C514" si="66">INDEX(Stammdaten,$B451,1)</f>
        <v>1197</v>
      </c>
      <c r="D451" t="str">
        <f t="shared" ref="D451:D514" si="67">INDEX(Stammdaten,$B451,2)</f>
        <v>Barbara</v>
      </c>
      <c r="E451" t="str">
        <f t="shared" ref="E451:E514" si="68">INDEX(Stammdaten,$B451,3)</f>
        <v>Caspary</v>
      </c>
      <c r="F451">
        <f>ROUND(IF(Tariftyp="AT",IF($A451&lt;MONTH(TE_ZP_AT),AT_Gehalt,AT_Gehalt*(1+TE_Satz_AT)),IF($A451&lt;MONTH(TE_ZP_Tarif),Tarifentgelt,Tarifentgelt*(1+TE_Satz))*IRWAZ/AZ_Tarif)*EintrittsKNZ*AustrittsKNZ,2)</f>
        <v>3202.93</v>
      </c>
      <c r="G451">
        <f>ROUND(Grundentgelt*LZinPrz,2)</f>
        <v>352.32</v>
      </c>
      <c r="H451">
        <f>ROUND(IF(FreiwZulage&gt;TarifVolumenEnt+TarifVolumenLZ,FreiwZulage-(TarifVolumenEnt+TarifVolumenLZ),0)*AustrittsKNZ*EintrittsKNZ,2)</f>
        <v>0</v>
      </c>
      <c r="I451">
        <f t="shared" ref="I451:I514" si="69">SUM(F451:H451)</f>
        <v>3555.25</v>
      </c>
      <c r="J451">
        <f t="shared" si="63"/>
        <v>711.23</v>
      </c>
      <c r="K451">
        <f t="shared" si="64"/>
        <v>269.75</v>
      </c>
      <c r="L451">
        <f t="shared" si="65"/>
        <v>2044.75</v>
      </c>
    </row>
    <row r="452" spans="1:12" x14ac:dyDescent="0.25">
      <c r="A452">
        <f t="shared" ref="A452:A515" si="70">IF($A451=12,1,$A451+1)</f>
        <v>7</v>
      </c>
      <c r="B452">
        <f t="shared" ref="B452:B515" si="71">IF(A452=1,B451+1,B451)</f>
        <v>38</v>
      </c>
      <c r="C452">
        <f t="shared" si="66"/>
        <v>1197</v>
      </c>
      <c r="D452" t="str">
        <f t="shared" si="67"/>
        <v>Barbara</v>
      </c>
      <c r="E452" t="str">
        <f t="shared" si="68"/>
        <v>Caspary</v>
      </c>
      <c r="F452">
        <f>ROUND(IF(Tariftyp="AT",IF($A452&lt;MONTH(TE_ZP_AT),AT_Gehalt,AT_Gehalt*(1+TE_Satz_AT)),IF($A452&lt;MONTH(TE_ZP_Tarif),Tarifentgelt,Tarifentgelt*(1+TE_Satz))*IRWAZ/AZ_Tarif)*EintrittsKNZ*AustrittsKNZ,2)</f>
        <v>3202.93</v>
      </c>
      <c r="G452">
        <f>ROUND(Grundentgelt*LZinPrz,2)</f>
        <v>352.32</v>
      </c>
      <c r="H452">
        <f>ROUND(IF(FreiwZulage&gt;TarifVolumenEnt+TarifVolumenLZ,FreiwZulage-(TarifVolumenEnt+TarifVolumenLZ),0)*AustrittsKNZ*EintrittsKNZ,2)</f>
        <v>0</v>
      </c>
      <c r="I452">
        <f t="shared" si="69"/>
        <v>3555.25</v>
      </c>
      <c r="J452">
        <f t="shared" si="63"/>
        <v>711.23</v>
      </c>
      <c r="K452">
        <f t="shared" si="64"/>
        <v>269.75</v>
      </c>
      <c r="L452">
        <f t="shared" si="65"/>
        <v>2044.75</v>
      </c>
    </row>
    <row r="453" spans="1:12" x14ac:dyDescent="0.25">
      <c r="A453">
        <f t="shared" si="70"/>
        <v>8</v>
      </c>
      <c r="B453">
        <f t="shared" si="71"/>
        <v>38</v>
      </c>
      <c r="C453">
        <f t="shared" si="66"/>
        <v>1197</v>
      </c>
      <c r="D453" t="str">
        <f t="shared" si="67"/>
        <v>Barbara</v>
      </c>
      <c r="E453" t="str">
        <f t="shared" si="68"/>
        <v>Caspary</v>
      </c>
      <c r="F453">
        <f>ROUND(IF(Tariftyp="AT",IF($A453&lt;MONTH(TE_ZP_AT),AT_Gehalt,AT_Gehalt*(1+TE_Satz_AT)),IF($A453&lt;MONTH(TE_ZP_Tarif),Tarifentgelt,Tarifentgelt*(1+TE_Satz))*IRWAZ/AZ_Tarif)*EintrittsKNZ*AustrittsKNZ,2)</f>
        <v>3202.93</v>
      </c>
      <c r="G453">
        <f>ROUND(Grundentgelt*LZinPrz,2)</f>
        <v>352.32</v>
      </c>
      <c r="H453">
        <f>ROUND(IF(FreiwZulage&gt;TarifVolumenEnt+TarifVolumenLZ,FreiwZulage-(TarifVolumenEnt+TarifVolumenLZ),0)*AustrittsKNZ*EintrittsKNZ,2)</f>
        <v>0</v>
      </c>
      <c r="I453">
        <f t="shared" si="69"/>
        <v>3555.25</v>
      </c>
      <c r="J453">
        <f t="shared" si="63"/>
        <v>711.23</v>
      </c>
      <c r="K453">
        <f t="shared" si="64"/>
        <v>269.75</v>
      </c>
      <c r="L453">
        <f t="shared" si="65"/>
        <v>2044.75</v>
      </c>
    </row>
    <row r="454" spans="1:12" x14ac:dyDescent="0.25">
      <c r="A454">
        <f t="shared" si="70"/>
        <v>9</v>
      </c>
      <c r="B454">
        <f t="shared" si="71"/>
        <v>38</v>
      </c>
      <c r="C454">
        <f t="shared" si="66"/>
        <v>1197</v>
      </c>
      <c r="D454" t="str">
        <f t="shared" si="67"/>
        <v>Barbara</v>
      </c>
      <c r="E454" t="str">
        <f t="shared" si="68"/>
        <v>Caspary</v>
      </c>
      <c r="F454">
        <f>ROUND(IF(Tariftyp="AT",IF($A454&lt;MONTH(TE_ZP_AT),AT_Gehalt,AT_Gehalt*(1+TE_Satz_AT)),IF($A454&lt;MONTH(TE_ZP_Tarif),Tarifentgelt,Tarifentgelt*(1+TE_Satz))*IRWAZ/AZ_Tarif)*EintrittsKNZ*AustrittsKNZ,2)</f>
        <v>3202.93</v>
      </c>
      <c r="G454">
        <f>ROUND(Grundentgelt*LZinPrz,2)</f>
        <v>352.32</v>
      </c>
      <c r="H454">
        <f>ROUND(IF(FreiwZulage&gt;TarifVolumenEnt+TarifVolumenLZ,FreiwZulage-(TarifVolumenEnt+TarifVolumenLZ),0)*AustrittsKNZ*EintrittsKNZ,2)</f>
        <v>0</v>
      </c>
      <c r="I454">
        <f t="shared" si="69"/>
        <v>3555.25</v>
      </c>
      <c r="J454">
        <f t="shared" si="63"/>
        <v>711.23</v>
      </c>
      <c r="K454">
        <f t="shared" si="64"/>
        <v>269.75</v>
      </c>
      <c r="L454">
        <f t="shared" si="65"/>
        <v>2044.75</v>
      </c>
    </row>
    <row r="455" spans="1:12" x14ac:dyDescent="0.25">
      <c r="A455">
        <f t="shared" si="70"/>
        <v>10</v>
      </c>
      <c r="B455">
        <f t="shared" si="71"/>
        <v>38</v>
      </c>
      <c r="C455">
        <f t="shared" si="66"/>
        <v>1197</v>
      </c>
      <c r="D455" t="str">
        <f t="shared" si="67"/>
        <v>Barbara</v>
      </c>
      <c r="E455" t="str">
        <f t="shared" si="68"/>
        <v>Caspary</v>
      </c>
      <c r="F455">
        <f>ROUND(IF(Tariftyp="AT",IF($A455&lt;MONTH(TE_ZP_AT),AT_Gehalt,AT_Gehalt*(1+TE_Satz_AT)),IF($A455&lt;MONTH(TE_ZP_Tarif),Tarifentgelt,Tarifentgelt*(1+TE_Satz))*IRWAZ/AZ_Tarif)*EintrittsKNZ*AustrittsKNZ,2)</f>
        <v>3202.93</v>
      </c>
      <c r="G455">
        <f>ROUND(Grundentgelt*LZinPrz,2)</f>
        <v>352.32</v>
      </c>
      <c r="H455">
        <f>ROUND(IF(FreiwZulage&gt;TarifVolumenEnt+TarifVolumenLZ,FreiwZulage-(TarifVolumenEnt+TarifVolumenLZ),0)*AustrittsKNZ*EintrittsKNZ,2)</f>
        <v>0</v>
      </c>
      <c r="I455">
        <f t="shared" si="69"/>
        <v>3555.25</v>
      </c>
      <c r="J455">
        <f t="shared" si="63"/>
        <v>711.23</v>
      </c>
      <c r="K455">
        <f t="shared" si="64"/>
        <v>269.75</v>
      </c>
      <c r="L455">
        <f t="shared" si="65"/>
        <v>2044.75</v>
      </c>
    </row>
    <row r="456" spans="1:12" x14ac:dyDescent="0.25">
      <c r="A456">
        <f t="shared" si="70"/>
        <v>11</v>
      </c>
      <c r="B456">
        <f t="shared" si="71"/>
        <v>38</v>
      </c>
      <c r="C456">
        <f t="shared" si="66"/>
        <v>1197</v>
      </c>
      <c r="D456" t="str">
        <f t="shared" si="67"/>
        <v>Barbara</v>
      </c>
      <c r="E456" t="str">
        <f t="shared" si="68"/>
        <v>Caspary</v>
      </c>
      <c r="F456">
        <f>ROUND(IF(Tariftyp="AT",IF($A456&lt;MONTH(TE_ZP_AT),AT_Gehalt,AT_Gehalt*(1+TE_Satz_AT)),IF($A456&lt;MONTH(TE_ZP_Tarif),Tarifentgelt,Tarifentgelt*(1+TE_Satz))*IRWAZ/AZ_Tarif)*EintrittsKNZ*AustrittsKNZ,2)</f>
        <v>3202.93</v>
      </c>
      <c r="G456">
        <f>ROUND(Grundentgelt*LZinPrz,2)</f>
        <v>352.32</v>
      </c>
      <c r="H456">
        <f>ROUND(IF(FreiwZulage&gt;TarifVolumenEnt+TarifVolumenLZ,FreiwZulage-(TarifVolumenEnt+TarifVolumenLZ),0)*AustrittsKNZ*EintrittsKNZ,2)</f>
        <v>0</v>
      </c>
      <c r="I456">
        <f t="shared" si="69"/>
        <v>3555.25</v>
      </c>
      <c r="J456">
        <f t="shared" si="63"/>
        <v>711.23</v>
      </c>
      <c r="K456">
        <f t="shared" si="64"/>
        <v>269.75</v>
      </c>
      <c r="L456">
        <f t="shared" si="65"/>
        <v>2044.75</v>
      </c>
    </row>
    <row r="457" spans="1:12" x14ac:dyDescent="0.25">
      <c r="A457">
        <f t="shared" si="70"/>
        <v>12</v>
      </c>
      <c r="B457">
        <f t="shared" si="71"/>
        <v>38</v>
      </c>
      <c r="C457">
        <f t="shared" si="66"/>
        <v>1197</v>
      </c>
      <c r="D457" t="str">
        <f t="shared" si="67"/>
        <v>Barbara</v>
      </c>
      <c r="E457" t="str">
        <f t="shared" si="68"/>
        <v>Caspary</v>
      </c>
      <c r="F457">
        <f>ROUND(IF(Tariftyp="AT",IF($A457&lt;MONTH(TE_ZP_AT),AT_Gehalt,AT_Gehalt*(1+TE_Satz_AT)),IF($A457&lt;MONTH(TE_ZP_Tarif),Tarifentgelt,Tarifentgelt*(1+TE_Satz))*IRWAZ/AZ_Tarif)*EintrittsKNZ*AustrittsKNZ,2)</f>
        <v>3202.93</v>
      </c>
      <c r="G457">
        <f>ROUND(Grundentgelt*LZinPrz,2)</f>
        <v>352.32</v>
      </c>
      <c r="H457">
        <f>ROUND(IF(FreiwZulage&gt;TarifVolumenEnt+TarifVolumenLZ,FreiwZulage-(TarifVolumenEnt+TarifVolumenLZ),0)*AustrittsKNZ*EintrittsKNZ,2)</f>
        <v>0</v>
      </c>
      <c r="I457">
        <f t="shared" si="69"/>
        <v>3555.25</v>
      </c>
      <c r="J457">
        <f t="shared" si="63"/>
        <v>711.23</v>
      </c>
      <c r="K457">
        <f t="shared" si="64"/>
        <v>269.75</v>
      </c>
      <c r="L457">
        <f t="shared" si="65"/>
        <v>2044.75</v>
      </c>
    </row>
    <row r="458" spans="1:12" x14ac:dyDescent="0.25">
      <c r="A458">
        <f t="shared" si="70"/>
        <v>1</v>
      </c>
      <c r="B458">
        <f t="shared" si="71"/>
        <v>39</v>
      </c>
      <c r="C458">
        <f t="shared" si="66"/>
        <v>1198</v>
      </c>
      <c r="D458" t="str">
        <f t="shared" si="67"/>
        <v>Anita</v>
      </c>
      <c r="E458" t="str">
        <f t="shared" si="68"/>
        <v>Coleman</v>
      </c>
      <c r="F458">
        <f>ROUND(IF(Tariftyp="AT",IF($A458&lt;MONTH(TE_ZP_AT),AT_Gehalt,AT_Gehalt*(1+TE_Satz_AT)),IF($A458&lt;MONTH(TE_ZP_Tarif),Tarifentgelt,Tarifentgelt*(1+TE_Satz))*IRWAZ/AZ_Tarif)*EintrittsKNZ*AustrittsKNZ,2)</f>
        <v>1638.57</v>
      </c>
      <c r="G458">
        <f>ROUND(Grundentgelt*LZinPrz,2)</f>
        <v>196.63</v>
      </c>
      <c r="H458">
        <f>ROUND(IF(FreiwZulage&gt;TarifVolumenEnt+TarifVolumenLZ,FreiwZulage-(TarifVolumenEnt+TarifVolumenLZ),0)*AustrittsKNZ*EintrittsKNZ,2)</f>
        <v>0</v>
      </c>
      <c r="I458">
        <f t="shared" si="69"/>
        <v>1835.1999999999998</v>
      </c>
      <c r="J458">
        <f t="shared" si="63"/>
        <v>367.13</v>
      </c>
      <c r="K458">
        <f t="shared" si="64"/>
        <v>1989.8000000000002</v>
      </c>
      <c r="L458">
        <f t="shared" si="65"/>
        <v>3764.8</v>
      </c>
    </row>
    <row r="459" spans="1:12" x14ac:dyDescent="0.25">
      <c r="A459">
        <f t="shared" si="70"/>
        <v>2</v>
      </c>
      <c r="B459">
        <f t="shared" si="71"/>
        <v>39</v>
      </c>
      <c r="C459">
        <f t="shared" si="66"/>
        <v>1198</v>
      </c>
      <c r="D459" t="str">
        <f t="shared" si="67"/>
        <v>Anita</v>
      </c>
      <c r="E459" t="str">
        <f t="shared" si="68"/>
        <v>Coleman</v>
      </c>
      <c r="F459">
        <f>ROUND(IF(Tariftyp="AT",IF($A459&lt;MONTH(TE_ZP_AT),AT_Gehalt,AT_Gehalt*(1+TE_Satz_AT)),IF($A459&lt;MONTH(TE_ZP_Tarif),Tarifentgelt,Tarifentgelt*(1+TE_Satz))*IRWAZ/AZ_Tarif)*EintrittsKNZ*AustrittsKNZ,2)</f>
        <v>1638.57</v>
      </c>
      <c r="G459">
        <f>ROUND(Grundentgelt*LZinPrz,2)</f>
        <v>196.63</v>
      </c>
      <c r="H459">
        <f>ROUND(IF(FreiwZulage&gt;TarifVolumenEnt+TarifVolumenLZ,FreiwZulage-(TarifVolumenEnt+TarifVolumenLZ),0)*AustrittsKNZ*EintrittsKNZ,2)</f>
        <v>0</v>
      </c>
      <c r="I459">
        <f t="shared" si="69"/>
        <v>1835.1999999999998</v>
      </c>
      <c r="J459">
        <f t="shared" si="63"/>
        <v>367.13</v>
      </c>
      <c r="K459">
        <f t="shared" si="64"/>
        <v>1989.8000000000002</v>
      </c>
      <c r="L459">
        <f t="shared" si="65"/>
        <v>3764.8</v>
      </c>
    </row>
    <row r="460" spans="1:12" x14ac:dyDescent="0.25">
      <c r="A460">
        <f t="shared" si="70"/>
        <v>3</v>
      </c>
      <c r="B460">
        <f t="shared" si="71"/>
        <v>39</v>
      </c>
      <c r="C460">
        <f t="shared" si="66"/>
        <v>1198</v>
      </c>
      <c r="D460" t="str">
        <f t="shared" si="67"/>
        <v>Anita</v>
      </c>
      <c r="E460" t="str">
        <f t="shared" si="68"/>
        <v>Coleman</v>
      </c>
      <c r="F460">
        <f>ROUND(IF(Tariftyp="AT",IF($A460&lt;MONTH(TE_ZP_AT),AT_Gehalt,AT_Gehalt*(1+TE_Satz_AT)),IF($A460&lt;MONTH(TE_ZP_Tarif),Tarifentgelt,Tarifentgelt*(1+TE_Satz))*IRWAZ/AZ_Tarif)*EintrittsKNZ*AustrittsKNZ,2)</f>
        <v>1638.57</v>
      </c>
      <c r="G460">
        <f>ROUND(Grundentgelt*LZinPrz,2)</f>
        <v>196.63</v>
      </c>
      <c r="H460">
        <f>ROUND(IF(FreiwZulage&gt;TarifVolumenEnt+TarifVolumenLZ,FreiwZulage-(TarifVolumenEnt+TarifVolumenLZ),0)*AustrittsKNZ*EintrittsKNZ,2)</f>
        <v>0</v>
      </c>
      <c r="I460">
        <f t="shared" si="69"/>
        <v>1835.1999999999998</v>
      </c>
      <c r="J460">
        <f t="shared" si="63"/>
        <v>367.13</v>
      </c>
      <c r="K460">
        <f t="shared" si="64"/>
        <v>1989.8000000000002</v>
      </c>
      <c r="L460">
        <f t="shared" si="65"/>
        <v>3764.8</v>
      </c>
    </row>
    <row r="461" spans="1:12" x14ac:dyDescent="0.25">
      <c r="A461">
        <f t="shared" si="70"/>
        <v>4</v>
      </c>
      <c r="B461">
        <f t="shared" si="71"/>
        <v>39</v>
      </c>
      <c r="C461">
        <f t="shared" si="66"/>
        <v>1198</v>
      </c>
      <c r="D461" t="str">
        <f t="shared" si="67"/>
        <v>Anita</v>
      </c>
      <c r="E461" t="str">
        <f t="shared" si="68"/>
        <v>Coleman</v>
      </c>
      <c r="F461">
        <f>ROUND(IF(Tariftyp="AT",IF($A461&lt;MONTH(TE_ZP_AT),AT_Gehalt,AT_Gehalt*(1+TE_Satz_AT)),IF($A461&lt;MONTH(TE_ZP_Tarif),Tarifentgelt,Tarifentgelt*(1+TE_Satz))*IRWAZ/AZ_Tarif)*EintrittsKNZ*AustrittsKNZ,2)</f>
        <v>1638.57</v>
      </c>
      <c r="G461">
        <f>ROUND(Grundentgelt*LZinPrz,2)</f>
        <v>196.63</v>
      </c>
      <c r="H461">
        <f>ROUND(IF(FreiwZulage&gt;TarifVolumenEnt+TarifVolumenLZ,FreiwZulage-(TarifVolumenEnt+TarifVolumenLZ),0)*AustrittsKNZ*EintrittsKNZ,2)</f>
        <v>0</v>
      </c>
      <c r="I461">
        <f t="shared" si="69"/>
        <v>1835.1999999999998</v>
      </c>
      <c r="J461">
        <f t="shared" si="63"/>
        <v>367.13</v>
      </c>
      <c r="K461">
        <f t="shared" si="64"/>
        <v>1989.8000000000002</v>
      </c>
      <c r="L461">
        <f t="shared" si="65"/>
        <v>3764.8</v>
      </c>
    </row>
    <row r="462" spans="1:12" x14ac:dyDescent="0.25">
      <c r="A462">
        <f t="shared" si="70"/>
        <v>5</v>
      </c>
      <c r="B462">
        <f t="shared" si="71"/>
        <v>39</v>
      </c>
      <c r="C462">
        <f t="shared" si="66"/>
        <v>1198</v>
      </c>
      <c r="D462" t="str">
        <f t="shared" si="67"/>
        <v>Anita</v>
      </c>
      <c r="E462" t="str">
        <f t="shared" si="68"/>
        <v>Coleman</v>
      </c>
      <c r="F462">
        <f>ROUND(IF(Tariftyp="AT",IF($A462&lt;MONTH(TE_ZP_AT),AT_Gehalt,AT_Gehalt*(1+TE_Satz_AT)),IF($A462&lt;MONTH(TE_ZP_Tarif),Tarifentgelt,Tarifentgelt*(1+TE_Satz))*IRWAZ/AZ_Tarif)*EintrittsKNZ*AustrittsKNZ,2)</f>
        <v>1687.73</v>
      </c>
      <c r="G462">
        <f>ROUND(Grundentgelt*LZinPrz,2)</f>
        <v>202.53</v>
      </c>
      <c r="H462">
        <f>ROUND(IF(FreiwZulage&gt;TarifVolumenEnt+TarifVolumenLZ,FreiwZulage-(TarifVolumenEnt+TarifVolumenLZ),0)*AustrittsKNZ*EintrittsKNZ,2)</f>
        <v>0</v>
      </c>
      <c r="I462">
        <f t="shared" si="69"/>
        <v>1890.26</v>
      </c>
      <c r="J462">
        <f t="shared" si="63"/>
        <v>378.15</v>
      </c>
      <c r="K462">
        <f t="shared" si="64"/>
        <v>1934.74</v>
      </c>
      <c r="L462">
        <f t="shared" si="65"/>
        <v>3709.74</v>
      </c>
    </row>
    <row r="463" spans="1:12" x14ac:dyDescent="0.25">
      <c r="A463">
        <f t="shared" si="70"/>
        <v>6</v>
      </c>
      <c r="B463">
        <f t="shared" si="71"/>
        <v>39</v>
      </c>
      <c r="C463">
        <f t="shared" si="66"/>
        <v>1198</v>
      </c>
      <c r="D463" t="str">
        <f t="shared" si="67"/>
        <v>Anita</v>
      </c>
      <c r="E463" t="str">
        <f t="shared" si="68"/>
        <v>Coleman</v>
      </c>
      <c r="F463">
        <f>ROUND(IF(Tariftyp="AT",IF($A463&lt;MONTH(TE_ZP_AT),AT_Gehalt,AT_Gehalt*(1+TE_Satz_AT)),IF($A463&lt;MONTH(TE_ZP_Tarif),Tarifentgelt,Tarifentgelt*(1+TE_Satz))*IRWAZ/AZ_Tarif)*EintrittsKNZ*AustrittsKNZ,2)</f>
        <v>1687.73</v>
      </c>
      <c r="G463">
        <f>ROUND(Grundentgelt*LZinPrz,2)</f>
        <v>202.53</v>
      </c>
      <c r="H463">
        <f>ROUND(IF(FreiwZulage&gt;TarifVolumenEnt+TarifVolumenLZ,FreiwZulage-(TarifVolumenEnt+TarifVolumenLZ),0)*AustrittsKNZ*EintrittsKNZ,2)</f>
        <v>0</v>
      </c>
      <c r="I463">
        <f t="shared" si="69"/>
        <v>1890.26</v>
      </c>
      <c r="J463">
        <f t="shared" si="63"/>
        <v>378.15</v>
      </c>
      <c r="K463">
        <f t="shared" si="64"/>
        <v>1934.74</v>
      </c>
      <c r="L463">
        <f t="shared" si="65"/>
        <v>3709.74</v>
      </c>
    </row>
    <row r="464" spans="1:12" x14ac:dyDescent="0.25">
      <c r="A464">
        <f t="shared" si="70"/>
        <v>7</v>
      </c>
      <c r="B464">
        <f t="shared" si="71"/>
        <v>39</v>
      </c>
      <c r="C464">
        <f t="shared" si="66"/>
        <v>1198</v>
      </c>
      <c r="D464" t="str">
        <f t="shared" si="67"/>
        <v>Anita</v>
      </c>
      <c r="E464" t="str">
        <f t="shared" si="68"/>
        <v>Coleman</v>
      </c>
      <c r="F464">
        <f>ROUND(IF(Tariftyp="AT",IF($A464&lt;MONTH(TE_ZP_AT),AT_Gehalt,AT_Gehalt*(1+TE_Satz_AT)),IF($A464&lt;MONTH(TE_ZP_Tarif),Tarifentgelt,Tarifentgelt*(1+TE_Satz))*IRWAZ/AZ_Tarif)*EintrittsKNZ*AustrittsKNZ,2)</f>
        <v>1687.73</v>
      </c>
      <c r="G464">
        <f>ROUND(Grundentgelt*LZinPrz,2)</f>
        <v>202.53</v>
      </c>
      <c r="H464">
        <f>ROUND(IF(FreiwZulage&gt;TarifVolumenEnt+TarifVolumenLZ,FreiwZulage-(TarifVolumenEnt+TarifVolumenLZ),0)*AustrittsKNZ*EintrittsKNZ,2)</f>
        <v>0</v>
      </c>
      <c r="I464">
        <f t="shared" si="69"/>
        <v>1890.26</v>
      </c>
      <c r="J464">
        <f t="shared" si="63"/>
        <v>378.15</v>
      </c>
      <c r="K464">
        <f t="shared" si="64"/>
        <v>1934.74</v>
      </c>
      <c r="L464">
        <f t="shared" si="65"/>
        <v>3709.74</v>
      </c>
    </row>
    <row r="465" spans="1:12" x14ac:dyDescent="0.25">
      <c r="A465">
        <f t="shared" si="70"/>
        <v>8</v>
      </c>
      <c r="B465">
        <f t="shared" si="71"/>
        <v>39</v>
      </c>
      <c r="C465">
        <f t="shared" si="66"/>
        <v>1198</v>
      </c>
      <c r="D465" t="str">
        <f t="shared" si="67"/>
        <v>Anita</v>
      </c>
      <c r="E465" t="str">
        <f t="shared" si="68"/>
        <v>Coleman</v>
      </c>
      <c r="F465">
        <f>ROUND(IF(Tariftyp="AT",IF($A465&lt;MONTH(TE_ZP_AT),AT_Gehalt,AT_Gehalt*(1+TE_Satz_AT)),IF($A465&lt;MONTH(TE_ZP_Tarif),Tarifentgelt,Tarifentgelt*(1+TE_Satz))*IRWAZ/AZ_Tarif)*EintrittsKNZ*AustrittsKNZ,2)</f>
        <v>1687.73</v>
      </c>
      <c r="G465">
        <f>ROUND(Grundentgelt*LZinPrz,2)</f>
        <v>202.53</v>
      </c>
      <c r="H465">
        <f>ROUND(IF(FreiwZulage&gt;TarifVolumenEnt+TarifVolumenLZ,FreiwZulage-(TarifVolumenEnt+TarifVolumenLZ),0)*AustrittsKNZ*EintrittsKNZ,2)</f>
        <v>0</v>
      </c>
      <c r="I465">
        <f t="shared" si="69"/>
        <v>1890.26</v>
      </c>
      <c r="J465">
        <f t="shared" si="63"/>
        <v>378.15</v>
      </c>
      <c r="K465">
        <f t="shared" si="64"/>
        <v>1934.74</v>
      </c>
      <c r="L465">
        <f t="shared" si="65"/>
        <v>3709.74</v>
      </c>
    </row>
    <row r="466" spans="1:12" x14ac:dyDescent="0.25">
      <c r="A466">
        <f t="shared" si="70"/>
        <v>9</v>
      </c>
      <c r="B466">
        <f t="shared" si="71"/>
        <v>39</v>
      </c>
      <c r="C466">
        <f t="shared" si="66"/>
        <v>1198</v>
      </c>
      <c r="D466" t="str">
        <f t="shared" si="67"/>
        <v>Anita</v>
      </c>
      <c r="E466" t="str">
        <f t="shared" si="68"/>
        <v>Coleman</v>
      </c>
      <c r="F466">
        <f>ROUND(IF(Tariftyp="AT",IF($A466&lt;MONTH(TE_ZP_AT),AT_Gehalt,AT_Gehalt*(1+TE_Satz_AT)),IF($A466&lt;MONTH(TE_ZP_Tarif),Tarifentgelt,Tarifentgelt*(1+TE_Satz))*IRWAZ/AZ_Tarif)*EintrittsKNZ*AustrittsKNZ,2)</f>
        <v>1687.73</v>
      </c>
      <c r="G466">
        <f>ROUND(Grundentgelt*LZinPrz,2)</f>
        <v>202.53</v>
      </c>
      <c r="H466">
        <f>ROUND(IF(FreiwZulage&gt;TarifVolumenEnt+TarifVolumenLZ,FreiwZulage-(TarifVolumenEnt+TarifVolumenLZ),0)*AustrittsKNZ*EintrittsKNZ,2)</f>
        <v>0</v>
      </c>
      <c r="I466">
        <f t="shared" si="69"/>
        <v>1890.26</v>
      </c>
      <c r="J466">
        <f t="shared" si="63"/>
        <v>378.15</v>
      </c>
      <c r="K466">
        <f t="shared" si="64"/>
        <v>1934.74</v>
      </c>
      <c r="L466">
        <f t="shared" si="65"/>
        <v>3709.74</v>
      </c>
    </row>
    <row r="467" spans="1:12" x14ac:dyDescent="0.25">
      <c r="A467">
        <f t="shared" si="70"/>
        <v>10</v>
      </c>
      <c r="B467">
        <f t="shared" si="71"/>
        <v>39</v>
      </c>
      <c r="C467">
        <f t="shared" si="66"/>
        <v>1198</v>
      </c>
      <c r="D467" t="str">
        <f t="shared" si="67"/>
        <v>Anita</v>
      </c>
      <c r="E467" t="str">
        <f t="shared" si="68"/>
        <v>Coleman</v>
      </c>
      <c r="F467">
        <f>ROUND(IF(Tariftyp="AT",IF($A467&lt;MONTH(TE_ZP_AT),AT_Gehalt,AT_Gehalt*(1+TE_Satz_AT)),IF($A467&lt;MONTH(TE_ZP_Tarif),Tarifentgelt,Tarifentgelt*(1+TE_Satz))*IRWAZ/AZ_Tarif)*EintrittsKNZ*AustrittsKNZ,2)</f>
        <v>1687.73</v>
      </c>
      <c r="G467">
        <f>ROUND(Grundentgelt*LZinPrz,2)</f>
        <v>202.53</v>
      </c>
      <c r="H467">
        <f>ROUND(IF(FreiwZulage&gt;TarifVolumenEnt+TarifVolumenLZ,FreiwZulage-(TarifVolumenEnt+TarifVolumenLZ),0)*AustrittsKNZ*EintrittsKNZ,2)</f>
        <v>0</v>
      </c>
      <c r="I467">
        <f t="shared" si="69"/>
        <v>1890.26</v>
      </c>
      <c r="J467">
        <f t="shared" si="63"/>
        <v>378.15</v>
      </c>
      <c r="K467">
        <f t="shared" si="64"/>
        <v>1934.74</v>
      </c>
      <c r="L467">
        <f t="shared" si="65"/>
        <v>3709.74</v>
      </c>
    </row>
    <row r="468" spans="1:12" x14ac:dyDescent="0.25">
      <c r="A468">
        <f t="shared" si="70"/>
        <v>11</v>
      </c>
      <c r="B468">
        <f t="shared" si="71"/>
        <v>39</v>
      </c>
      <c r="C468">
        <f t="shared" si="66"/>
        <v>1198</v>
      </c>
      <c r="D468" t="str">
        <f t="shared" si="67"/>
        <v>Anita</v>
      </c>
      <c r="E468" t="str">
        <f t="shared" si="68"/>
        <v>Coleman</v>
      </c>
      <c r="F468">
        <f>ROUND(IF(Tariftyp="AT",IF($A468&lt;MONTH(TE_ZP_AT),AT_Gehalt,AT_Gehalt*(1+TE_Satz_AT)),IF($A468&lt;MONTH(TE_ZP_Tarif),Tarifentgelt,Tarifentgelt*(1+TE_Satz))*IRWAZ/AZ_Tarif)*EintrittsKNZ*AustrittsKNZ,2)</f>
        <v>1687.73</v>
      </c>
      <c r="G468">
        <f>ROUND(Grundentgelt*LZinPrz,2)</f>
        <v>202.53</v>
      </c>
      <c r="H468">
        <f>ROUND(IF(FreiwZulage&gt;TarifVolumenEnt+TarifVolumenLZ,FreiwZulage-(TarifVolumenEnt+TarifVolumenLZ),0)*AustrittsKNZ*EintrittsKNZ,2)</f>
        <v>0</v>
      </c>
      <c r="I468">
        <f t="shared" si="69"/>
        <v>1890.26</v>
      </c>
      <c r="J468">
        <f t="shared" si="63"/>
        <v>378.15</v>
      </c>
      <c r="K468">
        <f t="shared" si="64"/>
        <v>1934.74</v>
      </c>
      <c r="L468">
        <f t="shared" si="65"/>
        <v>3709.74</v>
      </c>
    </row>
    <row r="469" spans="1:12" x14ac:dyDescent="0.25">
      <c r="A469">
        <f t="shared" si="70"/>
        <v>12</v>
      </c>
      <c r="B469">
        <f t="shared" si="71"/>
        <v>39</v>
      </c>
      <c r="C469">
        <f t="shared" si="66"/>
        <v>1198</v>
      </c>
      <c r="D469" t="str">
        <f t="shared" si="67"/>
        <v>Anita</v>
      </c>
      <c r="E469" t="str">
        <f t="shared" si="68"/>
        <v>Coleman</v>
      </c>
      <c r="F469">
        <f>ROUND(IF(Tariftyp="AT",IF($A469&lt;MONTH(TE_ZP_AT),AT_Gehalt,AT_Gehalt*(1+TE_Satz_AT)),IF($A469&lt;MONTH(TE_ZP_Tarif),Tarifentgelt,Tarifentgelt*(1+TE_Satz))*IRWAZ/AZ_Tarif)*EintrittsKNZ*AustrittsKNZ,2)</f>
        <v>1687.73</v>
      </c>
      <c r="G469">
        <f>ROUND(Grundentgelt*LZinPrz,2)</f>
        <v>202.53</v>
      </c>
      <c r="H469">
        <f>ROUND(IF(FreiwZulage&gt;TarifVolumenEnt+TarifVolumenLZ,FreiwZulage-(TarifVolumenEnt+TarifVolumenLZ),0)*AustrittsKNZ*EintrittsKNZ,2)</f>
        <v>0</v>
      </c>
      <c r="I469">
        <f t="shared" si="69"/>
        <v>1890.26</v>
      </c>
      <c r="J469">
        <f t="shared" si="63"/>
        <v>378.15</v>
      </c>
      <c r="K469">
        <f t="shared" si="64"/>
        <v>1934.74</v>
      </c>
      <c r="L469">
        <f t="shared" si="65"/>
        <v>3709.74</v>
      </c>
    </row>
    <row r="470" spans="1:12" x14ac:dyDescent="0.25">
      <c r="A470">
        <f t="shared" si="70"/>
        <v>1</v>
      </c>
      <c r="B470">
        <f t="shared" si="71"/>
        <v>40</v>
      </c>
      <c r="C470">
        <f t="shared" si="66"/>
        <v>1199</v>
      </c>
      <c r="D470" t="str">
        <f t="shared" si="67"/>
        <v>Bernd</v>
      </c>
      <c r="E470" t="str">
        <f t="shared" si="68"/>
        <v>Csikai</v>
      </c>
      <c r="F470">
        <f>ROUND(IF(Tariftyp="AT",IF($A470&lt;MONTH(TE_ZP_AT),AT_Gehalt,AT_Gehalt*(1+TE_Satz_AT)),IF($A470&lt;MONTH(TE_ZP_Tarif),Tarifentgelt,Tarifentgelt*(1+TE_Satz))*IRWAZ/AZ_Tarif)*EintrittsKNZ*AustrittsKNZ,2)</f>
        <v>3784.57</v>
      </c>
      <c r="G470">
        <f>ROUND(Grundentgelt*LZinPrz,2)</f>
        <v>454.15</v>
      </c>
      <c r="H470">
        <f>ROUND(IF(FreiwZulage&gt;TarifVolumenEnt+TarifVolumenLZ,FreiwZulage-(TarifVolumenEnt+TarifVolumenLZ),0)*AustrittsKNZ*EintrittsKNZ,2)</f>
        <v>221</v>
      </c>
      <c r="I470">
        <f t="shared" si="69"/>
        <v>4459.72</v>
      </c>
      <c r="J470">
        <f t="shared" si="63"/>
        <v>839.64</v>
      </c>
      <c r="K470">
        <f t="shared" si="64"/>
        <v>0</v>
      </c>
      <c r="L470">
        <f t="shared" si="65"/>
        <v>1140.2799999999997</v>
      </c>
    </row>
    <row r="471" spans="1:12" x14ac:dyDescent="0.25">
      <c r="A471">
        <f t="shared" si="70"/>
        <v>2</v>
      </c>
      <c r="B471">
        <f t="shared" si="71"/>
        <v>40</v>
      </c>
      <c r="C471">
        <f t="shared" si="66"/>
        <v>1199</v>
      </c>
      <c r="D471" t="str">
        <f t="shared" si="67"/>
        <v>Bernd</v>
      </c>
      <c r="E471" t="str">
        <f t="shared" si="68"/>
        <v>Csikai</v>
      </c>
      <c r="F471">
        <f>ROUND(IF(Tariftyp="AT",IF($A471&lt;MONTH(TE_ZP_AT),AT_Gehalt,AT_Gehalt*(1+TE_Satz_AT)),IF($A471&lt;MONTH(TE_ZP_Tarif),Tarifentgelt,Tarifentgelt*(1+TE_Satz))*IRWAZ/AZ_Tarif)*EintrittsKNZ*AustrittsKNZ,2)</f>
        <v>3784.57</v>
      </c>
      <c r="G471">
        <f>ROUND(Grundentgelt*LZinPrz,2)</f>
        <v>454.15</v>
      </c>
      <c r="H471">
        <f>ROUND(IF(FreiwZulage&gt;TarifVolumenEnt+TarifVolumenLZ,FreiwZulage-(TarifVolumenEnt+TarifVolumenLZ),0)*AustrittsKNZ*EintrittsKNZ,2)</f>
        <v>221</v>
      </c>
      <c r="I471">
        <f t="shared" si="69"/>
        <v>4459.72</v>
      </c>
      <c r="J471">
        <f t="shared" si="63"/>
        <v>839.64</v>
      </c>
      <c r="K471">
        <f t="shared" si="64"/>
        <v>0</v>
      </c>
      <c r="L471">
        <f t="shared" si="65"/>
        <v>1140.2799999999997</v>
      </c>
    </row>
    <row r="472" spans="1:12" x14ac:dyDescent="0.25">
      <c r="A472">
        <f t="shared" si="70"/>
        <v>3</v>
      </c>
      <c r="B472">
        <f t="shared" si="71"/>
        <v>40</v>
      </c>
      <c r="C472">
        <f t="shared" si="66"/>
        <v>1199</v>
      </c>
      <c r="D472" t="str">
        <f t="shared" si="67"/>
        <v>Bernd</v>
      </c>
      <c r="E472" t="str">
        <f t="shared" si="68"/>
        <v>Csikai</v>
      </c>
      <c r="F472">
        <f>ROUND(IF(Tariftyp="AT",IF($A472&lt;MONTH(TE_ZP_AT),AT_Gehalt,AT_Gehalt*(1+TE_Satz_AT)),IF($A472&lt;MONTH(TE_ZP_Tarif),Tarifentgelt,Tarifentgelt*(1+TE_Satz))*IRWAZ/AZ_Tarif)*EintrittsKNZ*AustrittsKNZ,2)</f>
        <v>3784.57</v>
      </c>
      <c r="G472">
        <f>ROUND(Grundentgelt*LZinPrz,2)</f>
        <v>454.15</v>
      </c>
      <c r="H472">
        <f>ROUND(IF(FreiwZulage&gt;TarifVolumenEnt+TarifVolumenLZ,FreiwZulage-(TarifVolumenEnt+TarifVolumenLZ),0)*AustrittsKNZ*EintrittsKNZ,2)</f>
        <v>221</v>
      </c>
      <c r="I472">
        <f t="shared" si="69"/>
        <v>4459.72</v>
      </c>
      <c r="J472">
        <f t="shared" si="63"/>
        <v>839.64</v>
      </c>
      <c r="K472">
        <f t="shared" si="64"/>
        <v>0</v>
      </c>
      <c r="L472">
        <f t="shared" si="65"/>
        <v>1140.2799999999997</v>
      </c>
    </row>
    <row r="473" spans="1:12" x14ac:dyDescent="0.25">
      <c r="A473">
        <f t="shared" si="70"/>
        <v>4</v>
      </c>
      <c r="B473">
        <f t="shared" si="71"/>
        <v>40</v>
      </c>
      <c r="C473">
        <f t="shared" si="66"/>
        <v>1199</v>
      </c>
      <c r="D473" t="str">
        <f t="shared" si="67"/>
        <v>Bernd</v>
      </c>
      <c r="E473" t="str">
        <f t="shared" si="68"/>
        <v>Csikai</v>
      </c>
      <c r="F473">
        <f>ROUND(IF(Tariftyp="AT",IF($A473&lt;MONTH(TE_ZP_AT),AT_Gehalt,AT_Gehalt*(1+TE_Satz_AT)),IF($A473&lt;MONTH(TE_ZP_Tarif),Tarifentgelt,Tarifentgelt*(1+TE_Satz))*IRWAZ/AZ_Tarif)*EintrittsKNZ*AustrittsKNZ,2)</f>
        <v>3784.57</v>
      </c>
      <c r="G473">
        <f>ROUND(Grundentgelt*LZinPrz,2)</f>
        <v>454.15</v>
      </c>
      <c r="H473">
        <f>ROUND(IF(FreiwZulage&gt;TarifVolumenEnt+TarifVolumenLZ,FreiwZulage-(TarifVolumenEnt+TarifVolumenLZ),0)*AustrittsKNZ*EintrittsKNZ,2)</f>
        <v>221</v>
      </c>
      <c r="I473">
        <f t="shared" si="69"/>
        <v>4459.72</v>
      </c>
      <c r="J473">
        <f t="shared" si="63"/>
        <v>839.64</v>
      </c>
      <c r="K473">
        <f t="shared" si="64"/>
        <v>0</v>
      </c>
      <c r="L473">
        <f t="shared" si="65"/>
        <v>1140.2799999999997</v>
      </c>
    </row>
    <row r="474" spans="1:12" x14ac:dyDescent="0.25">
      <c r="A474">
        <f t="shared" si="70"/>
        <v>5</v>
      </c>
      <c r="B474">
        <f t="shared" si="71"/>
        <v>40</v>
      </c>
      <c r="C474">
        <f t="shared" si="66"/>
        <v>1199</v>
      </c>
      <c r="D474" t="str">
        <f t="shared" si="67"/>
        <v>Bernd</v>
      </c>
      <c r="E474" t="str">
        <f t="shared" si="68"/>
        <v>Csikai</v>
      </c>
      <c r="F474">
        <f>ROUND(IF(Tariftyp="AT",IF($A474&lt;MONTH(TE_ZP_AT),AT_Gehalt,AT_Gehalt*(1+TE_Satz_AT)),IF($A474&lt;MONTH(TE_ZP_Tarif),Tarifentgelt,Tarifentgelt*(1+TE_Satz))*IRWAZ/AZ_Tarif)*EintrittsKNZ*AustrittsKNZ,2)</f>
        <v>3898.11</v>
      </c>
      <c r="G474">
        <f>ROUND(Grundentgelt*LZinPrz,2)</f>
        <v>467.77</v>
      </c>
      <c r="H474">
        <f>ROUND(IF(FreiwZulage&gt;TarifVolumenEnt+TarifVolumenLZ,FreiwZulage-(TarifVolumenEnt+TarifVolumenLZ),0)*AustrittsKNZ*EintrittsKNZ,2)</f>
        <v>93.84</v>
      </c>
      <c r="I474">
        <f t="shared" si="69"/>
        <v>4459.72</v>
      </c>
      <c r="J474">
        <f t="shared" si="63"/>
        <v>839.64</v>
      </c>
      <c r="K474">
        <f t="shared" si="64"/>
        <v>0</v>
      </c>
      <c r="L474">
        <f t="shared" si="65"/>
        <v>1140.2799999999997</v>
      </c>
    </row>
    <row r="475" spans="1:12" x14ac:dyDescent="0.25">
      <c r="A475">
        <f t="shared" si="70"/>
        <v>6</v>
      </c>
      <c r="B475">
        <f t="shared" si="71"/>
        <v>40</v>
      </c>
      <c r="C475">
        <f t="shared" si="66"/>
        <v>1199</v>
      </c>
      <c r="D475" t="str">
        <f t="shared" si="67"/>
        <v>Bernd</v>
      </c>
      <c r="E475" t="str">
        <f t="shared" si="68"/>
        <v>Csikai</v>
      </c>
      <c r="F475">
        <f>ROUND(IF(Tariftyp="AT",IF($A475&lt;MONTH(TE_ZP_AT),AT_Gehalt,AT_Gehalt*(1+TE_Satz_AT)),IF($A475&lt;MONTH(TE_ZP_Tarif),Tarifentgelt,Tarifentgelt*(1+TE_Satz))*IRWAZ/AZ_Tarif)*EintrittsKNZ*AustrittsKNZ,2)</f>
        <v>3898.11</v>
      </c>
      <c r="G475">
        <f>ROUND(Grundentgelt*LZinPrz,2)</f>
        <v>467.77</v>
      </c>
      <c r="H475">
        <f>ROUND(IF(FreiwZulage&gt;TarifVolumenEnt+TarifVolumenLZ,FreiwZulage-(TarifVolumenEnt+TarifVolumenLZ),0)*AustrittsKNZ*EintrittsKNZ,2)</f>
        <v>93.84</v>
      </c>
      <c r="I475">
        <f t="shared" si="69"/>
        <v>4459.72</v>
      </c>
      <c r="J475">
        <f t="shared" si="63"/>
        <v>839.64</v>
      </c>
      <c r="K475">
        <f t="shared" si="64"/>
        <v>0</v>
      </c>
      <c r="L475">
        <f t="shared" si="65"/>
        <v>1140.2799999999997</v>
      </c>
    </row>
    <row r="476" spans="1:12" x14ac:dyDescent="0.25">
      <c r="A476">
        <f t="shared" si="70"/>
        <v>7</v>
      </c>
      <c r="B476">
        <f t="shared" si="71"/>
        <v>40</v>
      </c>
      <c r="C476">
        <f t="shared" si="66"/>
        <v>1199</v>
      </c>
      <c r="D476" t="str">
        <f t="shared" si="67"/>
        <v>Bernd</v>
      </c>
      <c r="E476" t="str">
        <f t="shared" si="68"/>
        <v>Csikai</v>
      </c>
      <c r="F476">
        <f>ROUND(IF(Tariftyp="AT",IF($A476&lt;MONTH(TE_ZP_AT),AT_Gehalt,AT_Gehalt*(1+TE_Satz_AT)),IF($A476&lt;MONTH(TE_ZP_Tarif),Tarifentgelt,Tarifentgelt*(1+TE_Satz))*IRWAZ/AZ_Tarif)*EintrittsKNZ*AustrittsKNZ,2)</f>
        <v>3898.11</v>
      </c>
      <c r="G476">
        <f>ROUND(Grundentgelt*LZinPrz,2)</f>
        <v>467.77</v>
      </c>
      <c r="H476">
        <f>ROUND(IF(FreiwZulage&gt;TarifVolumenEnt+TarifVolumenLZ,FreiwZulage-(TarifVolumenEnt+TarifVolumenLZ),0)*AustrittsKNZ*EintrittsKNZ,2)</f>
        <v>93.84</v>
      </c>
      <c r="I476">
        <f t="shared" si="69"/>
        <v>4459.72</v>
      </c>
      <c r="J476">
        <f t="shared" si="63"/>
        <v>839.64</v>
      </c>
      <c r="K476">
        <f t="shared" si="64"/>
        <v>0</v>
      </c>
      <c r="L476">
        <f t="shared" si="65"/>
        <v>1140.2799999999997</v>
      </c>
    </row>
    <row r="477" spans="1:12" x14ac:dyDescent="0.25">
      <c r="A477">
        <f t="shared" si="70"/>
        <v>8</v>
      </c>
      <c r="B477">
        <f t="shared" si="71"/>
        <v>40</v>
      </c>
      <c r="C477">
        <f t="shared" si="66"/>
        <v>1199</v>
      </c>
      <c r="D477" t="str">
        <f t="shared" si="67"/>
        <v>Bernd</v>
      </c>
      <c r="E477" t="str">
        <f t="shared" si="68"/>
        <v>Csikai</v>
      </c>
      <c r="F477">
        <f>ROUND(IF(Tariftyp="AT",IF($A477&lt;MONTH(TE_ZP_AT),AT_Gehalt,AT_Gehalt*(1+TE_Satz_AT)),IF($A477&lt;MONTH(TE_ZP_Tarif),Tarifentgelt,Tarifentgelt*(1+TE_Satz))*IRWAZ/AZ_Tarif)*EintrittsKNZ*AustrittsKNZ,2)</f>
        <v>3898.11</v>
      </c>
      <c r="G477">
        <f>ROUND(Grundentgelt*LZinPrz,2)</f>
        <v>467.77</v>
      </c>
      <c r="H477">
        <f>ROUND(IF(FreiwZulage&gt;TarifVolumenEnt+TarifVolumenLZ,FreiwZulage-(TarifVolumenEnt+TarifVolumenLZ),0)*AustrittsKNZ*EintrittsKNZ,2)</f>
        <v>93.84</v>
      </c>
      <c r="I477">
        <f t="shared" si="69"/>
        <v>4459.72</v>
      </c>
      <c r="J477">
        <f t="shared" si="63"/>
        <v>839.64</v>
      </c>
      <c r="K477">
        <f t="shared" si="64"/>
        <v>0</v>
      </c>
      <c r="L477">
        <f t="shared" si="65"/>
        <v>1140.2799999999997</v>
      </c>
    </row>
    <row r="478" spans="1:12" x14ac:dyDescent="0.25">
      <c r="A478">
        <f t="shared" si="70"/>
        <v>9</v>
      </c>
      <c r="B478">
        <f t="shared" si="71"/>
        <v>40</v>
      </c>
      <c r="C478">
        <f t="shared" si="66"/>
        <v>1199</v>
      </c>
      <c r="D478" t="str">
        <f t="shared" si="67"/>
        <v>Bernd</v>
      </c>
      <c r="E478" t="str">
        <f t="shared" si="68"/>
        <v>Csikai</v>
      </c>
      <c r="F478">
        <f>ROUND(IF(Tariftyp="AT",IF($A478&lt;MONTH(TE_ZP_AT),AT_Gehalt,AT_Gehalt*(1+TE_Satz_AT)),IF($A478&lt;MONTH(TE_ZP_Tarif),Tarifentgelt,Tarifentgelt*(1+TE_Satz))*IRWAZ/AZ_Tarif)*EintrittsKNZ*AustrittsKNZ,2)</f>
        <v>3898.11</v>
      </c>
      <c r="G478">
        <f>ROUND(Grundentgelt*LZinPrz,2)</f>
        <v>467.77</v>
      </c>
      <c r="H478">
        <f>ROUND(IF(FreiwZulage&gt;TarifVolumenEnt+TarifVolumenLZ,FreiwZulage-(TarifVolumenEnt+TarifVolumenLZ),0)*AustrittsKNZ*EintrittsKNZ,2)</f>
        <v>93.84</v>
      </c>
      <c r="I478">
        <f t="shared" si="69"/>
        <v>4459.72</v>
      </c>
      <c r="J478">
        <f t="shared" si="63"/>
        <v>839.64</v>
      </c>
      <c r="K478">
        <f t="shared" si="64"/>
        <v>0</v>
      </c>
      <c r="L478">
        <f t="shared" si="65"/>
        <v>1140.2799999999997</v>
      </c>
    </row>
    <row r="479" spans="1:12" x14ac:dyDescent="0.25">
      <c r="A479">
        <f t="shared" si="70"/>
        <v>10</v>
      </c>
      <c r="B479">
        <f t="shared" si="71"/>
        <v>40</v>
      </c>
      <c r="C479">
        <f t="shared" si="66"/>
        <v>1199</v>
      </c>
      <c r="D479" t="str">
        <f t="shared" si="67"/>
        <v>Bernd</v>
      </c>
      <c r="E479" t="str">
        <f t="shared" si="68"/>
        <v>Csikai</v>
      </c>
      <c r="F479">
        <f>ROUND(IF(Tariftyp="AT",IF($A479&lt;MONTH(TE_ZP_AT),AT_Gehalt,AT_Gehalt*(1+TE_Satz_AT)),IF($A479&lt;MONTH(TE_ZP_Tarif),Tarifentgelt,Tarifentgelt*(1+TE_Satz))*IRWAZ/AZ_Tarif)*EintrittsKNZ*AustrittsKNZ,2)</f>
        <v>3898.11</v>
      </c>
      <c r="G479">
        <f>ROUND(Grundentgelt*LZinPrz,2)</f>
        <v>467.77</v>
      </c>
      <c r="H479">
        <f>ROUND(IF(FreiwZulage&gt;TarifVolumenEnt+TarifVolumenLZ,FreiwZulage-(TarifVolumenEnt+TarifVolumenLZ),0)*AustrittsKNZ*EintrittsKNZ,2)</f>
        <v>93.84</v>
      </c>
      <c r="I479">
        <f t="shared" si="69"/>
        <v>4459.72</v>
      </c>
      <c r="J479">
        <f t="shared" si="63"/>
        <v>839.64</v>
      </c>
      <c r="K479">
        <f t="shared" si="64"/>
        <v>0</v>
      </c>
      <c r="L479">
        <f t="shared" si="65"/>
        <v>1140.2799999999997</v>
      </c>
    </row>
    <row r="480" spans="1:12" x14ac:dyDescent="0.25">
      <c r="A480">
        <f t="shared" si="70"/>
        <v>11</v>
      </c>
      <c r="B480">
        <f t="shared" si="71"/>
        <v>40</v>
      </c>
      <c r="C480">
        <f t="shared" si="66"/>
        <v>1199</v>
      </c>
      <c r="D480" t="str">
        <f t="shared" si="67"/>
        <v>Bernd</v>
      </c>
      <c r="E480" t="str">
        <f t="shared" si="68"/>
        <v>Csikai</v>
      </c>
      <c r="F480">
        <f>ROUND(IF(Tariftyp="AT",IF($A480&lt;MONTH(TE_ZP_AT),AT_Gehalt,AT_Gehalt*(1+TE_Satz_AT)),IF($A480&lt;MONTH(TE_ZP_Tarif),Tarifentgelt,Tarifentgelt*(1+TE_Satz))*IRWAZ/AZ_Tarif)*EintrittsKNZ*AustrittsKNZ,2)</f>
        <v>3898.11</v>
      </c>
      <c r="G480">
        <f>ROUND(Grundentgelt*LZinPrz,2)</f>
        <v>467.77</v>
      </c>
      <c r="H480">
        <f>ROUND(IF(FreiwZulage&gt;TarifVolumenEnt+TarifVolumenLZ,FreiwZulage-(TarifVolumenEnt+TarifVolumenLZ),0)*AustrittsKNZ*EintrittsKNZ,2)</f>
        <v>93.84</v>
      </c>
      <c r="I480">
        <f t="shared" si="69"/>
        <v>4459.72</v>
      </c>
      <c r="J480">
        <f t="shared" si="63"/>
        <v>839.64</v>
      </c>
      <c r="K480">
        <f t="shared" si="64"/>
        <v>0</v>
      </c>
      <c r="L480">
        <f t="shared" si="65"/>
        <v>1140.2799999999997</v>
      </c>
    </row>
    <row r="481" spans="1:12" x14ac:dyDescent="0.25">
      <c r="A481">
        <f t="shared" si="70"/>
        <v>12</v>
      </c>
      <c r="B481">
        <f t="shared" si="71"/>
        <v>40</v>
      </c>
      <c r="C481">
        <f t="shared" si="66"/>
        <v>1199</v>
      </c>
      <c r="D481" t="str">
        <f t="shared" si="67"/>
        <v>Bernd</v>
      </c>
      <c r="E481" t="str">
        <f t="shared" si="68"/>
        <v>Csikai</v>
      </c>
      <c r="F481">
        <f>ROUND(IF(Tariftyp="AT",IF($A481&lt;MONTH(TE_ZP_AT),AT_Gehalt,AT_Gehalt*(1+TE_Satz_AT)),IF($A481&lt;MONTH(TE_ZP_Tarif),Tarifentgelt,Tarifentgelt*(1+TE_Satz))*IRWAZ/AZ_Tarif)*EintrittsKNZ*AustrittsKNZ,2)</f>
        <v>3898.11</v>
      </c>
      <c r="G481">
        <f>ROUND(Grundentgelt*LZinPrz,2)</f>
        <v>467.77</v>
      </c>
      <c r="H481">
        <f>ROUND(IF(FreiwZulage&gt;TarifVolumenEnt+TarifVolumenLZ,FreiwZulage-(TarifVolumenEnt+TarifVolumenLZ),0)*AustrittsKNZ*EintrittsKNZ,2)</f>
        <v>93.84</v>
      </c>
      <c r="I481">
        <f t="shared" si="69"/>
        <v>4459.72</v>
      </c>
      <c r="J481">
        <f t="shared" si="63"/>
        <v>839.64</v>
      </c>
      <c r="K481">
        <f t="shared" si="64"/>
        <v>0</v>
      </c>
      <c r="L481">
        <f t="shared" si="65"/>
        <v>1140.2799999999997</v>
      </c>
    </row>
    <row r="482" spans="1:12" x14ac:dyDescent="0.25">
      <c r="A482">
        <f t="shared" si="70"/>
        <v>1</v>
      </c>
      <c r="B482">
        <f t="shared" si="71"/>
        <v>41</v>
      </c>
      <c r="C482">
        <f t="shared" si="66"/>
        <v>1200</v>
      </c>
      <c r="D482" t="str">
        <f t="shared" si="67"/>
        <v>Simone</v>
      </c>
      <c r="E482" t="str">
        <f t="shared" si="68"/>
        <v>Dekant</v>
      </c>
      <c r="F482">
        <f>ROUND(IF(Tariftyp="AT",IF($A482&lt;MONTH(TE_ZP_AT),AT_Gehalt,AT_Gehalt*(1+TE_Satz_AT)),IF($A482&lt;MONTH(TE_ZP_Tarif),Tarifentgelt,Tarifentgelt*(1+TE_Satz))*IRWAZ/AZ_Tarif)*EintrittsKNZ*AustrittsKNZ,2)</f>
        <v>3311.5</v>
      </c>
      <c r="G482">
        <f>ROUND(Grundentgelt*LZinPrz,2)</f>
        <v>397.38</v>
      </c>
      <c r="H482">
        <f>ROUND(IF(FreiwZulage&gt;TarifVolumenEnt+TarifVolumenLZ,FreiwZulage-(TarifVolumenEnt+TarifVolumenLZ),0)*AustrittsKNZ*EintrittsKNZ,2)</f>
        <v>0</v>
      </c>
      <c r="I482">
        <f t="shared" si="69"/>
        <v>3708.88</v>
      </c>
      <c r="J482">
        <f t="shared" si="63"/>
        <v>741.96</v>
      </c>
      <c r="K482">
        <f t="shared" si="64"/>
        <v>116.11999999999989</v>
      </c>
      <c r="L482">
        <f t="shared" si="65"/>
        <v>1891.12</v>
      </c>
    </row>
    <row r="483" spans="1:12" x14ac:dyDescent="0.25">
      <c r="A483">
        <f t="shared" si="70"/>
        <v>2</v>
      </c>
      <c r="B483">
        <f t="shared" si="71"/>
        <v>41</v>
      </c>
      <c r="C483">
        <f t="shared" si="66"/>
        <v>1200</v>
      </c>
      <c r="D483" t="str">
        <f t="shared" si="67"/>
        <v>Simone</v>
      </c>
      <c r="E483" t="str">
        <f t="shared" si="68"/>
        <v>Dekant</v>
      </c>
      <c r="F483">
        <f>ROUND(IF(Tariftyp="AT",IF($A483&lt;MONTH(TE_ZP_AT),AT_Gehalt,AT_Gehalt*(1+TE_Satz_AT)),IF($A483&lt;MONTH(TE_ZP_Tarif),Tarifentgelt,Tarifentgelt*(1+TE_Satz))*IRWAZ/AZ_Tarif)*EintrittsKNZ*AustrittsKNZ,2)</f>
        <v>3311.5</v>
      </c>
      <c r="G483">
        <f>ROUND(Grundentgelt*LZinPrz,2)</f>
        <v>397.38</v>
      </c>
      <c r="H483">
        <f>ROUND(IF(FreiwZulage&gt;TarifVolumenEnt+TarifVolumenLZ,FreiwZulage-(TarifVolumenEnt+TarifVolumenLZ),0)*AustrittsKNZ*EintrittsKNZ,2)</f>
        <v>0</v>
      </c>
      <c r="I483">
        <f t="shared" si="69"/>
        <v>3708.88</v>
      </c>
      <c r="J483">
        <f t="shared" si="63"/>
        <v>741.96</v>
      </c>
      <c r="K483">
        <f t="shared" si="64"/>
        <v>116.11999999999989</v>
      </c>
      <c r="L483">
        <f t="shared" si="65"/>
        <v>1891.12</v>
      </c>
    </row>
    <row r="484" spans="1:12" x14ac:dyDescent="0.25">
      <c r="A484">
        <f t="shared" si="70"/>
        <v>3</v>
      </c>
      <c r="B484">
        <f t="shared" si="71"/>
        <v>41</v>
      </c>
      <c r="C484">
        <f t="shared" si="66"/>
        <v>1200</v>
      </c>
      <c r="D484" t="str">
        <f t="shared" si="67"/>
        <v>Simone</v>
      </c>
      <c r="E484" t="str">
        <f t="shared" si="68"/>
        <v>Dekant</v>
      </c>
      <c r="F484">
        <f>ROUND(IF(Tariftyp="AT",IF($A484&lt;MONTH(TE_ZP_AT),AT_Gehalt,AT_Gehalt*(1+TE_Satz_AT)),IF($A484&lt;MONTH(TE_ZP_Tarif),Tarifentgelt,Tarifentgelt*(1+TE_Satz))*IRWAZ/AZ_Tarif)*EintrittsKNZ*AustrittsKNZ,2)</f>
        <v>3311.5</v>
      </c>
      <c r="G484">
        <f>ROUND(Grundentgelt*LZinPrz,2)</f>
        <v>397.38</v>
      </c>
      <c r="H484">
        <f>ROUND(IF(FreiwZulage&gt;TarifVolumenEnt+TarifVolumenLZ,FreiwZulage-(TarifVolumenEnt+TarifVolumenLZ),0)*AustrittsKNZ*EintrittsKNZ,2)</f>
        <v>0</v>
      </c>
      <c r="I484">
        <f t="shared" si="69"/>
        <v>3708.88</v>
      </c>
      <c r="J484">
        <f t="shared" si="63"/>
        <v>741.96</v>
      </c>
      <c r="K484">
        <f t="shared" si="64"/>
        <v>116.11999999999989</v>
      </c>
      <c r="L484">
        <f t="shared" si="65"/>
        <v>1891.12</v>
      </c>
    </row>
    <row r="485" spans="1:12" x14ac:dyDescent="0.25">
      <c r="A485">
        <f t="shared" si="70"/>
        <v>4</v>
      </c>
      <c r="B485">
        <f t="shared" si="71"/>
        <v>41</v>
      </c>
      <c r="C485">
        <f t="shared" si="66"/>
        <v>1200</v>
      </c>
      <c r="D485" t="str">
        <f t="shared" si="67"/>
        <v>Simone</v>
      </c>
      <c r="E485" t="str">
        <f t="shared" si="68"/>
        <v>Dekant</v>
      </c>
      <c r="F485">
        <f>ROUND(IF(Tariftyp="AT",IF($A485&lt;MONTH(TE_ZP_AT),AT_Gehalt,AT_Gehalt*(1+TE_Satz_AT)),IF($A485&lt;MONTH(TE_ZP_Tarif),Tarifentgelt,Tarifentgelt*(1+TE_Satz))*IRWAZ/AZ_Tarif)*EintrittsKNZ*AustrittsKNZ,2)</f>
        <v>3311.5</v>
      </c>
      <c r="G485">
        <f>ROUND(Grundentgelt*LZinPrz,2)</f>
        <v>397.38</v>
      </c>
      <c r="H485">
        <f>ROUND(IF(FreiwZulage&gt;TarifVolumenEnt+TarifVolumenLZ,FreiwZulage-(TarifVolumenEnt+TarifVolumenLZ),0)*AustrittsKNZ*EintrittsKNZ,2)</f>
        <v>0</v>
      </c>
      <c r="I485">
        <f t="shared" si="69"/>
        <v>3708.88</v>
      </c>
      <c r="J485">
        <f t="shared" si="63"/>
        <v>741.96</v>
      </c>
      <c r="K485">
        <f t="shared" si="64"/>
        <v>116.11999999999989</v>
      </c>
      <c r="L485">
        <f t="shared" si="65"/>
        <v>1891.12</v>
      </c>
    </row>
    <row r="486" spans="1:12" x14ac:dyDescent="0.25">
      <c r="A486">
        <f t="shared" si="70"/>
        <v>5</v>
      </c>
      <c r="B486">
        <f t="shared" si="71"/>
        <v>41</v>
      </c>
      <c r="C486">
        <f t="shared" si="66"/>
        <v>1200</v>
      </c>
      <c r="D486" t="str">
        <f t="shared" si="67"/>
        <v>Simone</v>
      </c>
      <c r="E486" t="str">
        <f t="shared" si="68"/>
        <v>Dekant</v>
      </c>
      <c r="F486">
        <f>ROUND(IF(Tariftyp="AT",IF($A486&lt;MONTH(TE_ZP_AT),AT_Gehalt,AT_Gehalt*(1+TE_Satz_AT)),IF($A486&lt;MONTH(TE_ZP_Tarif),Tarifentgelt,Tarifentgelt*(1+TE_Satz))*IRWAZ/AZ_Tarif)*EintrittsKNZ*AustrittsKNZ,2)</f>
        <v>3410.85</v>
      </c>
      <c r="G486">
        <f>ROUND(Grundentgelt*LZinPrz,2)</f>
        <v>409.3</v>
      </c>
      <c r="H486">
        <f>ROUND(IF(FreiwZulage&gt;TarifVolumenEnt+TarifVolumenLZ,FreiwZulage-(TarifVolumenEnt+TarifVolumenLZ),0)*AustrittsKNZ*EintrittsKNZ,2)</f>
        <v>0</v>
      </c>
      <c r="I486">
        <f t="shared" si="69"/>
        <v>3820.15</v>
      </c>
      <c r="J486">
        <f t="shared" si="63"/>
        <v>764.22</v>
      </c>
      <c r="K486">
        <f t="shared" si="64"/>
        <v>4.8499999999999091</v>
      </c>
      <c r="L486">
        <f t="shared" si="65"/>
        <v>1779.85</v>
      </c>
    </row>
    <row r="487" spans="1:12" x14ac:dyDescent="0.25">
      <c r="A487">
        <f t="shared" si="70"/>
        <v>6</v>
      </c>
      <c r="B487">
        <f t="shared" si="71"/>
        <v>41</v>
      </c>
      <c r="C487">
        <f t="shared" si="66"/>
        <v>1200</v>
      </c>
      <c r="D487" t="str">
        <f t="shared" si="67"/>
        <v>Simone</v>
      </c>
      <c r="E487" t="str">
        <f t="shared" si="68"/>
        <v>Dekant</v>
      </c>
      <c r="F487">
        <f>ROUND(IF(Tariftyp="AT",IF($A487&lt;MONTH(TE_ZP_AT),AT_Gehalt,AT_Gehalt*(1+TE_Satz_AT)),IF($A487&lt;MONTH(TE_ZP_Tarif),Tarifentgelt,Tarifentgelt*(1+TE_Satz))*IRWAZ/AZ_Tarif)*EintrittsKNZ*AustrittsKNZ,2)</f>
        <v>3410.85</v>
      </c>
      <c r="G487">
        <f>ROUND(Grundentgelt*LZinPrz,2)</f>
        <v>409.3</v>
      </c>
      <c r="H487">
        <f>ROUND(IF(FreiwZulage&gt;TarifVolumenEnt+TarifVolumenLZ,FreiwZulage-(TarifVolumenEnt+TarifVolumenLZ),0)*AustrittsKNZ*EintrittsKNZ,2)</f>
        <v>0</v>
      </c>
      <c r="I487">
        <f t="shared" si="69"/>
        <v>3820.15</v>
      </c>
      <c r="J487">
        <f t="shared" si="63"/>
        <v>764.22</v>
      </c>
      <c r="K487">
        <f t="shared" si="64"/>
        <v>4.8499999999999091</v>
      </c>
      <c r="L487">
        <f t="shared" si="65"/>
        <v>1779.85</v>
      </c>
    </row>
    <row r="488" spans="1:12" x14ac:dyDescent="0.25">
      <c r="A488">
        <f t="shared" si="70"/>
        <v>7</v>
      </c>
      <c r="B488">
        <f t="shared" si="71"/>
        <v>41</v>
      </c>
      <c r="C488">
        <f t="shared" si="66"/>
        <v>1200</v>
      </c>
      <c r="D488" t="str">
        <f t="shared" si="67"/>
        <v>Simone</v>
      </c>
      <c r="E488" t="str">
        <f t="shared" si="68"/>
        <v>Dekant</v>
      </c>
      <c r="F488">
        <f>ROUND(IF(Tariftyp="AT",IF($A488&lt;MONTH(TE_ZP_AT),AT_Gehalt,AT_Gehalt*(1+TE_Satz_AT)),IF($A488&lt;MONTH(TE_ZP_Tarif),Tarifentgelt,Tarifentgelt*(1+TE_Satz))*IRWAZ/AZ_Tarif)*EintrittsKNZ*AustrittsKNZ,2)</f>
        <v>3410.85</v>
      </c>
      <c r="G488">
        <f>ROUND(Grundentgelt*LZinPrz,2)</f>
        <v>409.3</v>
      </c>
      <c r="H488">
        <f>ROUND(IF(FreiwZulage&gt;TarifVolumenEnt+TarifVolumenLZ,FreiwZulage-(TarifVolumenEnt+TarifVolumenLZ),0)*AustrittsKNZ*EintrittsKNZ,2)</f>
        <v>0</v>
      </c>
      <c r="I488">
        <f t="shared" si="69"/>
        <v>3820.15</v>
      </c>
      <c r="J488">
        <f t="shared" si="63"/>
        <v>764.22</v>
      </c>
      <c r="K488">
        <f t="shared" si="64"/>
        <v>4.8499999999999091</v>
      </c>
      <c r="L488">
        <f t="shared" si="65"/>
        <v>1779.85</v>
      </c>
    </row>
    <row r="489" spans="1:12" x14ac:dyDescent="0.25">
      <c r="A489">
        <f t="shared" si="70"/>
        <v>8</v>
      </c>
      <c r="B489">
        <f t="shared" si="71"/>
        <v>41</v>
      </c>
      <c r="C489">
        <f t="shared" si="66"/>
        <v>1200</v>
      </c>
      <c r="D489" t="str">
        <f t="shared" si="67"/>
        <v>Simone</v>
      </c>
      <c r="E489" t="str">
        <f t="shared" si="68"/>
        <v>Dekant</v>
      </c>
      <c r="F489">
        <f>ROUND(IF(Tariftyp="AT",IF($A489&lt;MONTH(TE_ZP_AT),AT_Gehalt,AT_Gehalt*(1+TE_Satz_AT)),IF($A489&lt;MONTH(TE_ZP_Tarif),Tarifentgelt,Tarifentgelt*(1+TE_Satz))*IRWAZ/AZ_Tarif)*EintrittsKNZ*AustrittsKNZ,2)</f>
        <v>3410.85</v>
      </c>
      <c r="G489">
        <f>ROUND(Grundentgelt*LZinPrz,2)</f>
        <v>409.3</v>
      </c>
      <c r="H489">
        <f>ROUND(IF(FreiwZulage&gt;TarifVolumenEnt+TarifVolumenLZ,FreiwZulage-(TarifVolumenEnt+TarifVolumenLZ),0)*AustrittsKNZ*EintrittsKNZ,2)</f>
        <v>0</v>
      </c>
      <c r="I489">
        <f t="shared" si="69"/>
        <v>3820.15</v>
      </c>
      <c r="J489">
        <f t="shared" si="63"/>
        <v>764.22</v>
      </c>
      <c r="K489">
        <f t="shared" si="64"/>
        <v>4.8499999999999091</v>
      </c>
      <c r="L489">
        <f t="shared" si="65"/>
        <v>1779.85</v>
      </c>
    </row>
    <row r="490" spans="1:12" x14ac:dyDescent="0.25">
      <c r="A490">
        <f t="shared" si="70"/>
        <v>9</v>
      </c>
      <c r="B490">
        <f t="shared" si="71"/>
        <v>41</v>
      </c>
      <c r="C490">
        <f t="shared" si="66"/>
        <v>1200</v>
      </c>
      <c r="D490" t="str">
        <f t="shared" si="67"/>
        <v>Simone</v>
      </c>
      <c r="E490" t="str">
        <f t="shared" si="68"/>
        <v>Dekant</v>
      </c>
      <c r="F490">
        <f>ROUND(IF(Tariftyp="AT",IF($A490&lt;MONTH(TE_ZP_AT),AT_Gehalt,AT_Gehalt*(1+TE_Satz_AT)),IF($A490&lt;MONTH(TE_ZP_Tarif),Tarifentgelt,Tarifentgelt*(1+TE_Satz))*IRWAZ/AZ_Tarif)*EintrittsKNZ*AustrittsKNZ,2)</f>
        <v>3410.85</v>
      </c>
      <c r="G490">
        <f>ROUND(Grundentgelt*LZinPrz,2)</f>
        <v>409.3</v>
      </c>
      <c r="H490">
        <f>ROUND(IF(FreiwZulage&gt;TarifVolumenEnt+TarifVolumenLZ,FreiwZulage-(TarifVolumenEnt+TarifVolumenLZ),0)*AustrittsKNZ*EintrittsKNZ,2)</f>
        <v>0</v>
      </c>
      <c r="I490">
        <f t="shared" si="69"/>
        <v>3820.15</v>
      </c>
      <c r="J490">
        <f t="shared" si="63"/>
        <v>764.22</v>
      </c>
      <c r="K490">
        <f t="shared" si="64"/>
        <v>4.8499999999999091</v>
      </c>
      <c r="L490">
        <f t="shared" si="65"/>
        <v>1779.85</v>
      </c>
    </row>
    <row r="491" spans="1:12" x14ac:dyDescent="0.25">
      <c r="A491">
        <f t="shared" si="70"/>
        <v>10</v>
      </c>
      <c r="B491">
        <f t="shared" si="71"/>
        <v>41</v>
      </c>
      <c r="C491">
        <f t="shared" si="66"/>
        <v>1200</v>
      </c>
      <c r="D491" t="str">
        <f t="shared" si="67"/>
        <v>Simone</v>
      </c>
      <c r="E491" t="str">
        <f t="shared" si="68"/>
        <v>Dekant</v>
      </c>
      <c r="F491">
        <f>ROUND(IF(Tariftyp="AT",IF($A491&lt;MONTH(TE_ZP_AT),AT_Gehalt,AT_Gehalt*(1+TE_Satz_AT)),IF($A491&lt;MONTH(TE_ZP_Tarif),Tarifentgelt,Tarifentgelt*(1+TE_Satz))*IRWAZ/AZ_Tarif)*EintrittsKNZ*AustrittsKNZ,2)</f>
        <v>3410.85</v>
      </c>
      <c r="G491">
        <f>ROUND(Grundentgelt*LZinPrz,2)</f>
        <v>409.3</v>
      </c>
      <c r="H491">
        <f>ROUND(IF(FreiwZulage&gt;TarifVolumenEnt+TarifVolumenLZ,FreiwZulage-(TarifVolumenEnt+TarifVolumenLZ),0)*AustrittsKNZ*EintrittsKNZ,2)</f>
        <v>0</v>
      </c>
      <c r="I491">
        <f t="shared" si="69"/>
        <v>3820.15</v>
      </c>
      <c r="J491">
        <f t="shared" si="63"/>
        <v>764.22</v>
      </c>
      <c r="K491">
        <f t="shared" si="64"/>
        <v>4.8499999999999091</v>
      </c>
      <c r="L491">
        <f t="shared" si="65"/>
        <v>1779.85</v>
      </c>
    </row>
    <row r="492" spans="1:12" x14ac:dyDescent="0.25">
      <c r="A492">
        <f t="shared" si="70"/>
        <v>11</v>
      </c>
      <c r="B492">
        <f t="shared" si="71"/>
        <v>41</v>
      </c>
      <c r="C492">
        <f t="shared" si="66"/>
        <v>1200</v>
      </c>
      <c r="D492" t="str">
        <f t="shared" si="67"/>
        <v>Simone</v>
      </c>
      <c r="E492" t="str">
        <f t="shared" si="68"/>
        <v>Dekant</v>
      </c>
      <c r="F492">
        <f>ROUND(IF(Tariftyp="AT",IF($A492&lt;MONTH(TE_ZP_AT),AT_Gehalt,AT_Gehalt*(1+TE_Satz_AT)),IF($A492&lt;MONTH(TE_ZP_Tarif),Tarifentgelt,Tarifentgelt*(1+TE_Satz))*IRWAZ/AZ_Tarif)*EintrittsKNZ*AustrittsKNZ,2)</f>
        <v>3410.85</v>
      </c>
      <c r="G492">
        <f>ROUND(Grundentgelt*LZinPrz,2)</f>
        <v>409.3</v>
      </c>
      <c r="H492">
        <f>ROUND(IF(FreiwZulage&gt;TarifVolumenEnt+TarifVolumenLZ,FreiwZulage-(TarifVolumenEnt+TarifVolumenLZ),0)*AustrittsKNZ*EintrittsKNZ,2)</f>
        <v>0</v>
      </c>
      <c r="I492">
        <f t="shared" si="69"/>
        <v>3820.15</v>
      </c>
      <c r="J492">
        <f t="shared" si="63"/>
        <v>764.22</v>
      </c>
      <c r="K492">
        <f t="shared" si="64"/>
        <v>4.8499999999999091</v>
      </c>
      <c r="L492">
        <f t="shared" si="65"/>
        <v>1779.85</v>
      </c>
    </row>
    <row r="493" spans="1:12" x14ac:dyDescent="0.25">
      <c r="A493">
        <f t="shared" si="70"/>
        <v>12</v>
      </c>
      <c r="B493">
        <f t="shared" si="71"/>
        <v>41</v>
      </c>
      <c r="C493">
        <f t="shared" si="66"/>
        <v>1200</v>
      </c>
      <c r="D493" t="str">
        <f t="shared" si="67"/>
        <v>Simone</v>
      </c>
      <c r="E493" t="str">
        <f t="shared" si="68"/>
        <v>Dekant</v>
      </c>
      <c r="F493">
        <f>ROUND(IF(Tariftyp="AT",IF($A493&lt;MONTH(TE_ZP_AT),AT_Gehalt,AT_Gehalt*(1+TE_Satz_AT)),IF($A493&lt;MONTH(TE_ZP_Tarif),Tarifentgelt,Tarifentgelt*(1+TE_Satz))*IRWAZ/AZ_Tarif)*EintrittsKNZ*AustrittsKNZ,2)</f>
        <v>3410.85</v>
      </c>
      <c r="G493">
        <f>ROUND(Grundentgelt*LZinPrz,2)</f>
        <v>409.3</v>
      </c>
      <c r="H493">
        <f>ROUND(IF(FreiwZulage&gt;TarifVolumenEnt+TarifVolumenLZ,FreiwZulage-(TarifVolumenEnt+TarifVolumenLZ),0)*AustrittsKNZ*EintrittsKNZ,2)</f>
        <v>0</v>
      </c>
      <c r="I493">
        <f t="shared" si="69"/>
        <v>3820.15</v>
      </c>
      <c r="J493">
        <f t="shared" si="63"/>
        <v>764.22</v>
      </c>
      <c r="K493">
        <f t="shared" si="64"/>
        <v>4.8499999999999091</v>
      </c>
      <c r="L493">
        <f t="shared" si="65"/>
        <v>1779.85</v>
      </c>
    </row>
    <row r="494" spans="1:12" x14ac:dyDescent="0.25">
      <c r="A494">
        <f t="shared" si="70"/>
        <v>1</v>
      </c>
      <c r="B494">
        <f t="shared" si="71"/>
        <v>42</v>
      </c>
      <c r="C494">
        <f t="shared" si="66"/>
        <v>1201</v>
      </c>
      <c r="D494" t="str">
        <f t="shared" si="67"/>
        <v>Adolf</v>
      </c>
      <c r="E494" t="str">
        <f t="shared" si="68"/>
        <v>D'Hoedt</v>
      </c>
      <c r="F494">
        <f>ROUND(IF(Tariftyp="AT",IF($A494&lt;MONTH(TE_ZP_AT),AT_Gehalt,AT_Gehalt*(1+TE_Satz_AT)),IF($A494&lt;MONTH(TE_ZP_Tarif),Tarifentgelt,Tarifentgelt*(1+TE_Satz))*IRWAZ/AZ_Tarif)*EintrittsKNZ*AustrittsKNZ,2)</f>
        <v>2621.71</v>
      </c>
      <c r="G494">
        <f>ROUND(Grundentgelt*LZinPrz,2)</f>
        <v>235.95</v>
      </c>
      <c r="H494">
        <f>ROUND(IF(FreiwZulage&gt;TarifVolumenEnt+TarifVolumenLZ,FreiwZulage-(TarifVolumenEnt+TarifVolumenLZ),0)*AustrittsKNZ*EintrittsKNZ,2)</f>
        <v>0</v>
      </c>
      <c r="I494">
        <f t="shared" si="69"/>
        <v>2857.66</v>
      </c>
      <c r="J494">
        <f t="shared" si="63"/>
        <v>571.66999999999996</v>
      </c>
      <c r="K494">
        <f t="shared" si="64"/>
        <v>967.34000000000015</v>
      </c>
      <c r="L494">
        <f t="shared" si="65"/>
        <v>2742.34</v>
      </c>
    </row>
    <row r="495" spans="1:12" x14ac:dyDescent="0.25">
      <c r="A495">
        <f t="shared" si="70"/>
        <v>2</v>
      </c>
      <c r="B495">
        <f t="shared" si="71"/>
        <v>42</v>
      </c>
      <c r="C495">
        <f t="shared" si="66"/>
        <v>1201</v>
      </c>
      <c r="D495" t="str">
        <f t="shared" si="67"/>
        <v>Adolf</v>
      </c>
      <c r="E495" t="str">
        <f t="shared" si="68"/>
        <v>D'Hoedt</v>
      </c>
      <c r="F495">
        <f>ROUND(IF(Tariftyp="AT",IF($A495&lt;MONTH(TE_ZP_AT),AT_Gehalt,AT_Gehalt*(1+TE_Satz_AT)),IF($A495&lt;MONTH(TE_ZP_Tarif),Tarifentgelt,Tarifentgelt*(1+TE_Satz))*IRWAZ/AZ_Tarif)*EintrittsKNZ*AustrittsKNZ,2)</f>
        <v>2621.71</v>
      </c>
      <c r="G495">
        <f>ROUND(Grundentgelt*LZinPrz,2)</f>
        <v>235.95</v>
      </c>
      <c r="H495">
        <f>ROUND(IF(FreiwZulage&gt;TarifVolumenEnt+TarifVolumenLZ,FreiwZulage-(TarifVolumenEnt+TarifVolumenLZ),0)*AustrittsKNZ*EintrittsKNZ,2)</f>
        <v>0</v>
      </c>
      <c r="I495">
        <f t="shared" si="69"/>
        <v>2857.66</v>
      </c>
      <c r="J495">
        <f t="shared" si="63"/>
        <v>571.66999999999996</v>
      </c>
      <c r="K495">
        <f t="shared" si="64"/>
        <v>967.34000000000015</v>
      </c>
      <c r="L495">
        <f t="shared" si="65"/>
        <v>2742.34</v>
      </c>
    </row>
    <row r="496" spans="1:12" x14ac:dyDescent="0.25">
      <c r="A496">
        <f t="shared" si="70"/>
        <v>3</v>
      </c>
      <c r="B496">
        <f t="shared" si="71"/>
        <v>42</v>
      </c>
      <c r="C496">
        <f t="shared" si="66"/>
        <v>1201</v>
      </c>
      <c r="D496" t="str">
        <f t="shared" si="67"/>
        <v>Adolf</v>
      </c>
      <c r="E496" t="str">
        <f t="shared" si="68"/>
        <v>D'Hoedt</v>
      </c>
      <c r="F496">
        <f>ROUND(IF(Tariftyp="AT",IF($A496&lt;MONTH(TE_ZP_AT),AT_Gehalt,AT_Gehalt*(1+TE_Satz_AT)),IF($A496&lt;MONTH(TE_ZP_Tarif),Tarifentgelt,Tarifentgelt*(1+TE_Satz))*IRWAZ/AZ_Tarif)*EintrittsKNZ*AustrittsKNZ,2)</f>
        <v>2621.71</v>
      </c>
      <c r="G496">
        <f>ROUND(Grundentgelt*LZinPrz,2)</f>
        <v>235.95</v>
      </c>
      <c r="H496">
        <f>ROUND(IF(FreiwZulage&gt;TarifVolumenEnt+TarifVolumenLZ,FreiwZulage-(TarifVolumenEnt+TarifVolumenLZ),0)*AustrittsKNZ*EintrittsKNZ,2)</f>
        <v>0</v>
      </c>
      <c r="I496">
        <f t="shared" si="69"/>
        <v>2857.66</v>
      </c>
      <c r="J496">
        <f t="shared" si="63"/>
        <v>571.66999999999996</v>
      </c>
      <c r="K496">
        <f t="shared" si="64"/>
        <v>967.34000000000015</v>
      </c>
      <c r="L496">
        <f t="shared" si="65"/>
        <v>2742.34</v>
      </c>
    </row>
    <row r="497" spans="1:12" x14ac:dyDescent="0.25">
      <c r="A497">
        <f t="shared" si="70"/>
        <v>4</v>
      </c>
      <c r="B497">
        <f t="shared" si="71"/>
        <v>42</v>
      </c>
      <c r="C497">
        <f t="shared" si="66"/>
        <v>1201</v>
      </c>
      <c r="D497" t="str">
        <f t="shared" si="67"/>
        <v>Adolf</v>
      </c>
      <c r="E497" t="str">
        <f t="shared" si="68"/>
        <v>D'Hoedt</v>
      </c>
      <c r="F497">
        <f>ROUND(IF(Tariftyp="AT",IF($A497&lt;MONTH(TE_ZP_AT),AT_Gehalt,AT_Gehalt*(1+TE_Satz_AT)),IF($A497&lt;MONTH(TE_ZP_Tarif),Tarifentgelt,Tarifentgelt*(1+TE_Satz))*IRWAZ/AZ_Tarif)*EintrittsKNZ*AustrittsKNZ,2)</f>
        <v>2621.71</v>
      </c>
      <c r="G497">
        <f>ROUND(Grundentgelt*LZinPrz,2)</f>
        <v>235.95</v>
      </c>
      <c r="H497">
        <f>ROUND(IF(FreiwZulage&gt;TarifVolumenEnt+TarifVolumenLZ,FreiwZulage-(TarifVolumenEnt+TarifVolumenLZ),0)*AustrittsKNZ*EintrittsKNZ,2)</f>
        <v>0</v>
      </c>
      <c r="I497">
        <f t="shared" si="69"/>
        <v>2857.66</v>
      </c>
      <c r="J497">
        <f t="shared" si="63"/>
        <v>571.66999999999996</v>
      </c>
      <c r="K497">
        <f t="shared" si="64"/>
        <v>967.34000000000015</v>
      </c>
      <c r="L497">
        <f t="shared" si="65"/>
        <v>2742.34</v>
      </c>
    </row>
    <row r="498" spans="1:12" x14ac:dyDescent="0.25">
      <c r="A498">
        <f t="shared" si="70"/>
        <v>5</v>
      </c>
      <c r="B498">
        <f t="shared" si="71"/>
        <v>42</v>
      </c>
      <c r="C498">
        <f t="shared" si="66"/>
        <v>1201</v>
      </c>
      <c r="D498" t="str">
        <f t="shared" si="67"/>
        <v>Adolf</v>
      </c>
      <c r="E498" t="str">
        <f t="shared" si="68"/>
        <v>D'Hoedt</v>
      </c>
      <c r="F498">
        <f>ROUND(IF(Tariftyp="AT",IF($A498&lt;MONTH(TE_ZP_AT),AT_Gehalt,AT_Gehalt*(1+TE_Satz_AT)),IF($A498&lt;MONTH(TE_ZP_Tarif),Tarifentgelt,Tarifentgelt*(1+TE_Satz))*IRWAZ/AZ_Tarif)*EintrittsKNZ*AustrittsKNZ,2)</f>
        <v>2700.37</v>
      </c>
      <c r="G498">
        <f>ROUND(Grundentgelt*LZinPrz,2)</f>
        <v>243.03</v>
      </c>
      <c r="H498">
        <f>ROUND(IF(FreiwZulage&gt;TarifVolumenEnt+TarifVolumenLZ,FreiwZulage-(TarifVolumenEnt+TarifVolumenLZ),0)*AustrittsKNZ*EintrittsKNZ,2)</f>
        <v>0</v>
      </c>
      <c r="I498">
        <f t="shared" si="69"/>
        <v>2943.4</v>
      </c>
      <c r="J498">
        <f t="shared" si="63"/>
        <v>588.83000000000004</v>
      </c>
      <c r="K498">
        <f t="shared" si="64"/>
        <v>881.59999999999991</v>
      </c>
      <c r="L498">
        <f t="shared" si="65"/>
        <v>2656.6</v>
      </c>
    </row>
    <row r="499" spans="1:12" x14ac:dyDescent="0.25">
      <c r="A499">
        <f t="shared" si="70"/>
        <v>6</v>
      </c>
      <c r="B499">
        <f t="shared" si="71"/>
        <v>42</v>
      </c>
      <c r="C499">
        <f t="shared" si="66"/>
        <v>1201</v>
      </c>
      <c r="D499" t="str">
        <f t="shared" si="67"/>
        <v>Adolf</v>
      </c>
      <c r="E499" t="str">
        <f t="shared" si="68"/>
        <v>D'Hoedt</v>
      </c>
      <c r="F499">
        <f>ROUND(IF(Tariftyp="AT",IF($A499&lt;MONTH(TE_ZP_AT),AT_Gehalt,AT_Gehalt*(1+TE_Satz_AT)),IF($A499&lt;MONTH(TE_ZP_Tarif),Tarifentgelt,Tarifentgelt*(1+TE_Satz))*IRWAZ/AZ_Tarif)*EintrittsKNZ*AustrittsKNZ,2)</f>
        <v>2700.37</v>
      </c>
      <c r="G499">
        <f>ROUND(Grundentgelt*LZinPrz,2)</f>
        <v>243.03</v>
      </c>
      <c r="H499">
        <f>ROUND(IF(FreiwZulage&gt;TarifVolumenEnt+TarifVolumenLZ,FreiwZulage-(TarifVolumenEnt+TarifVolumenLZ),0)*AustrittsKNZ*EintrittsKNZ,2)</f>
        <v>0</v>
      </c>
      <c r="I499">
        <f t="shared" si="69"/>
        <v>2943.4</v>
      </c>
      <c r="J499">
        <f t="shared" si="63"/>
        <v>588.83000000000004</v>
      </c>
      <c r="K499">
        <f t="shared" si="64"/>
        <v>881.59999999999991</v>
      </c>
      <c r="L499">
        <f t="shared" si="65"/>
        <v>2656.6</v>
      </c>
    </row>
    <row r="500" spans="1:12" x14ac:dyDescent="0.25">
      <c r="A500">
        <f t="shared" si="70"/>
        <v>7</v>
      </c>
      <c r="B500">
        <f t="shared" si="71"/>
        <v>42</v>
      </c>
      <c r="C500">
        <f t="shared" si="66"/>
        <v>1201</v>
      </c>
      <c r="D500" t="str">
        <f t="shared" si="67"/>
        <v>Adolf</v>
      </c>
      <c r="E500" t="str">
        <f t="shared" si="68"/>
        <v>D'Hoedt</v>
      </c>
      <c r="F500">
        <f>ROUND(IF(Tariftyp="AT",IF($A500&lt;MONTH(TE_ZP_AT),AT_Gehalt,AT_Gehalt*(1+TE_Satz_AT)),IF($A500&lt;MONTH(TE_ZP_Tarif),Tarifentgelt,Tarifentgelt*(1+TE_Satz))*IRWAZ/AZ_Tarif)*EintrittsKNZ*AustrittsKNZ,2)</f>
        <v>2700.37</v>
      </c>
      <c r="G500">
        <f>ROUND(Grundentgelt*LZinPrz,2)</f>
        <v>243.03</v>
      </c>
      <c r="H500">
        <f>ROUND(IF(FreiwZulage&gt;TarifVolumenEnt+TarifVolumenLZ,FreiwZulage-(TarifVolumenEnt+TarifVolumenLZ),0)*AustrittsKNZ*EintrittsKNZ,2)</f>
        <v>0</v>
      </c>
      <c r="I500">
        <f t="shared" si="69"/>
        <v>2943.4</v>
      </c>
      <c r="J500">
        <f t="shared" si="63"/>
        <v>588.83000000000004</v>
      </c>
      <c r="K500">
        <f t="shared" si="64"/>
        <v>881.59999999999991</v>
      </c>
      <c r="L500">
        <f t="shared" si="65"/>
        <v>2656.6</v>
      </c>
    </row>
    <row r="501" spans="1:12" x14ac:dyDescent="0.25">
      <c r="A501">
        <f t="shared" si="70"/>
        <v>8</v>
      </c>
      <c r="B501">
        <f t="shared" si="71"/>
        <v>42</v>
      </c>
      <c r="C501">
        <f t="shared" si="66"/>
        <v>1201</v>
      </c>
      <c r="D501" t="str">
        <f t="shared" si="67"/>
        <v>Adolf</v>
      </c>
      <c r="E501" t="str">
        <f t="shared" si="68"/>
        <v>D'Hoedt</v>
      </c>
      <c r="F501">
        <f>ROUND(IF(Tariftyp="AT",IF($A501&lt;MONTH(TE_ZP_AT),AT_Gehalt,AT_Gehalt*(1+TE_Satz_AT)),IF($A501&lt;MONTH(TE_ZP_Tarif),Tarifentgelt,Tarifentgelt*(1+TE_Satz))*IRWAZ/AZ_Tarif)*EintrittsKNZ*AustrittsKNZ,2)</f>
        <v>2700.37</v>
      </c>
      <c r="G501">
        <f>ROUND(Grundentgelt*LZinPrz,2)</f>
        <v>243.03</v>
      </c>
      <c r="H501">
        <f>ROUND(IF(FreiwZulage&gt;TarifVolumenEnt+TarifVolumenLZ,FreiwZulage-(TarifVolumenEnt+TarifVolumenLZ),0)*AustrittsKNZ*EintrittsKNZ,2)</f>
        <v>0</v>
      </c>
      <c r="I501">
        <f t="shared" si="69"/>
        <v>2943.4</v>
      </c>
      <c r="J501">
        <f t="shared" si="63"/>
        <v>588.83000000000004</v>
      </c>
      <c r="K501">
        <f t="shared" si="64"/>
        <v>881.59999999999991</v>
      </c>
      <c r="L501">
        <f t="shared" si="65"/>
        <v>2656.6</v>
      </c>
    </row>
    <row r="502" spans="1:12" x14ac:dyDescent="0.25">
      <c r="A502">
        <f t="shared" si="70"/>
        <v>9</v>
      </c>
      <c r="B502">
        <f t="shared" si="71"/>
        <v>42</v>
      </c>
      <c r="C502">
        <f t="shared" si="66"/>
        <v>1201</v>
      </c>
      <c r="D502" t="str">
        <f t="shared" si="67"/>
        <v>Adolf</v>
      </c>
      <c r="E502" t="str">
        <f t="shared" si="68"/>
        <v>D'Hoedt</v>
      </c>
      <c r="F502">
        <f>ROUND(IF(Tariftyp="AT",IF($A502&lt;MONTH(TE_ZP_AT),AT_Gehalt,AT_Gehalt*(1+TE_Satz_AT)),IF($A502&lt;MONTH(TE_ZP_Tarif),Tarifentgelt,Tarifentgelt*(1+TE_Satz))*IRWAZ/AZ_Tarif)*EintrittsKNZ*AustrittsKNZ,2)</f>
        <v>2700.37</v>
      </c>
      <c r="G502">
        <f>ROUND(Grundentgelt*LZinPrz,2)</f>
        <v>243.03</v>
      </c>
      <c r="H502">
        <f>ROUND(IF(FreiwZulage&gt;TarifVolumenEnt+TarifVolumenLZ,FreiwZulage-(TarifVolumenEnt+TarifVolumenLZ),0)*AustrittsKNZ*EintrittsKNZ,2)</f>
        <v>0</v>
      </c>
      <c r="I502">
        <f t="shared" si="69"/>
        <v>2943.4</v>
      </c>
      <c r="J502">
        <f t="shared" si="63"/>
        <v>588.83000000000004</v>
      </c>
      <c r="K502">
        <f t="shared" si="64"/>
        <v>881.59999999999991</v>
      </c>
      <c r="L502">
        <f t="shared" si="65"/>
        <v>2656.6</v>
      </c>
    </row>
    <row r="503" spans="1:12" x14ac:dyDescent="0.25">
      <c r="A503">
        <f t="shared" si="70"/>
        <v>10</v>
      </c>
      <c r="B503">
        <f t="shared" si="71"/>
        <v>42</v>
      </c>
      <c r="C503">
        <f t="shared" si="66"/>
        <v>1201</v>
      </c>
      <c r="D503" t="str">
        <f t="shared" si="67"/>
        <v>Adolf</v>
      </c>
      <c r="E503" t="str">
        <f t="shared" si="68"/>
        <v>D'Hoedt</v>
      </c>
      <c r="F503">
        <f>ROUND(IF(Tariftyp="AT",IF($A503&lt;MONTH(TE_ZP_AT),AT_Gehalt,AT_Gehalt*(1+TE_Satz_AT)),IF($A503&lt;MONTH(TE_ZP_Tarif),Tarifentgelt,Tarifentgelt*(1+TE_Satz))*IRWAZ/AZ_Tarif)*EintrittsKNZ*AustrittsKNZ,2)</f>
        <v>2700.37</v>
      </c>
      <c r="G503">
        <f>ROUND(Grundentgelt*LZinPrz,2)</f>
        <v>243.03</v>
      </c>
      <c r="H503">
        <f>ROUND(IF(FreiwZulage&gt;TarifVolumenEnt+TarifVolumenLZ,FreiwZulage-(TarifVolumenEnt+TarifVolumenLZ),0)*AustrittsKNZ*EintrittsKNZ,2)</f>
        <v>0</v>
      </c>
      <c r="I503">
        <f t="shared" si="69"/>
        <v>2943.4</v>
      </c>
      <c r="J503">
        <f t="shared" si="63"/>
        <v>588.83000000000004</v>
      </c>
      <c r="K503">
        <f t="shared" si="64"/>
        <v>881.59999999999991</v>
      </c>
      <c r="L503">
        <f t="shared" si="65"/>
        <v>2656.6</v>
      </c>
    </row>
    <row r="504" spans="1:12" x14ac:dyDescent="0.25">
      <c r="A504">
        <f t="shared" si="70"/>
        <v>11</v>
      </c>
      <c r="B504">
        <f t="shared" si="71"/>
        <v>42</v>
      </c>
      <c r="C504">
        <f t="shared" si="66"/>
        <v>1201</v>
      </c>
      <c r="D504" t="str">
        <f t="shared" si="67"/>
        <v>Adolf</v>
      </c>
      <c r="E504" t="str">
        <f t="shared" si="68"/>
        <v>D'Hoedt</v>
      </c>
      <c r="F504">
        <f>ROUND(IF(Tariftyp="AT",IF($A504&lt;MONTH(TE_ZP_AT),AT_Gehalt,AT_Gehalt*(1+TE_Satz_AT)),IF($A504&lt;MONTH(TE_ZP_Tarif),Tarifentgelt,Tarifentgelt*(1+TE_Satz))*IRWAZ/AZ_Tarif)*EintrittsKNZ*AustrittsKNZ,2)</f>
        <v>2700.37</v>
      </c>
      <c r="G504">
        <f>ROUND(Grundentgelt*LZinPrz,2)</f>
        <v>243.03</v>
      </c>
      <c r="H504">
        <f>ROUND(IF(FreiwZulage&gt;TarifVolumenEnt+TarifVolumenLZ,FreiwZulage-(TarifVolumenEnt+TarifVolumenLZ),0)*AustrittsKNZ*EintrittsKNZ,2)</f>
        <v>0</v>
      </c>
      <c r="I504">
        <f t="shared" si="69"/>
        <v>2943.4</v>
      </c>
      <c r="J504">
        <f t="shared" si="63"/>
        <v>588.83000000000004</v>
      </c>
      <c r="K504">
        <f t="shared" si="64"/>
        <v>881.59999999999991</v>
      </c>
      <c r="L504">
        <f t="shared" si="65"/>
        <v>2656.6</v>
      </c>
    </row>
    <row r="505" spans="1:12" x14ac:dyDescent="0.25">
      <c r="A505">
        <f t="shared" si="70"/>
        <v>12</v>
      </c>
      <c r="B505">
        <f t="shared" si="71"/>
        <v>42</v>
      </c>
      <c r="C505">
        <f t="shared" si="66"/>
        <v>1201</v>
      </c>
      <c r="D505" t="str">
        <f t="shared" si="67"/>
        <v>Adolf</v>
      </c>
      <c r="E505" t="str">
        <f t="shared" si="68"/>
        <v>D'Hoedt</v>
      </c>
      <c r="F505">
        <f>ROUND(IF(Tariftyp="AT",IF($A505&lt;MONTH(TE_ZP_AT),AT_Gehalt,AT_Gehalt*(1+TE_Satz_AT)),IF($A505&lt;MONTH(TE_ZP_Tarif),Tarifentgelt,Tarifentgelt*(1+TE_Satz))*IRWAZ/AZ_Tarif)*EintrittsKNZ*AustrittsKNZ,2)</f>
        <v>2700.37</v>
      </c>
      <c r="G505">
        <f>ROUND(Grundentgelt*LZinPrz,2)</f>
        <v>243.03</v>
      </c>
      <c r="H505">
        <f>ROUND(IF(FreiwZulage&gt;TarifVolumenEnt+TarifVolumenLZ,FreiwZulage-(TarifVolumenEnt+TarifVolumenLZ),0)*AustrittsKNZ*EintrittsKNZ,2)</f>
        <v>0</v>
      </c>
      <c r="I505">
        <f t="shared" si="69"/>
        <v>2943.4</v>
      </c>
      <c r="J505">
        <f t="shared" si="63"/>
        <v>588.83000000000004</v>
      </c>
      <c r="K505">
        <f t="shared" si="64"/>
        <v>881.59999999999991</v>
      </c>
      <c r="L505">
        <f t="shared" si="65"/>
        <v>2656.6</v>
      </c>
    </row>
    <row r="506" spans="1:12" x14ac:dyDescent="0.25">
      <c r="A506">
        <f t="shared" si="70"/>
        <v>1</v>
      </c>
      <c r="B506">
        <f t="shared" si="71"/>
        <v>43</v>
      </c>
      <c r="C506">
        <f t="shared" si="66"/>
        <v>1203</v>
      </c>
      <c r="D506" t="str">
        <f t="shared" si="67"/>
        <v>Eberhard</v>
      </c>
      <c r="E506" t="str">
        <f t="shared" si="68"/>
        <v>Dielmann</v>
      </c>
      <c r="F506">
        <f>ROUND(IF(Tariftyp="AT",IF($A506&lt;MONTH(TE_ZP_AT),AT_Gehalt,AT_Gehalt*(1+TE_Satz_AT)),IF($A506&lt;MONTH(TE_ZP_Tarif),Tarifentgelt,Tarifentgelt*(1+TE_Satz))*IRWAZ/AZ_Tarif)*EintrittsKNZ*AustrittsKNZ,2)</f>
        <v>4478.29</v>
      </c>
      <c r="G506">
        <f>ROUND(Grundentgelt*LZinPrz,2)</f>
        <v>492.61</v>
      </c>
      <c r="H506">
        <f>ROUND(IF(FreiwZulage&gt;TarifVolumenEnt+TarifVolumenLZ,FreiwZulage-(TarifVolumenEnt+TarifVolumenLZ),0)*AustrittsKNZ*EintrittsKNZ,2)</f>
        <v>0</v>
      </c>
      <c r="I506">
        <f t="shared" si="69"/>
        <v>4970.8999999999996</v>
      </c>
      <c r="J506">
        <f t="shared" si="63"/>
        <v>899.61</v>
      </c>
      <c r="K506">
        <f t="shared" si="64"/>
        <v>0</v>
      </c>
      <c r="L506">
        <f t="shared" si="65"/>
        <v>629.10000000000036</v>
      </c>
    </row>
    <row r="507" spans="1:12" x14ac:dyDescent="0.25">
      <c r="A507">
        <f t="shared" si="70"/>
        <v>2</v>
      </c>
      <c r="B507">
        <f t="shared" si="71"/>
        <v>43</v>
      </c>
      <c r="C507">
        <f t="shared" si="66"/>
        <v>1203</v>
      </c>
      <c r="D507" t="str">
        <f t="shared" si="67"/>
        <v>Eberhard</v>
      </c>
      <c r="E507" t="str">
        <f t="shared" si="68"/>
        <v>Dielmann</v>
      </c>
      <c r="F507">
        <f>ROUND(IF(Tariftyp="AT",IF($A507&lt;MONTH(TE_ZP_AT),AT_Gehalt,AT_Gehalt*(1+TE_Satz_AT)),IF($A507&lt;MONTH(TE_ZP_Tarif),Tarifentgelt,Tarifentgelt*(1+TE_Satz))*IRWAZ/AZ_Tarif)*EintrittsKNZ*AustrittsKNZ,2)</f>
        <v>4478.29</v>
      </c>
      <c r="G507">
        <f>ROUND(Grundentgelt*LZinPrz,2)</f>
        <v>492.61</v>
      </c>
      <c r="H507">
        <f>ROUND(IF(FreiwZulage&gt;TarifVolumenEnt+TarifVolumenLZ,FreiwZulage-(TarifVolumenEnt+TarifVolumenLZ),0)*AustrittsKNZ*EintrittsKNZ,2)</f>
        <v>0</v>
      </c>
      <c r="I507">
        <f t="shared" si="69"/>
        <v>4970.8999999999996</v>
      </c>
      <c r="J507">
        <f t="shared" si="63"/>
        <v>899.61</v>
      </c>
      <c r="K507">
        <f t="shared" si="64"/>
        <v>0</v>
      </c>
      <c r="L507">
        <f t="shared" si="65"/>
        <v>629.10000000000036</v>
      </c>
    </row>
    <row r="508" spans="1:12" x14ac:dyDescent="0.25">
      <c r="A508">
        <f t="shared" si="70"/>
        <v>3</v>
      </c>
      <c r="B508">
        <f t="shared" si="71"/>
        <v>43</v>
      </c>
      <c r="C508">
        <f t="shared" si="66"/>
        <v>1203</v>
      </c>
      <c r="D508" t="str">
        <f t="shared" si="67"/>
        <v>Eberhard</v>
      </c>
      <c r="E508" t="str">
        <f t="shared" si="68"/>
        <v>Dielmann</v>
      </c>
      <c r="F508">
        <f>ROUND(IF(Tariftyp="AT",IF($A508&lt;MONTH(TE_ZP_AT),AT_Gehalt,AT_Gehalt*(1+TE_Satz_AT)),IF($A508&lt;MONTH(TE_ZP_Tarif),Tarifentgelt,Tarifentgelt*(1+TE_Satz))*IRWAZ/AZ_Tarif)*EintrittsKNZ*AustrittsKNZ,2)</f>
        <v>4478.29</v>
      </c>
      <c r="G508">
        <f>ROUND(Grundentgelt*LZinPrz,2)</f>
        <v>492.61</v>
      </c>
      <c r="H508">
        <f>ROUND(IF(FreiwZulage&gt;TarifVolumenEnt+TarifVolumenLZ,FreiwZulage-(TarifVolumenEnt+TarifVolumenLZ),0)*AustrittsKNZ*EintrittsKNZ,2)</f>
        <v>0</v>
      </c>
      <c r="I508">
        <f t="shared" si="69"/>
        <v>4970.8999999999996</v>
      </c>
      <c r="J508">
        <f t="shared" si="63"/>
        <v>899.61</v>
      </c>
      <c r="K508">
        <f t="shared" si="64"/>
        <v>0</v>
      </c>
      <c r="L508">
        <f t="shared" si="65"/>
        <v>629.10000000000036</v>
      </c>
    </row>
    <row r="509" spans="1:12" x14ac:dyDescent="0.25">
      <c r="A509">
        <f t="shared" si="70"/>
        <v>4</v>
      </c>
      <c r="B509">
        <f t="shared" si="71"/>
        <v>43</v>
      </c>
      <c r="C509">
        <f t="shared" si="66"/>
        <v>1203</v>
      </c>
      <c r="D509" t="str">
        <f t="shared" si="67"/>
        <v>Eberhard</v>
      </c>
      <c r="E509" t="str">
        <f t="shared" si="68"/>
        <v>Dielmann</v>
      </c>
      <c r="F509">
        <f>ROUND(IF(Tariftyp="AT",IF($A509&lt;MONTH(TE_ZP_AT),AT_Gehalt,AT_Gehalt*(1+TE_Satz_AT)),IF($A509&lt;MONTH(TE_ZP_Tarif),Tarifentgelt,Tarifentgelt*(1+TE_Satz))*IRWAZ/AZ_Tarif)*EintrittsKNZ*AustrittsKNZ,2)</f>
        <v>4478.29</v>
      </c>
      <c r="G509">
        <f>ROUND(Grundentgelt*LZinPrz,2)</f>
        <v>492.61</v>
      </c>
      <c r="H509">
        <f>ROUND(IF(FreiwZulage&gt;TarifVolumenEnt+TarifVolumenLZ,FreiwZulage-(TarifVolumenEnt+TarifVolumenLZ),0)*AustrittsKNZ*EintrittsKNZ,2)</f>
        <v>0</v>
      </c>
      <c r="I509">
        <f t="shared" si="69"/>
        <v>4970.8999999999996</v>
      </c>
      <c r="J509">
        <f t="shared" si="63"/>
        <v>899.61</v>
      </c>
      <c r="K509">
        <f t="shared" si="64"/>
        <v>0</v>
      </c>
      <c r="L509">
        <f t="shared" si="65"/>
        <v>629.10000000000036</v>
      </c>
    </row>
    <row r="510" spans="1:12" x14ac:dyDescent="0.25">
      <c r="A510">
        <f t="shared" si="70"/>
        <v>5</v>
      </c>
      <c r="B510">
        <f t="shared" si="71"/>
        <v>43</v>
      </c>
      <c r="C510">
        <f t="shared" si="66"/>
        <v>1203</v>
      </c>
      <c r="D510" t="str">
        <f t="shared" si="67"/>
        <v>Eberhard</v>
      </c>
      <c r="E510" t="str">
        <f t="shared" si="68"/>
        <v>Dielmann</v>
      </c>
      <c r="F510">
        <f>ROUND(IF(Tariftyp="AT",IF($A510&lt;MONTH(TE_ZP_AT),AT_Gehalt,AT_Gehalt*(1+TE_Satz_AT)),IF($A510&lt;MONTH(TE_ZP_Tarif),Tarifentgelt,Tarifentgelt*(1+TE_Satz))*IRWAZ/AZ_Tarif)*EintrittsKNZ*AustrittsKNZ,2)</f>
        <v>4612.63</v>
      </c>
      <c r="G510">
        <f>ROUND(Grundentgelt*LZinPrz,2)</f>
        <v>507.39</v>
      </c>
      <c r="H510">
        <f>ROUND(IF(FreiwZulage&gt;TarifVolumenEnt+TarifVolumenLZ,FreiwZulage-(TarifVolumenEnt+TarifVolumenLZ),0)*AustrittsKNZ*EintrittsKNZ,2)</f>
        <v>0</v>
      </c>
      <c r="I510">
        <f t="shared" si="69"/>
        <v>5120.0200000000004</v>
      </c>
      <c r="J510">
        <f t="shared" si="63"/>
        <v>917.1</v>
      </c>
      <c r="K510">
        <f t="shared" si="64"/>
        <v>0</v>
      </c>
      <c r="L510">
        <f t="shared" si="65"/>
        <v>479.97999999999956</v>
      </c>
    </row>
    <row r="511" spans="1:12" x14ac:dyDescent="0.25">
      <c r="A511">
        <f t="shared" si="70"/>
        <v>6</v>
      </c>
      <c r="B511">
        <f t="shared" si="71"/>
        <v>43</v>
      </c>
      <c r="C511">
        <f t="shared" si="66"/>
        <v>1203</v>
      </c>
      <c r="D511" t="str">
        <f t="shared" si="67"/>
        <v>Eberhard</v>
      </c>
      <c r="E511" t="str">
        <f t="shared" si="68"/>
        <v>Dielmann</v>
      </c>
      <c r="F511">
        <f>ROUND(IF(Tariftyp="AT",IF($A511&lt;MONTH(TE_ZP_AT),AT_Gehalt,AT_Gehalt*(1+TE_Satz_AT)),IF($A511&lt;MONTH(TE_ZP_Tarif),Tarifentgelt,Tarifentgelt*(1+TE_Satz))*IRWAZ/AZ_Tarif)*EintrittsKNZ*AustrittsKNZ,2)</f>
        <v>4612.63</v>
      </c>
      <c r="G511">
        <f>ROUND(Grundentgelt*LZinPrz,2)</f>
        <v>507.39</v>
      </c>
      <c r="H511">
        <f>ROUND(IF(FreiwZulage&gt;TarifVolumenEnt+TarifVolumenLZ,FreiwZulage-(TarifVolumenEnt+TarifVolumenLZ),0)*AustrittsKNZ*EintrittsKNZ,2)</f>
        <v>0</v>
      </c>
      <c r="I511">
        <f t="shared" si="69"/>
        <v>5120.0200000000004</v>
      </c>
      <c r="J511">
        <f t="shared" si="63"/>
        <v>917.1</v>
      </c>
      <c r="K511">
        <f t="shared" si="64"/>
        <v>0</v>
      </c>
      <c r="L511">
        <f t="shared" si="65"/>
        <v>479.97999999999956</v>
      </c>
    </row>
    <row r="512" spans="1:12" x14ac:dyDescent="0.25">
      <c r="A512">
        <f t="shared" si="70"/>
        <v>7</v>
      </c>
      <c r="B512">
        <f t="shared" si="71"/>
        <v>43</v>
      </c>
      <c r="C512">
        <f t="shared" si="66"/>
        <v>1203</v>
      </c>
      <c r="D512" t="str">
        <f t="shared" si="67"/>
        <v>Eberhard</v>
      </c>
      <c r="E512" t="str">
        <f t="shared" si="68"/>
        <v>Dielmann</v>
      </c>
      <c r="F512">
        <f>ROUND(IF(Tariftyp="AT",IF($A512&lt;MONTH(TE_ZP_AT),AT_Gehalt,AT_Gehalt*(1+TE_Satz_AT)),IF($A512&lt;MONTH(TE_ZP_Tarif),Tarifentgelt,Tarifentgelt*(1+TE_Satz))*IRWAZ/AZ_Tarif)*EintrittsKNZ*AustrittsKNZ,2)</f>
        <v>4612.63</v>
      </c>
      <c r="G512">
        <f>ROUND(Grundentgelt*LZinPrz,2)</f>
        <v>507.39</v>
      </c>
      <c r="H512">
        <f>ROUND(IF(FreiwZulage&gt;TarifVolumenEnt+TarifVolumenLZ,FreiwZulage-(TarifVolumenEnt+TarifVolumenLZ),0)*AustrittsKNZ*EintrittsKNZ,2)</f>
        <v>0</v>
      </c>
      <c r="I512">
        <f t="shared" si="69"/>
        <v>5120.0200000000004</v>
      </c>
      <c r="J512">
        <f t="shared" si="63"/>
        <v>917.1</v>
      </c>
      <c r="K512">
        <f t="shared" si="64"/>
        <v>0</v>
      </c>
      <c r="L512">
        <f t="shared" si="65"/>
        <v>479.97999999999956</v>
      </c>
    </row>
    <row r="513" spans="1:12" x14ac:dyDescent="0.25">
      <c r="A513">
        <f t="shared" si="70"/>
        <v>8</v>
      </c>
      <c r="B513">
        <f t="shared" si="71"/>
        <v>43</v>
      </c>
      <c r="C513">
        <f t="shared" si="66"/>
        <v>1203</v>
      </c>
      <c r="D513" t="str">
        <f t="shared" si="67"/>
        <v>Eberhard</v>
      </c>
      <c r="E513" t="str">
        <f t="shared" si="68"/>
        <v>Dielmann</v>
      </c>
      <c r="F513">
        <f>ROUND(IF(Tariftyp="AT",IF($A513&lt;MONTH(TE_ZP_AT),AT_Gehalt,AT_Gehalt*(1+TE_Satz_AT)),IF($A513&lt;MONTH(TE_ZP_Tarif),Tarifentgelt,Tarifentgelt*(1+TE_Satz))*IRWAZ/AZ_Tarif)*EintrittsKNZ*AustrittsKNZ,2)</f>
        <v>4612.63</v>
      </c>
      <c r="G513">
        <f>ROUND(Grundentgelt*LZinPrz,2)</f>
        <v>507.39</v>
      </c>
      <c r="H513">
        <f>ROUND(IF(FreiwZulage&gt;TarifVolumenEnt+TarifVolumenLZ,FreiwZulage-(TarifVolumenEnt+TarifVolumenLZ),0)*AustrittsKNZ*EintrittsKNZ,2)</f>
        <v>0</v>
      </c>
      <c r="I513">
        <f t="shared" si="69"/>
        <v>5120.0200000000004</v>
      </c>
      <c r="J513">
        <f t="shared" si="63"/>
        <v>917.1</v>
      </c>
      <c r="K513">
        <f t="shared" si="64"/>
        <v>0</v>
      </c>
      <c r="L513">
        <f t="shared" si="65"/>
        <v>479.97999999999956</v>
      </c>
    </row>
    <row r="514" spans="1:12" x14ac:dyDescent="0.25">
      <c r="A514">
        <f t="shared" si="70"/>
        <v>9</v>
      </c>
      <c r="B514">
        <f t="shared" si="71"/>
        <v>43</v>
      </c>
      <c r="C514">
        <f t="shared" si="66"/>
        <v>1203</v>
      </c>
      <c r="D514" t="str">
        <f t="shared" si="67"/>
        <v>Eberhard</v>
      </c>
      <c r="E514" t="str">
        <f t="shared" si="68"/>
        <v>Dielmann</v>
      </c>
      <c r="F514">
        <f>ROUND(IF(Tariftyp="AT",IF($A514&lt;MONTH(TE_ZP_AT),AT_Gehalt,AT_Gehalt*(1+TE_Satz_AT)),IF($A514&lt;MONTH(TE_ZP_Tarif),Tarifentgelt,Tarifentgelt*(1+TE_Satz))*IRWAZ/AZ_Tarif)*EintrittsKNZ*AustrittsKNZ,2)</f>
        <v>4612.63</v>
      </c>
      <c r="G514">
        <f>ROUND(Grundentgelt*LZinPrz,2)</f>
        <v>507.39</v>
      </c>
      <c r="H514">
        <f>ROUND(IF(FreiwZulage&gt;TarifVolumenEnt+TarifVolumenLZ,FreiwZulage-(TarifVolumenEnt+TarifVolumenLZ),0)*AustrittsKNZ*EintrittsKNZ,2)</f>
        <v>0</v>
      </c>
      <c r="I514">
        <f t="shared" si="69"/>
        <v>5120.0200000000004</v>
      </c>
      <c r="J514">
        <f t="shared" ref="J514:J577" si="72">ROUND(IF(KVPV_BBG&lt;lfdEntgelt,KVPV_BBG*KVPV_Satz,lfdEntgelt*KVPV_Satz)+IF(RVAV_BBG&lt;lfdEntgelt,RVAV_BBG*RVAV_Satz,lfdEntgelt*RVAV_Satz),2)</f>
        <v>917.1</v>
      </c>
      <c r="K514">
        <f t="shared" ref="K514:K577" si="73">IF(KVPV_BBG-lfdEntgelt&lt;0,0,KVPV_BBG-lfdEntgelt)</f>
        <v>0</v>
      </c>
      <c r="L514">
        <f t="shared" ref="L514:L577" si="74">IF(RVAV_BBG-lfdEntgelt&lt;0,0,RVAV_BBG-lfdEntgelt)</f>
        <v>479.97999999999956</v>
      </c>
    </row>
    <row r="515" spans="1:12" x14ac:dyDescent="0.25">
      <c r="A515">
        <f t="shared" si="70"/>
        <v>10</v>
      </c>
      <c r="B515">
        <f t="shared" si="71"/>
        <v>43</v>
      </c>
      <c r="C515">
        <f t="shared" ref="C515:C578" si="75">INDEX(Stammdaten,$B515,1)</f>
        <v>1203</v>
      </c>
      <c r="D515" t="str">
        <f t="shared" ref="D515:D578" si="76">INDEX(Stammdaten,$B515,2)</f>
        <v>Eberhard</v>
      </c>
      <c r="E515" t="str">
        <f t="shared" ref="E515:E578" si="77">INDEX(Stammdaten,$B515,3)</f>
        <v>Dielmann</v>
      </c>
      <c r="F515">
        <f>ROUND(IF(Tariftyp="AT",IF($A515&lt;MONTH(TE_ZP_AT),AT_Gehalt,AT_Gehalt*(1+TE_Satz_AT)),IF($A515&lt;MONTH(TE_ZP_Tarif),Tarifentgelt,Tarifentgelt*(1+TE_Satz))*IRWAZ/AZ_Tarif)*EintrittsKNZ*AustrittsKNZ,2)</f>
        <v>4612.63</v>
      </c>
      <c r="G515">
        <f>ROUND(Grundentgelt*LZinPrz,2)</f>
        <v>507.39</v>
      </c>
      <c r="H515">
        <f>ROUND(IF(FreiwZulage&gt;TarifVolumenEnt+TarifVolumenLZ,FreiwZulage-(TarifVolumenEnt+TarifVolumenLZ),0)*AustrittsKNZ*EintrittsKNZ,2)</f>
        <v>0</v>
      </c>
      <c r="I515">
        <f t="shared" ref="I515:I578" si="78">SUM(F515:H515)</f>
        <v>5120.0200000000004</v>
      </c>
      <c r="J515">
        <f t="shared" si="72"/>
        <v>917.1</v>
      </c>
      <c r="K515">
        <f t="shared" si="73"/>
        <v>0</v>
      </c>
      <c r="L515">
        <f t="shared" si="74"/>
        <v>479.97999999999956</v>
      </c>
    </row>
    <row r="516" spans="1:12" x14ac:dyDescent="0.25">
      <c r="A516">
        <f t="shared" ref="A516:A579" si="79">IF($A515=12,1,$A515+1)</f>
        <v>11</v>
      </c>
      <c r="B516">
        <f t="shared" ref="B516:B579" si="80">IF(A516=1,B515+1,B515)</f>
        <v>43</v>
      </c>
      <c r="C516">
        <f t="shared" si="75"/>
        <v>1203</v>
      </c>
      <c r="D516" t="str">
        <f t="shared" si="76"/>
        <v>Eberhard</v>
      </c>
      <c r="E516" t="str">
        <f t="shared" si="77"/>
        <v>Dielmann</v>
      </c>
      <c r="F516">
        <f>ROUND(IF(Tariftyp="AT",IF($A516&lt;MONTH(TE_ZP_AT),AT_Gehalt,AT_Gehalt*(1+TE_Satz_AT)),IF($A516&lt;MONTH(TE_ZP_Tarif),Tarifentgelt,Tarifentgelt*(1+TE_Satz))*IRWAZ/AZ_Tarif)*EintrittsKNZ*AustrittsKNZ,2)</f>
        <v>4612.63</v>
      </c>
      <c r="G516">
        <f>ROUND(Grundentgelt*LZinPrz,2)</f>
        <v>507.39</v>
      </c>
      <c r="H516">
        <f>ROUND(IF(FreiwZulage&gt;TarifVolumenEnt+TarifVolumenLZ,FreiwZulage-(TarifVolumenEnt+TarifVolumenLZ),0)*AustrittsKNZ*EintrittsKNZ,2)</f>
        <v>0</v>
      </c>
      <c r="I516">
        <f t="shared" si="78"/>
        <v>5120.0200000000004</v>
      </c>
      <c r="J516">
        <f t="shared" si="72"/>
        <v>917.1</v>
      </c>
      <c r="K516">
        <f t="shared" si="73"/>
        <v>0</v>
      </c>
      <c r="L516">
        <f t="shared" si="74"/>
        <v>479.97999999999956</v>
      </c>
    </row>
    <row r="517" spans="1:12" x14ac:dyDescent="0.25">
      <c r="A517">
        <f t="shared" si="79"/>
        <v>12</v>
      </c>
      <c r="B517">
        <f t="shared" si="80"/>
        <v>43</v>
      </c>
      <c r="C517">
        <f t="shared" si="75"/>
        <v>1203</v>
      </c>
      <c r="D517" t="str">
        <f t="shared" si="76"/>
        <v>Eberhard</v>
      </c>
      <c r="E517" t="str">
        <f t="shared" si="77"/>
        <v>Dielmann</v>
      </c>
      <c r="F517">
        <f>ROUND(IF(Tariftyp="AT",IF($A517&lt;MONTH(TE_ZP_AT),AT_Gehalt,AT_Gehalt*(1+TE_Satz_AT)),IF($A517&lt;MONTH(TE_ZP_Tarif),Tarifentgelt,Tarifentgelt*(1+TE_Satz))*IRWAZ/AZ_Tarif)*EintrittsKNZ*AustrittsKNZ,2)</f>
        <v>4612.63</v>
      </c>
      <c r="G517">
        <f>ROUND(Grundentgelt*LZinPrz,2)</f>
        <v>507.39</v>
      </c>
      <c r="H517">
        <f>ROUND(IF(FreiwZulage&gt;TarifVolumenEnt+TarifVolumenLZ,FreiwZulage-(TarifVolumenEnt+TarifVolumenLZ),0)*AustrittsKNZ*EintrittsKNZ,2)</f>
        <v>0</v>
      </c>
      <c r="I517">
        <f t="shared" si="78"/>
        <v>5120.0200000000004</v>
      </c>
      <c r="J517">
        <f t="shared" si="72"/>
        <v>917.1</v>
      </c>
      <c r="K517">
        <f t="shared" si="73"/>
        <v>0</v>
      </c>
      <c r="L517">
        <f t="shared" si="74"/>
        <v>479.97999999999956</v>
      </c>
    </row>
    <row r="518" spans="1:12" x14ac:dyDescent="0.25">
      <c r="A518">
        <f t="shared" si="79"/>
        <v>1</v>
      </c>
      <c r="B518">
        <f t="shared" si="80"/>
        <v>44</v>
      </c>
      <c r="C518">
        <f t="shared" si="75"/>
        <v>1204</v>
      </c>
      <c r="D518" t="str">
        <f t="shared" si="76"/>
        <v>Denise</v>
      </c>
      <c r="E518" t="str">
        <f t="shared" si="77"/>
        <v>Dienerowitz</v>
      </c>
      <c r="F518">
        <f>ROUND(IF(Tariftyp="AT",IF($A518&lt;MONTH(TE_ZP_AT),AT_Gehalt,AT_Gehalt*(1+TE_Satz_AT)),IF($A518&lt;MONTH(TE_ZP_Tarif),Tarifentgelt,Tarifentgelt*(1+TE_Satz))*IRWAZ/AZ_Tarif)*EintrittsKNZ*AustrittsKNZ,2)</f>
        <v>4204.5</v>
      </c>
      <c r="G518">
        <f>ROUND(Grundentgelt*LZinPrz,2)</f>
        <v>378.41</v>
      </c>
      <c r="H518">
        <f>ROUND(IF(FreiwZulage&gt;TarifVolumenEnt+TarifVolumenLZ,FreiwZulage-(TarifVolumenEnt+TarifVolumenLZ),0)*AustrittsKNZ*EintrittsKNZ,2)</f>
        <v>0</v>
      </c>
      <c r="I518">
        <f t="shared" si="78"/>
        <v>4582.91</v>
      </c>
      <c r="J518">
        <f t="shared" si="72"/>
        <v>854.09</v>
      </c>
      <c r="K518">
        <f t="shared" si="73"/>
        <v>0</v>
      </c>
      <c r="L518">
        <f t="shared" si="74"/>
        <v>1017.0900000000001</v>
      </c>
    </row>
    <row r="519" spans="1:12" x14ac:dyDescent="0.25">
      <c r="A519">
        <f t="shared" si="79"/>
        <v>2</v>
      </c>
      <c r="B519">
        <f t="shared" si="80"/>
        <v>44</v>
      </c>
      <c r="C519">
        <f t="shared" si="75"/>
        <v>1204</v>
      </c>
      <c r="D519" t="str">
        <f t="shared" si="76"/>
        <v>Denise</v>
      </c>
      <c r="E519" t="str">
        <f t="shared" si="77"/>
        <v>Dienerowitz</v>
      </c>
      <c r="F519">
        <f>ROUND(IF(Tariftyp="AT",IF($A519&lt;MONTH(TE_ZP_AT),AT_Gehalt,AT_Gehalt*(1+TE_Satz_AT)),IF($A519&lt;MONTH(TE_ZP_Tarif),Tarifentgelt,Tarifentgelt*(1+TE_Satz))*IRWAZ/AZ_Tarif)*EintrittsKNZ*AustrittsKNZ,2)</f>
        <v>4204.5</v>
      </c>
      <c r="G519">
        <f>ROUND(Grundentgelt*LZinPrz,2)</f>
        <v>378.41</v>
      </c>
      <c r="H519">
        <f>ROUND(IF(FreiwZulage&gt;TarifVolumenEnt+TarifVolumenLZ,FreiwZulage-(TarifVolumenEnt+TarifVolumenLZ),0)*AustrittsKNZ*EintrittsKNZ,2)</f>
        <v>0</v>
      </c>
      <c r="I519">
        <f t="shared" si="78"/>
        <v>4582.91</v>
      </c>
      <c r="J519">
        <f t="shared" si="72"/>
        <v>854.09</v>
      </c>
      <c r="K519">
        <f t="shared" si="73"/>
        <v>0</v>
      </c>
      <c r="L519">
        <f t="shared" si="74"/>
        <v>1017.0900000000001</v>
      </c>
    </row>
    <row r="520" spans="1:12" x14ac:dyDescent="0.25">
      <c r="A520">
        <f t="shared" si="79"/>
        <v>3</v>
      </c>
      <c r="B520">
        <f t="shared" si="80"/>
        <v>44</v>
      </c>
      <c r="C520">
        <f t="shared" si="75"/>
        <v>1204</v>
      </c>
      <c r="D520" t="str">
        <f t="shared" si="76"/>
        <v>Denise</v>
      </c>
      <c r="E520" t="str">
        <f t="shared" si="77"/>
        <v>Dienerowitz</v>
      </c>
      <c r="F520">
        <f>ROUND(IF(Tariftyp="AT",IF($A520&lt;MONTH(TE_ZP_AT),AT_Gehalt,AT_Gehalt*(1+TE_Satz_AT)),IF($A520&lt;MONTH(TE_ZP_Tarif),Tarifentgelt,Tarifentgelt*(1+TE_Satz))*IRWAZ/AZ_Tarif)*EintrittsKNZ*AustrittsKNZ,2)</f>
        <v>4204.5</v>
      </c>
      <c r="G520">
        <f>ROUND(Grundentgelt*LZinPrz,2)</f>
        <v>378.41</v>
      </c>
      <c r="H520">
        <f>ROUND(IF(FreiwZulage&gt;TarifVolumenEnt+TarifVolumenLZ,FreiwZulage-(TarifVolumenEnt+TarifVolumenLZ),0)*AustrittsKNZ*EintrittsKNZ,2)</f>
        <v>0</v>
      </c>
      <c r="I520">
        <f t="shared" si="78"/>
        <v>4582.91</v>
      </c>
      <c r="J520">
        <f t="shared" si="72"/>
        <v>854.09</v>
      </c>
      <c r="K520">
        <f t="shared" si="73"/>
        <v>0</v>
      </c>
      <c r="L520">
        <f t="shared" si="74"/>
        <v>1017.0900000000001</v>
      </c>
    </row>
    <row r="521" spans="1:12" x14ac:dyDescent="0.25">
      <c r="A521">
        <f t="shared" si="79"/>
        <v>4</v>
      </c>
      <c r="B521">
        <f t="shared" si="80"/>
        <v>44</v>
      </c>
      <c r="C521">
        <f t="shared" si="75"/>
        <v>1204</v>
      </c>
      <c r="D521" t="str">
        <f t="shared" si="76"/>
        <v>Denise</v>
      </c>
      <c r="E521" t="str">
        <f t="shared" si="77"/>
        <v>Dienerowitz</v>
      </c>
      <c r="F521">
        <f>ROUND(IF(Tariftyp="AT",IF($A521&lt;MONTH(TE_ZP_AT),AT_Gehalt,AT_Gehalt*(1+TE_Satz_AT)),IF($A521&lt;MONTH(TE_ZP_Tarif),Tarifentgelt,Tarifentgelt*(1+TE_Satz))*IRWAZ/AZ_Tarif)*EintrittsKNZ*AustrittsKNZ,2)</f>
        <v>4204.5</v>
      </c>
      <c r="G521">
        <f>ROUND(Grundentgelt*LZinPrz,2)</f>
        <v>378.41</v>
      </c>
      <c r="H521">
        <f>ROUND(IF(FreiwZulage&gt;TarifVolumenEnt+TarifVolumenLZ,FreiwZulage-(TarifVolumenEnt+TarifVolumenLZ),0)*AustrittsKNZ*EintrittsKNZ,2)</f>
        <v>0</v>
      </c>
      <c r="I521">
        <f t="shared" si="78"/>
        <v>4582.91</v>
      </c>
      <c r="J521">
        <f t="shared" si="72"/>
        <v>854.09</v>
      </c>
      <c r="K521">
        <f t="shared" si="73"/>
        <v>0</v>
      </c>
      <c r="L521">
        <f t="shared" si="74"/>
        <v>1017.0900000000001</v>
      </c>
    </row>
    <row r="522" spans="1:12" x14ac:dyDescent="0.25">
      <c r="A522">
        <f t="shared" si="79"/>
        <v>5</v>
      </c>
      <c r="B522">
        <f t="shared" si="80"/>
        <v>44</v>
      </c>
      <c r="C522">
        <f t="shared" si="75"/>
        <v>1204</v>
      </c>
      <c r="D522" t="str">
        <f t="shared" si="76"/>
        <v>Denise</v>
      </c>
      <c r="E522" t="str">
        <f t="shared" si="77"/>
        <v>Dienerowitz</v>
      </c>
      <c r="F522">
        <f>ROUND(IF(Tariftyp="AT",IF($A522&lt;MONTH(TE_ZP_AT),AT_Gehalt,AT_Gehalt*(1+TE_Satz_AT)),IF($A522&lt;MONTH(TE_ZP_Tarif),Tarifentgelt,Tarifentgelt*(1+TE_Satz))*IRWAZ/AZ_Tarif)*EintrittsKNZ*AustrittsKNZ,2)</f>
        <v>4330.6400000000003</v>
      </c>
      <c r="G522">
        <f>ROUND(Grundentgelt*LZinPrz,2)</f>
        <v>389.76</v>
      </c>
      <c r="H522">
        <f>ROUND(IF(FreiwZulage&gt;TarifVolumenEnt+TarifVolumenLZ,FreiwZulage-(TarifVolumenEnt+TarifVolumenLZ),0)*AustrittsKNZ*EintrittsKNZ,2)</f>
        <v>0</v>
      </c>
      <c r="I522">
        <f t="shared" si="78"/>
        <v>4720.4000000000005</v>
      </c>
      <c r="J522">
        <f t="shared" si="72"/>
        <v>870.22</v>
      </c>
      <c r="K522">
        <f t="shared" si="73"/>
        <v>0</v>
      </c>
      <c r="L522">
        <f t="shared" si="74"/>
        <v>879.59999999999945</v>
      </c>
    </row>
    <row r="523" spans="1:12" x14ac:dyDescent="0.25">
      <c r="A523">
        <f t="shared" si="79"/>
        <v>6</v>
      </c>
      <c r="B523">
        <f t="shared" si="80"/>
        <v>44</v>
      </c>
      <c r="C523">
        <f t="shared" si="75"/>
        <v>1204</v>
      </c>
      <c r="D523" t="str">
        <f t="shared" si="76"/>
        <v>Denise</v>
      </c>
      <c r="E523" t="str">
        <f t="shared" si="77"/>
        <v>Dienerowitz</v>
      </c>
      <c r="F523">
        <f>ROUND(IF(Tariftyp="AT",IF($A523&lt;MONTH(TE_ZP_AT),AT_Gehalt,AT_Gehalt*(1+TE_Satz_AT)),IF($A523&lt;MONTH(TE_ZP_Tarif),Tarifentgelt,Tarifentgelt*(1+TE_Satz))*IRWAZ/AZ_Tarif)*EintrittsKNZ*AustrittsKNZ,2)</f>
        <v>4330.6400000000003</v>
      </c>
      <c r="G523">
        <f>ROUND(Grundentgelt*LZinPrz,2)</f>
        <v>389.76</v>
      </c>
      <c r="H523">
        <f>ROUND(IF(FreiwZulage&gt;TarifVolumenEnt+TarifVolumenLZ,FreiwZulage-(TarifVolumenEnt+TarifVolumenLZ),0)*AustrittsKNZ*EintrittsKNZ,2)</f>
        <v>0</v>
      </c>
      <c r="I523">
        <f t="shared" si="78"/>
        <v>4720.4000000000005</v>
      </c>
      <c r="J523">
        <f t="shared" si="72"/>
        <v>870.22</v>
      </c>
      <c r="K523">
        <f t="shared" si="73"/>
        <v>0</v>
      </c>
      <c r="L523">
        <f t="shared" si="74"/>
        <v>879.59999999999945</v>
      </c>
    </row>
    <row r="524" spans="1:12" x14ac:dyDescent="0.25">
      <c r="A524">
        <f t="shared" si="79"/>
        <v>7</v>
      </c>
      <c r="B524">
        <f t="shared" si="80"/>
        <v>44</v>
      </c>
      <c r="C524">
        <f t="shared" si="75"/>
        <v>1204</v>
      </c>
      <c r="D524" t="str">
        <f t="shared" si="76"/>
        <v>Denise</v>
      </c>
      <c r="E524" t="str">
        <f t="shared" si="77"/>
        <v>Dienerowitz</v>
      </c>
      <c r="F524">
        <f>ROUND(IF(Tariftyp="AT",IF($A524&lt;MONTH(TE_ZP_AT),AT_Gehalt,AT_Gehalt*(1+TE_Satz_AT)),IF($A524&lt;MONTH(TE_ZP_Tarif),Tarifentgelt,Tarifentgelt*(1+TE_Satz))*IRWAZ/AZ_Tarif)*EintrittsKNZ*AustrittsKNZ,2)</f>
        <v>4330.6400000000003</v>
      </c>
      <c r="G524">
        <f>ROUND(Grundentgelt*LZinPrz,2)</f>
        <v>389.76</v>
      </c>
      <c r="H524">
        <f>ROUND(IF(FreiwZulage&gt;TarifVolumenEnt+TarifVolumenLZ,FreiwZulage-(TarifVolumenEnt+TarifVolumenLZ),0)*AustrittsKNZ*EintrittsKNZ,2)</f>
        <v>0</v>
      </c>
      <c r="I524">
        <f t="shared" si="78"/>
        <v>4720.4000000000005</v>
      </c>
      <c r="J524">
        <f t="shared" si="72"/>
        <v>870.22</v>
      </c>
      <c r="K524">
        <f t="shared" si="73"/>
        <v>0</v>
      </c>
      <c r="L524">
        <f t="shared" si="74"/>
        <v>879.59999999999945</v>
      </c>
    </row>
    <row r="525" spans="1:12" x14ac:dyDescent="0.25">
      <c r="A525">
        <f t="shared" si="79"/>
        <v>8</v>
      </c>
      <c r="B525">
        <f t="shared" si="80"/>
        <v>44</v>
      </c>
      <c r="C525">
        <f t="shared" si="75"/>
        <v>1204</v>
      </c>
      <c r="D525" t="str">
        <f t="shared" si="76"/>
        <v>Denise</v>
      </c>
      <c r="E525" t="str">
        <f t="shared" si="77"/>
        <v>Dienerowitz</v>
      </c>
      <c r="F525">
        <f>ROUND(IF(Tariftyp="AT",IF($A525&lt;MONTH(TE_ZP_AT),AT_Gehalt,AT_Gehalt*(1+TE_Satz_AT)),IF($A525&lt;MONTH(TE_ZP_Tarif),Tarifentgelt,Tarifentgelt*(1+TE_Satz))*IRWAZ/AZ_Tarif)*EintrittsKNZ*AustrittsKNZ,2)</f>
        <v>4330.6400000000003</v>
      </c>
      <c r="G525">
        <f>ROUND(Grundentgelt*LZinPrz,2)</f>
        <v>389.76</v>
      </c>
      <c r="H525">
        <f>ROUND(IF(FreiwZulage&gt;TarifVolumenEnt+TarifVolumenLZ,FreiwZulage-(TarifVolumenEnt+TarifVolumenLZ),0)*AustrittsKNZ*EintrittsKNZ,2)</f>
        <v>0</v>
      </c>
      <c r="I525">
        <f t="shared" si="78"/>
        <v>4720.4000000000005</v>
      </c>
      <c r="J525">
        <f t="shared" si="72"/>
        <v>870.22</v>
      </c>
      <c r="K525">
        <f t="shared" si="73"/>
        <v>0</v>
      </c>
      <c r="L525">
        <f t="shared" si="74"/>
        <v>879.59999999999945</v>
      </c>
    </row>
    <row r="526" spans="1:12" x14ac:dyDescent="0.25">
      <c r="A526">
        <f t="shared" si="79"/>
        <v>9</v>
      </c>
      <c r="B526">
        <f t="shared" si="80"/>
        <v>44</v>
      </c>
      <c r="C526">
        <f t="shared" si="75"/>
        <v>1204</v>
      </c>
      <c r="D526" t="str">
        <f t="shared" si="76"/>
        <v>Denise</v>
      </c>
      <c r="E526" t="str">
        <f t="shared" si="77"/>
        <v>Dienerowitz</v>
      </c>
      <c r="F526">
        <f>ROUND(IF(Tariftyp="AT",IF($A526&lt;MONTH(TE_ZP_AT),AT_Gehalt,AT_Gehalt*(1+TE_Satz_AT)),IF($A526&lt;MONTH(TE_ZP_Tarif),Tarifentgelt,Tarifentgelt*(1+TE_Satz))*IRWAZ/AZ_Tarif)*EintrittsKNZ*AustrittsKNZ,2)</f>
        <v>4330.6400000000003</v>
      </c>
      <c r="G526">
        <f>ROUND(Grundentgelt*LZinPrz,2)</f>
        <v>389.76</v>
      </c>
      <c r="H526">
        <f>ROUND(IF(FreiwZulage&gt;TarifVolumenEnt+TarifVolumenLZ,FreiwZulage-(TarifVolumenEnt+TarifVolumenLZ),0)*AustrittsKNZ*EintrittsKNZ,2)</f>
        <v>0</v>
      </c>
      <c r="I526">
        <f t="shared" si="78"/>
        <v>4720.4000000000005</v>
      </c>
      <c r="J526">
        <f t="shared" si="72"/>
        <v>870.22</v>
      </c>
      <c r="K526">
        <f t="shared" si="73"/>
        <v>0</v>
      </c>
      <c r="L526">
        <f t="shared" si="74"/>
        <v>879.59999999999945</v>
      </c>
    </row>
    <row r="527" spans="1:12" x14ac:dyDescent="0.25">
      <c r="A527">
        <f t="shared" si="79"/>
        <v>10</v>
      </c>
      <c r="B527">
        <f t="shared" si="80"/>
        <v>44</v>
      </c>
      <c r="C527">
        <f t="shared" si="75"/>
        <v>1204</v>
      </c>
      <c r="D527" t="str">
        <f t="shared" si="76"/>
        <v>Denise</v>
      </c>
      <c r="E527" t="str">
        <f t="shared" si="77"/>
        <v>Dienerowitz</v>
      </c>
      <c r="F527">
        <f>ROUND(IF(Tariftyp="AT",IF($A527&lt;MONTH(TE_ZP_AT),AT_Gehalt,AT_Gehalt*(1+TE_Satz_AT)),IF($A527&lt;MONTH(TE_ZP_Tarif),Tarifentgelt,Tarifentgelt*(1+TE_Satz))*IRWAZ/AZ_Tarif)*EintrittsKNZ*AustrittsKNZ,2)</f>
        <v>4330.6400000000003</v>
      </c>
      <c r="G527">
        <f>ROUND(Grundentgelt*LZinPrz,2)</f>
        <v>389.76</v>
      </c>
      <c r="H527">
        <f>ROUND(IF(FreiwZulage&gt;TarifVolumenEnt+TarifVolumenLZ,FreiwZulage-(TarifVolumenEnt+TarifVolumenLZ),0)*AustrittsKNZ*EintrittsKNZ,2)</f>
        <v>0</v>
      </c>
      <c r="I527">
        <f t="shared" si="78"/>
        <v>4720.4000000000005</v>
      </c>
      <c r="J527">
        <f t="shared" si="72"/>
        <v>870.22</v>
      </c>
      <c r="K527">
        <f t="shared" si="73"/>
        <v>0</v>
      </c>
      <c r="L527">
        <f t="shared" si="74"/>
        <v>879.59999999999945</v>
      </c>
    </row>
    <row r="528" spans="1:12" x14ac:dyDescent="0.25">
      <c r="A528">
        <f t="shared" si="79"/>
        <v>11</v>
      </c>
      <c r="B528">
        <f t="shared" si="80"/>
        <v>44</v>
      </c>
      <c r="C528">
        <f t="shared" si="75"/>
        <v>1204</v>
      </c>
      <c r="D528" t="str">
        <f t="shared" si="76"/>
        <v>Denise</v>
      </c>
      <c r="E528" t="str">
        <f t="shared" si="77"/>
        <v>Dienerowitz</v>
      </c>
      <c r="F528">
        <f>ROUND(IF(Tariftyp="AT",IF($A528&lt;MONTH(TE_ZP_AT),AT_Gehalt,AT_Gehalt*(1+TE_Satz_AT)),IF($A528&lt;MONTH(TE_ZP_Tarif),Tarifentgelt,Tarifentgelt*(1+TE_Satz))*IRWAZ/AZ_Tarif)*EintrittsKNZ*AustrittsKNZ,2)</f>
        <v>4330.6400000000003</v>
      </c>
      <c r="G528">
        <f>ROUND(Grundentgelt*LZinPrz,2)</f>
        <v>389.76</v>
      </c>
      <c r="H528">
        <f>ROUND(IF(FreiwZulage&gt;TarifVolumenEnt+TarifVolumenLZ,FreiwZulage-(TarifVolumenEnt+TarifVolumenLZ),0)*AustrittsKNZ*EintrittsKNZ,2)</f>
        <v>0</v>
      </c>
      <c r="I528">
        <f t="shared" si="78"/>
        <v>4720.4000000000005</v>
      </c>
      <c r="J528">
        <f t="shared" si="72"/>
        <v>870.22</v>
      </c>
      <c r="K528">
        <f t="shared" si="73"/>
        <v>0</v>
      </c>
      <c r="L528">
        <f t="shared" si="74"/>
        <v>879.59999999999945</v>
      </c>
    </row>
    <row r="529" spans="1:12" x14ac:dyDescent="0.25">
      <c r="A529">
        <f t="shared" si="79"/>
        <v>12</v>
      </c>
      <c r="B529">
        <f t="shared" si="80"/>
        <v>44</v>
      </c>
      <c r="C529">
        <f t="shared" si="75"/>
        <v>1204</v>
      </c>
      <c r="D529" t="str">
        <f t="shared" si="76"/>
        <v>Denise</v>
      </c>
      <c r="E529" t="str">
        <f t="shared" si="77"/>
        <v>Dienerowitz</v>
      </c>
      <c r="F529">
        <f>ROUND(IF(Tariftyp="AT",IF($A529&lt;MONTH(TE_ZP_AT),AT_Gehalt,AT_Gehalt*(1+TE_Satz_AT)),IF($A529&lt;MONTH(TE_ZP_Tarif),Tarifentgelt,Tarifentgelt*(1+TE_Satz))*IRWAZ/AZ_Tarif)*EintrittsKNZ*AustrittsKNZ,2)</f>
        <v>4330.6400000000003</v>
      </c>
      <c r="G529">
        <f>ROUND(Grundentgelt*LZinPrz,2)</f>
        <v>389.76</v>
      </c>
      <c r="H529">
        <f>ROUND(IF(FreiwZulage&gt;TarifVolumenEnt+TarifVolumenLZ,FreiwZulage-(TarifVolumenEnt+TarifVolumenLZ),0)*AustrittsKNZ*EintrittsKNZ,2)</f>
        <v>0</v>
      </c>
      <c r="I529">
        <f t="shared" si="78"/>
        <v>4720.4000000000005</v>
      </c>
      <c r="J529">
        <f t="shared" si="72"/>
        <v>870.22</v>
      </c>
      <c r="K529">
        <f t="shared" si="73"/>
        <v>0</v>
      </c>
      <c r="L529">
        <f t="shared" si="74"/>
        <v>879.59999999999945</v>
      </c>
    </row>
    <row r="530" spans="1:12" x14ac:dyDescent="0.25">
      <c r="A530">
        <f t="shared" si="79"/>
        <v>1</v>
      </c>
      <c r="B530">
        <f t="shared" si="80"/>
        <v>45</v>
      </c>
      <c r="C530">
        <f t="shared" si="75"/>
        <v>1206</v>
      </c>
      <c r="D530" t="str">
        <f t="shared" si="76"/>
        <v>Andreas</v>
      </c>
      <c r="E530" t="str">
        <f t="shared" si="77"/>
        <v>Dieterich</v>
      </c>
      <c r="F530">
        <f>ROUND(IF(Tariftyp="AT",IF($A530&lt;MONTH(TE_ZP_AT),AT_Gehalt,AT_Gehalt*(1+TE_Satz_AT)),IF($A530&lt;MONTH(TE_ZP_Tarif),Tarifentgelt,Tarifentgelt*(1+TE_Satz))*IRWAZ/AZ_Tarif)*EintrittsKNZ*AustrittsKNZ,2)</f>
        <v>4353.5</v>
      </c>
      <c r="G530">
        <f>ROUND(Grundentgelt*LZinPrz,2)</f>
        <v>478.89</v>
      </c>
      <c r="H530">
        <f>ROUND(IF(FreiwZulage&gt;TarifVolumenEnt+TarifVolumenLZ,FreiwZulage-(TarifVolumenEnt+TarifVolumenLZ),0)*AustrittsKNZ*EintrittsKNZ,2)</f>
        <v>99</v>
      </c>
      <c r="I530">
        <f t="shared" si="78"/>
        <v>4931.3900000000003</v>
      </c>
      <c r="J530">
        <f t="shared" si="72"/>
        <v>894.97</v>
      </c>
      <c r="K530">
        <f t="shared" si="73"/>
        <v>0</v>
      </c>
      <c r="L530">
        <f t="shared" si="74"/>
        <v>668.60999999999967</v>
      </c>
    </row>
    <row r="531" spans="1:12" x14ac:dyDescent="0.25">
      <c r="A531">
        <f t="shared" si="79"/>
        <v>2</v>
      </c>
      <c r="B531">
        <f t="shared" si="80"/>
        <v>45</v>
      </c>
      <c r="C531">
        <f t="shared" si="75"/>
        <v>1206</v>
      </c>
      <c r="D531" t="str">
        <f t="shared" si="76"/>
        <v>Andreas</v>
      </c>
      <c r="E531" t="str">
        <f t="shared" si="77"/>
        <v>Dieterich</v>
      </c>
      <c r="F531">
        <f>ROUND(IF(Tariftyp="AT",IF($A531&lt;MONTH(TE_ZP_AT),AT_Gehalt,AT_Gehalt*(1+TE_Satz_AT)),IF($A531&lt;MONTH(TE_ZP_Tarif),Tarifentgelt,Tarifentgelt*(1+TE_Satz))*IRWAZ/AZ_Tarif)*EintrittsKNZ*AustrittsKNZ,2)</f>
        <v>4353.5</v>
      </c>
      <c r="G531">
        <f>ROUND(Grundentgelt*LZinPrz,2)</f>
        <v>478.89</v>
      </c>
      <c r="H531">
        <f>ROUND(IF(FreiwZulage&gt;TarifVolumenEnt+TarifVolumenLZ,FreiwZulage-(TarifVolumenEnt+TarifVolumenLZ),0)*AustrittsKNZ*EintrittsKNZ,2)</f>
        <v>99</v>
      </c>
      <c r="I531">
        <f t="shared" si="78"/>
        <v>4931.3900000000003</v>
      </c>
      <c r="J531">
        <f t="shared" si="72"/>
        <v>894.97</v>
      </c>
      <c r="K531">
        <f t="shared" si="73"/>
        <v>0</v>
      </c>
      <c r="L531">
        <f t="shared" si="74"/>
        <v>668.60999999999967</v>
      </c>
    </row>
    <row r="532" spans="1:12" x14ac:dyDescent="0.25">
      <c r="A532">
        <f t="shared" si="79"/>
        <v>3</v>
      </c>
      <c r="B532">
        <f t="shared" si="80"/>
        <v>45</v>
      </c>
      <c r="C532">
        <f t="shared" si="75"/>
        <v>1206</v>
      </c>
      <c r="D532" t="str">
        <f t="shared" si="76"/>
        <v>Andreas</v>
      </c>
      <c r="E532" t="str">
        <f t="shared" si="77"/>
        <v>Dieterich</v>
      </c>
      <c r="F532">
        <f>ROUND(IF(Tariftyp="AT",IF($A532&lt;MONTH(TE_ZP_AT),AT_Gehalt,AT_Gehalt*(1+TE_Satz_AT)),IF($A532&lt;MONTH(TE_ZP_Tarif),Tarifentgelt,Tarifentgelt*(1+TE_Satz))*IRWAZ/AZ_Tarif)*EintrittsKNZ*AustrittsKNZ,2)</f>
        <v>4353.5</v>
      </c>
      <c r="G532">
        <f>ROUND(Grundentgelt*LZinPrz,2)</f>
        <v>478.89</v>
      </c>
      <c r="H532">
        <f>ROUND(IF(FreiwZulage&gt;TarifVolumenEnt+TarifVolumenLZ,FreiwZulage-(TarifVolumenEnt+TarifVolumenLZ),0)*AustrittsKNZ*EintrittsKNZ,2)</f>
        <v>99</v>
      </c>
      <c r="I532">
        <f t="shared" si="78"/>
        <v>4931.3900000000003</v>
      </c>
      <c r="J532">
        <f t="shared" si="72"/>
        <v>894.97</v>
      </c>
      <c r="K532">
        <f t="shared" si="73"/>
        <v>0</v>
      </c>
      <c r="L532">
        <f t="shared" si="74"/>
        <v>668.60999999999967</v>
      </c>
    </row>
    <row r="533" spans="1:12" x14ac:dyDescent="0.25">
      <c r="A533">
        <f t="shared" si="79"/>
        <v>4</v>
      </c>
      <c r="B533">
        <f t="shared" si="80"/>
        <v>45</v>
      </c>
      <c r="C533">
        <f t="shared" si="75"/>
        <v>1206</v>
      </c>
      <c r="D533" t="str">
        <f t="shared" si="76"/>
        <v>Andreas</v>
      </c>
      <c r="E533" t="str">
        <f t="shared" si="77"/>
        <v>Dieterich</v>
      </c>
      <c r="F533">
        <f>ROUND(IF(Tariftyp="AT",IF($A533&lt;MONTH(TE_ZP_AT),AT_Gehalt,AT_Gehalt*(1+TE_Satz_AT)),IF($A533&lt;MONTH(TE_ZP_Tarif),Tarifentgelt,Tarifentgelt*(1+TE_Satz))*IRWAZ/AZ_Tarif)*EintrittsKNZ*AustrittsKNZ,2)</f>
        <v>4353.5</v>
      </c>
      <c r="G533">
        <f>ROUND(Grundentgelt*LZinPrz,2)</f>
        <v>478.89</v>
      </c>
      <c r="H533">
        <f>ROUND(IF(FreiwZulage&gt;TarifVolumenEnt+TarifVolumenLZ,FreiwZulage-(TarifVolumenEnt+TarifVolumenLZ),0)*AustrittsKNZ*EintrittsKNZ,2)</f>
        <v>99</v>
      </c>
      <c r="I533">
        <f t="shared" si="78"/>
        <v>4931.3900000000003</v>
      </c>
      <c r="J533">
        <f t="shared" si="72"/>
        <v>894.97</v>
      </c>
      <c r="K533">
        <f t="shared" si="73"/>
        <v>0</v>
      </c>
      <c r="L533">
        <f t="shared" si="74"/>
        <v>668.60999999999967</v>
      </c>
    </row>
    <row r="534" spans="1:12" x14ac:dyDescent="0.25">
      <c r="A534">
        <f t="shared" si="79"/>
        <v>5</v>
      </c>
      <c r="B534">
        <f t="shared" si="80"/>
        <v>45</v>
      </c>
      <c r="C534">
        <f t="shared" si="75"/>
        <v>1206</v>
      </c>
      <c r="D534" t="str">
        <f t="shared" si="76"/>
        <v>Andreas</v>
      </c>
      <c r="E534" t="str">
        <f t="shared" si="77"/>
        <v>Dieterich</v>
      </c>
      <c r="F534">
        <f>ROUND(IF(Tariftyp="AT",IF($A534&lt;MONTH(TE_ZP_AT),AT_Gehalt,AT_Gehalt*(1+TE_Satz_AT)),IF($A534&lt;MONTH(TE_ZP_Tarif),Tarifentgelt,Tarifentgelt*(1+TE_Satz))*IRWAZ/AZ_Tarif)*EintrittsKNZ*AustrittsKNZ,2)</f>
        <v>4484.1099999999997</v>
      </c>
      <c r="G534">
        <f>ROUND(Grundentgelt*LZinPrz,2)</f>
        <v>493.25</v>
      </c>
      <c r="H534">
        <f>ROUND(IF(FreiwZulage&gt;TarifVolumenEnt+TarifVolumenLZ,FreiwZulage-(TarifVolumenEnt+TarifVolumenLZ),0)*AustrittsKNZ*EintrittsKNZ,2)</f>
        <v>0</v>
      </c>
      <c r="I534">
        <f t="shared" si="78"/>
        <v>4977.3599999999997</v>
      </c>
      <c r="J534">
        <f t="shared" si="72"/>
        <v>900.36</v>
      </c>
      <c r="K534">
        <f t="shared" si="73"/>
        <v>0</v>
      </c>
      <c r="L534">
        <f t="shared" si="74"/>
        <v>622.64000000000033</v>
      </c>
    </row>
    <row r="535" spans="1:12" x14ac:dyDescent="0.25">
      <c r="A535">
        <f t="shared" si="79"/>
        <v>6</v>
      </c>
      <c r="B535">
        <f t="shared" si="80"/>
        <v>45</v>
      </c>
      <c r="C535">
        <f t="shared" si="75"/>
        <v>1206</v>
      </c>
      <c r="D535" t="str">
        <f t="shared" si="76"/>
        <v>Andreas</v>
      </c>
      <c r="E535" t="str">
        <f t="shared" si="77"/>
        <v>Dieterich</v>
      </c>
      <c r="F535">
        <f>ROUND(IF(Tariftyp="AT",IF($A535&lt;MONTH(TE_ZP_AT),AT_Gehalt,AT_Gehalt*(1+TE_Satz_AT)),IF($A535&lt;MONTH(TE_ZP_Tarif),Tarifentgelt,Tarifentgelt*(1+TE_Satz))*IRWAZ/AZ_Tarif)*EintrittsKNZ*AustrittsKNZ,2)</f>
        <v>4484.1099999999997</v>
      </c>
      <c r="G535">
        <f>ROUND(Grundentgelt*LZinPrz,2)</f>
        <v>493.25</v>
      </c>
      <c r="H535">
        <f>ROUND(IF(FreiwZulage&gt;TarifVolumenEnt+TarifVolumenLZ,FreiwZulage-(TarifVolumenEnt+TarifVolumenLZ),0)*AustrittsKNZ*EintrittsKNZ,2)</f>
        <v>0</v>
      </c>
      <c r="I535">
        <f t="shared" si="78"/>
        <v>4977.3599999999997</v>
      </c>
      <c r="J535">
        <f t="shared" si="72"/>
        <v>900.36</v>
      </c>
      <c r="K535">
        <f t="shared" si="73"/>
        <v>0</v>
      </c>
      <c r="L535">
        <f t="shared" si="74"/>
        <v>622.64000000000033</v>
      </c>
    </row>
    <row r="536" spans="1:12" x14ac:dyDescent="0.25">
      <c r="A536">
        <f t="shared" si="79"/>
        <v>7</v>
      </c>
      <c r="B536">
        <f t="shared" si="80"/>
        <v>45</v>
      </c>
      <c r="C536">
        <f t="shared" si="75"/>
        <v>1206</v>
      </c>
      <c r="D536" t="str">
        <f t="shared" si="76"/>
        <v>Andreas</v>
      </c>
      <c r="E536" t="str">
        <f t="shared" si="77"/>
        <v>Dieterich</v>
      </c>
      <c r="F536">
        <f>ROUND(IF(Tariftyp="AT",IF($A536&lt;MONTH(TE_ZP_AT),AT_Gehalt,AT_Gehalt*(1+TE_Satz_AT)),IF($A536&lt;MONTH(TE_ZP_Tarif),Tarifentgelt,Tarifentgelt*(1+TE_Satz))*IRWAZ/AZ_Tarif)*EintrittsKNZ*AustrittsKNZ,2)</f>
        <v>4484.1099999999997</v>
      </c>
      <c r="G536">
        <f>ROUND(Grundentgelt*LZinPrz,2)</f>
        <v>493.25</v>
      </c>
      <c r="H536">
        <f>ROUND(IF(FreiwZulage&gt;TarifVolumenEnt+TarifVolumenLZ,FreiwZulage-(TarifVolumenEnt+TarifVolumenLZ),0)*AustrittsKNZ*EintrittsKNZ,2)</f>
        <v>0</v>
      </c>
      <c r="I536">
        <f t="shared" si="78"/>
        <v>4977.3599999999997</v>
      </c>
      <c r="J536">
        <f t="shared" si="72"/>
        <v>900.36</v>
      </c>
      <c r="K536">
        <f t="shared" si="73"/>
        <v>0</v>
      </c>
      <c r="L536">
        <f t="shared" si="74"/>
        <v>622.64000000000033</v>
      </c>
    </row>
    <row r="537" spans="1:12" x14ac:dyDescent="0.25">
      <c r="A537">
        <f t="shared" si="79"/>
        <v>8</v>
      </c>
      <c r="B537">
        <f t="shared" si="80"/>
        <v>45</v>
      </c>
      <c r="C537">
        <f t="shared" si="75"/>
        <v>1206</v>
      </c>
      <c r="D537" t="str">
        <f t="shared" si="76"/>
        <v>Andreas</v>
      </c>
      <c r="E537" t="str">
        <f t="shared" si="77"/>
        <v>Dieterich</v>
      </c>
      <c r="F537">
        <f>ROUND(IF(Tariftyp="AT",IF($A537&lt;MONTH(TE_ZP_AT),AT_Gehalt,AT_Gehalt*(1+TE_Satz_AT)),IF($A537&lt;MONTH(TE_ZP_Tarif),Tarifentgelt,Tarifentgelt*(1+TE_Satz))*IRWAZ/AZ_Tarif)*EintrittsKNZ*AustrittsKNZ,2)</f>
        <v>4484.1099999999997</v>
      </c>
      <c r="G537">
        <f>ROUND(Grundentgelt*LZinPrz,2)</f>
        <v>493.25</v>
      </c>
      <c r="H537">
        <f>ROUND(IF(FreiwZulage&gt;TarifVolumenEnt+TarifVolumenLZ,FreiwZulage-(TarifVolumenEnt+TarifVolumenLZ),0)*AustrittsKNZ*EintrittsKNZ,2)</f>
        <v>0</v>
      </c>
      <c r="I537">
        <f t="shared" si="78"/>
        <v>4977.3599999999997</v>
      </c>
      <c r="J537">
        <f t="shared" si="72"/>
        <v>900.36</v>
      </c>
      <c r="K537">
        <f t="shared" si="73"/>
        <v>0</v>
      </c>
      <c r="L537">
        <f t="shared" si="74"/>
        <v>622.64000000000033</v>
      </c>
    </row>
    <row r="538" spans="1:12" x14ac:dyDescent="0.25">
      <c r="A538">
        <f t="shared" si="79"/>
        <v>9</v>
      </c>
      <c r="B538">
        <f t="shared" si="80"/>
        <v>45</v>
      </c>
      <c r="C538">
        <f t="shared" si="75"/>
        <v>1206</v>
      </c>
      <c r="D538" t="str">
        <f t="shared" si="76"/>
        <v>Andreas</v>
      </c>
      <c r="E538" t="str">
        <f t="shared" si="77"/>
        <v>Dieterich</v>
      </c>
      <c r="F538">
        <f>ROUND(IF(Tariftyp="AT",IF($A538&lt;MONTH(TE_ZP_AT),AT_Gehalt,AT_Gehalt*(1+TE_Satz_AT)),IF($A538&lt;MONTH(TE_ZP_Tarif),Tarifentgelt,Tarifentgelt*(1+TE_Satz))*IRWAZ/AZ_Tarif)*EintrittsKNZ*AustrittsKNZ,2)</f>
        <v>4484.1099999999997</v>
      </c>
      <c r="G538">
        <f>ROUND(Grundentgelt*LZinPrz,2)</f>
        <v>493.25</v>
      </c>
      <c r="H538">
        <f>ROUND(IF(FreiwZulage&gt;TarifVolumenEnt+TarifVolumenLZ,FreiwZulage-(TarifVolumenEnt+TarifVolumenLZ),0)*AustrittsKNZ*EintrittsKNZ,2)</f>
        <v>0</v>
      </c>
      <c r="I538">
        <f t="shared" si="78"/>
        <v>4977.3599999999997</v>
      </c>
      <c r="J538">
        <f t="shared" si="72"/>
        <v>900.36</v>
      </c>
      <c r="K538">
        <f t="shared" si="73"/>
        <v>0</v>
      </c>
      <c r="L538">
        <f t="shared" si="74"/>
        <v>622.64000000000033</v>
      </c>
    </row>
    <row r="539" spans="1:12" x14ac:dyDescent="0.25">
      <c r="A539">
        <f t="shared" si="79"/>
        <v>10</v>
      </c>
      <c r="B539">
        <f t="shared" si="80"/>
        <v>45</v>
      </c>
      <c r="C539">
        <f t="shared" si="75"/>
        <v>1206</v>
      </c>
      <c r="D539" t="str">
        <f t="shared" si="76"/>
        <v>Andreas</v>
      </c>
      <c r="E539" t="str">
        <f t="shared" si="77"/>
        <v>Dieterich</v>
      </c>
      <c r="F539">
        <f>ROUND(IF(Tariftyp="AT",IF($A539&lt;MONTH(TE_ZP_AT),AT_Gehalt,AT_Gehalt*(1+TE_Satz_AT)),IF($A539&lt;MONTH(TE_ZP_Tarif),Tarifentgelt,Tarifentgelt*(1+TE_Satz))*IRWAZ/AZ_Tarif)*EintrittsKNZ*AustrittsKNZ,2)</f>
        <v>4484.1099999999997</v>
      </c>
      <c r="G539">
        <f>ROUND(Grundentgelt*LZinPrz,2)</f>
        <v>493.25</v>
      </c>
      <c r="H539">
        <f>ROUND(IF(FreiwZulage&gt;TarifVolumenEnt+TarifVolumenLZ,FreiwZulage-(TarifVolumenEnt+TarifVolumenLZ),0)*AustrittsKNZ*EintrittsKNZ,2)</f>
        <v>0</v>
      </c>
      <c r="I539">
        <f t="shared" si="78"/>
        <v>4977.3599999999997</v>
      </c>
      <c r="J539">
        <f t="shared" si="72"/>
        <v>900.36</v>
      </c>
      <c r="K539">
        <f t="shared" si="73"/>
        <v>0</v>
      </c>
      <c r="L539">
        <f t="shared" si="74"/>
        <v>622.64000000000033</v>
      </c>
    </row>
    <row r="540" spans="1:12" x14ac:dyDescent="0.25">
      <c r="A540">
        <f t="shared" si="79"/>
        <v>11</v>
      </c>
      <c r="B540">
        <f t="shared" si="80"/>
        <v>45</v>
      </c>
      <c r="C540">
        <f t="shared" si="75"/>
        <v>1206</v>
      </c>
      <c r="D540" t="str">
        <f t="shared" si="76"/>
        <v>Andreas</v>
      </c>
      <c r="E540" t="str">
        <f t="shared" si="77"/>
        <v>Dieterich</v>
      </c>
      <c r="F540">
        <f>ROUND(IF(Tariftyp="AT",IF($A540&lt;MONTH(TE_ZP_AT),AT_Gehalt,AT_Gehalt*(1+TE_Satz_AT)),IF($A540&lt;MONTH(TE_ZP_Tarif),Tarifentgelt,Tarifentgelt*(1+TE_Satz))*IRWAZ/AZ_Tarif)*EintrittsKNZ*AustrittsKNZ,2)</f>
        <v>4484.1099999999997</v>
      </c>
      <c r="G540">
        <f>ROUND(Grundentgelt*LZinPrz,2)</f>
        <v>493.25</v>
      </c>
      <c r="H540">
        <f>ROUND(IF(FreiwZulage&gt;TarifVolumenEnt+TarifVolumenLZ,FreiwZulage-(TarifVolumenEnt+TarifVolumenLZ),0)*AustrittsKNZ*EintrittsKNZ,2)</f>
        <v>0</v>
      </c>
      <c r="I540">
        <f t="shared" si="78"/>
        <v>4977.3599999999997</v>
      </c>
      <c r="J540">
        <f t="shared" si="72"/>
        <v>900.36</v>
      </c>
      <c r="K540">
        <f t="shared" si="73"/>
        <v>0</v>
      </c>
      <c r="L540">
        <f t="shared" si="74"/>
        <v>622.64000000000033</v>
      </c>
    </row>
    <row r="541" spans="1:12" x14ac:dyDescent="0.25">
      <c r="A541">
        <f t="shared" si="79"/>
        <v>12</v>
      </c>
      <c r="B541">
        <f t="shared" si="80"/>
        <v>45</v>
      </c>
      <c r="C541">
        <f t="shared" si="75"/>
        <v>1206</v>
      </c>
      <c r="D541" t="str">
        <f t="shared" si="76"/>
        <v>Andreas</v>
      </c>
      <c r="E541" t="str">
        <f t="shared" si="77"/>
        <v>Dieterich</v>
      </c>
      <c r="F541">
        <f>ROUND(IF(Tariftyp="AT",IF($A541&lt;MONTH(TE_ZP_AT),AT_Gehalt,AT_Gehalt*(1+TE_Satz_AT)),IF($A541&lt;MONTH(TE_ZP_Tarif),Tarifentgelt,Tarifentgelt*(1+TE_Satz))*IRWAZ/AZ_Tarif)*EintrittsKNZ*AustrittsKNZ,2)</f>
        <v>4484.1099999999997</v>
      </c>
      <c r="G541">
        <f>ROUND(Grundentgelt*LZinPrz,2)</f>
        <v>493.25</v>
      </c>
      <c r="H541">
        <f>ROUND(IF(FreiwZulage&gt;TarifVolumenEnt+TarifVolumenLZ,FreiwZulage-(TarifVolumenEnt+TarifVolumenLZ),0)*AustrittsKNZ*EintrittsKNZ,2)</f>
        <v>0</v>
      </c>
      <c r="I541">
        <f t="shared" si="78"/>
        <v>4977.3599999999997</v>
      </c>
      <c r="J541">
        <f t="shared" si="72"/>
        <v>900.36</v>
      </c>
      <c r="K541">
        <f t="shared" si="73"/>
        <v>0</v>
      </c>
      <c r="L541">
        <f t="shared" si="74"/>
        <v>622.64000000000033</v>
      </c>
    </row>
    <row r="542" spans="1:12" x14ac:dyDescent="0.25">
      <c r="A542">
        <f t="shared" si="79"/>
        <v>1</v>
      </c>
      <c r="B542">
        <f t="shared" si="80"/>
        <v>46</v>
      </c>
      <c r="C542">
        <f t="shared" si="75"/>
        <v>1210</v>
      </c>
      <c r="D542" t="str">
        <f t="shared" si="76"/>
        <v>Doris</v>
      </c>
      <c r="E542" t="str">
        <f t="shared" si="77"/>
        <v>Ditter</v>
      </c>
      <c r="F542">
        <f>ROUND(IF(Tariftyp="AT",IF($A542&lt;MONTH(TE_ZP_AT),AT_Gehalt,AT_Gehalt*(1+TE_Satz_AT)),IF($A542&lt;MONTH(TE_ZP_Tarif),Tarifentgelt,Tarifentgelt*(1+TE_Satz))*IRWAZ/AZ_Tarif)*EintrittsKNZ*AustrittsKNZ,2)</f>
        <v>990.86</v>
      </c>
      <c r="G542">
        <f>ROUND(Grundentgelt*LZinPrz,2)</f>
        <v>108.99</v>
      </c>
      <c r="H542">
        <f>ROUND(IF(FreiwZulage&gt;TarifVolumenEnt+TarifVolumenLZ,FreiwZulage-(TarifVolumenEnt+TarifVolumenLZ),0)*AustrittsKNZ*EintrittsKNZ,2)</f>
        <v>0</v>
      </c>
      <c r="I542">
        <f t="shared" si="78"/>
        <v>1099.8499999999999</v>
      </c>
      <c r="J542">
        <f t="shared" si="72"/>
        <v>220.02</v>
      </c>
      <c r="K542">
        <f t="shared" si="73"/>
        <v>2725.15</v>
      </c>
      <c r="L542">
        <f t="shared" si="74"/>
        <v>4500.1499999999996</v>
      </c>
    </row>
    <row r="543" spans="1:12" x14ac:dyDescent="0.25">
      <c r="A543">
        <f t="shared" si="79"/>
        <v>2</v>
      </c>
      <c r="B543">
        <f t="shared" si="80"/>
        <v>46</v>
      </c>
      <c r="C543">
        <f t="shared" si="75"/>
        <v>1210</v>
      </c>
      <c r="D543" t="str">
        <f t="shared" si="76"/>
        <v>Doris</v>
      </c>
      <c r="E543" t="str">
        <f t="shared" si="77"/>
        <v>Ditter</v>
      </c>
      <c r="F543">
        <f>ROUND(IF(Tariftyp="AT",IF($A543&lt;MONTH(TE_ZP_AT),AT_Gehalt,AT_Gehalt*(1+TE_Satz_AT)),IF($A543&lt;MONTH(TE_ZP_Tarif),Tarifentgelt,Tarifentgelt*(1+TE_Satz))*IRWAZ/AZ_Tarif)*EintrittsKNZ*AustrittsKNZ,2)</f>
        <v>990.86</v>
      </c>
      <c r="G543">
        <f>ROUND(Grundentgelt*LZinPrz,2)</f>
        <v>108.99</v>
      </c>
      <c r="H543">
        <f>ROUND(IF(FreiwZulage&gt;TarifVolumenEnt+TarifVolumenLZ,FreiwZulage-(TarifVolumenEnt+TarifVolumenLZ),0)*AustrittsKNZ*EintrittsKNZ,2)</f>
        <v>0</v>
      </c>
      <c r="I543">
        <f t="shared" si="78"/>
        <v>1099.8499999999999</v>
      </c>
      <c r="J543">
        <f t="shared" si="72"/>
        <v>220.02</v>
      </c>
      <c r="K543">
        <f t="shared" si="73"/>
        <v>2725.15</v>
      </c>
      <c r="L543">
        <f t="shared" si="74"/>
        <v>4500.1499999999996</v>
      </c>
    </row>
    <row r="544" spans="1:12" x14ac:dyDescent="0.25">
      <c r="A544">
        <f t="shared" si="79"/>
        <v>3</v>
      </c>
      <c r="B544">
        <f t="shared" si="80"/>
        <v>46</v>
      </c>
      <c r="C544">
        <f t="shared" si="75"/>
        <v>1210</v>
      </c>
      <c r="D544" t="str">
        <f t="shared" si="76"/>
        <v>Doris</v>
      </c>
      <c r="E544" t="str">
        <f t="shared" si="77"/>
        <v>Ditter</v>
      </c>
      <c r="F544">
        <f>ROUND(IF(Tariftyp="AT",IF($A544&lt;MONTH(TE_ZP_AT),AT_Gehalt,AT_Gehalt*(1+TE_Satz_AT)),IF($A544&lt;MONTH(TE_ZP_Tarif),Tarifentgelt,Tarifentgelt*(1+TE_Satz))*IRWAZ/AZ_Tarif)*EintrittsKNZ*AustrittsKNZ,2)</f>
        <v>990.86</v>
      </c>
      <c r="G544">
        <f>ROUND(Grundentgelt*LZinPrz,2)</f>
        <v>108.99</v>
      </c>
      <c r="H544">
        <f>ROUND(IF(FreiwZulage&gt;TarifVolumenEnt+TarifVolumenLZ,FreiwZulage-(TarifVolumenEnt+TarifVolumenLZ),0)*AustrittsKNZ*EintrittsKNZ,2)</f>
        <v>0</v>
      </c>
      <c r="I544">
        <f t="shared" si="78"/>
        <v>1099.8499999999999</v>
      </c>
      <c r="J544">
        <f t="shared" si="72"/>
        <v>220.02</v>
      </c>
      <c r="K544">
        <f t="shared" si="73"/>
        <v>2725.15</v>
      </c>
      <c r="L544">
        <f t="shared" si="74"/>
        <v>4500.1499999999996</v>
      </c>
    </row>
    <row r="545" spans="1:12" x14ac:dyDescent="0.25">
      <c r="A545">
        <f t="shared" si="79"/>
        <v>4</v>
      </c>
      <c r="B545">
        <f t="shared" si="80"/>
        <v>46</v>
      </c>
      <c r="C545">
        <f t="shared" si="75"/>
        <v>1210</v>
      </c>
      <c r="D545" t="str">
        <f t="shared" si="76"/>
        <v>Doris</v>
      </c>
      <c r="E545" t="str">
        <f t="shared" si="77"/>
        <v>Ditter</v>
      </c>
      <c r="F545">
        <f>ROUND(IF(Tariftyp="AT",IF($A545&lt;MONTH(TE_ZP_AT),AT_Gehalt,AT_Gehalt*(1+TE_Satz_AT)),IF($A545&lt;MONTH(TE_ZP_Tarif),Tarifentgelt,Tarifentgelt*(1+TE_Satz))*IRWAZ/AZ_Tarif)*EintrittsKNZ*AustrittsKNZ,2)</f>
        <v>990.86</v>
      </c>
      <c r="G545">
        <f>ROUND(Grundentgelt*LZinPrz,2)</f>
        <v>108.99</v>
      </c>
      <c r="H545">
        <f>ROUND(IF(FreiwZulage&gt;TarifVolumenEnt+TarifVolumenLZ,FreiwZulage-(TarifVolumenEnt+TarifVolumenLZ),0)*AustrittsKNZ*EintrittsKNZ,2)</f>
        <v>0</v>
      </c>
      <c r="I545">
        <f t="shared" si="78"/>
        <v>1099.8499999999999</v>
      </c>
      <c r="J545">
        <f t="shared" si="72"/>
        <v>220.02</v>
      </c>
      <c r="K545">
        <f t="shared" si="73"/>
        <v>2725.15</v>
      </c>
      <c r="L545">
        <f t="shared" si="74"/>
        <v>4500.1499999999996</v>
      </c>
    </row>
    <row r="546" spans="1:12" x14ac:dyDescent="0.25">
      <c r="A546">
        <f t="shared" si="79"/>
        <v>5</v>
      </c>
      <c r="B546">
        <f t="shared" si="80"/>
        <v>46</v>
      </c>
      <c r="C546">
        <f t="shared" si="75"/>
        <v>1210</v>
      </c>
      <c r="D546" t="str">
        <f t="shared" si="76"/>
        <v>Doris</v>
      </c>
      <c r="E546" t="str">
        <f t="shared" si="77"/>
        <v>Ditter</v>
      </c>
      <c r="F546">
        <f>ROUND(IF(Tariftyp="AT",IF($A546&lt;MONTH(TE_ZP_AT),AT_Gehalt,AT_Gehalt*(1+TE_Satz_AT)),IF($A546&lt;MONTH(TE_ZP_Tarif),Tarifentgelt,Tarifentgelt*(1+TE_Satz))*IRWAZ/AZ_Tarif)*EintrittsKNZ*AustrittsKNZ,2)</f>
        <v>1020.58</v>
      </c>
      <c r="G546">
        <f>ROUND(Grundentgelt*LZinPrz,2)</f>
        <v>112.26</v>
      </c>
      <c r="H546">
        <f>ROUND(IF(FreiwZulage&gt;TarifVolumenEnt+TarifVolumenLZ,FreiwZulage-(TarifVolumenEnt+TarifVolumenLZ),0)*AustrittsKNZ*EintrittsKNZ,2)</f>
        <v>0</v>
      </c>
      <c r="I546">
        <f t="shared" si="78"/>
        <v>1132.8400000000001</v>
      </c>
      <c r="J546">
        <f t="shared" si="72"/>
        <v>226.62</v>
      </c>
      <c r="K546">
        <f t="shared" si="73"/>
        <v>2692.16</v>
      </c>
      <c r="L546">
        <f t="shared" si="74"/>
        <v>4467.16</v>
      </c>
    </row>
    <row r="547" spans="1:12" x14ac:dyDescent="0.25">
      <c r="A547">
        <f t="shared" si="79"/>
        <v>6</v>
      </c>
      <c r="B547">
        <f t="shared" si="80"/>
        <v>46</v>
      </c>
      <c r="C547">
        <f t="shared" si="75"/>
        <v>1210</v>
      </c>
      <c r="D547" t="str">
        <f t="shared" si="76"/>
        <v>Doris</v>
      </c>
      <c r="E547" t="str">
        <f t="shared" si="77"/>
        <v>Ditter</v>
      </c>
      <c r="F547">
        <f>ROUND(IF(Tariftyp="AT",IF($A547&lt;MONTH(TE_ZP_AT),AT_Gehalt,AT_Gehalt*(1+TE_Satz_AT)),IF($A547&lt;MONTH(TE_ZP_Tarif),Tarifentgelt,Tarifentgelt*(1+TE_Satz))*IRWAZ/AZ_Tarif)*EintrittsKNZ*AustrittsKNZ,2)</f>
        <v>1020.58</v>
      </c>
      <c r="G547">
        <f>ROUND(Grundentgelt*LZinPrz,2)</f>
        <v>112.26</v>
      </c>
      <c r="H547">
        <f>ROUND(IF(FreiwZulage&gt;TarifVolumenEnt+TarifVolumenLZ,FreiwZulage-(TarifVolumenEnt+TarifVolumenLZ),0)*AustrittsKNZ*EintrittsKNZ,2)</f>
        <v>0</v>
      </c>
      <c r="I547">
        <f t="shared" si="78"/>
        <v>1132.8400000000001</v>
      </c>
      <c r="J547">
        <f t="shared" si="72"/>
        <v>226.62</v>
      </c>
      <c r="K547">
        <f t="shared" si="73"/>
        <v>2692.16</v>
      </c>
      <c r="L547">
        <f t="shared" si="74"/>
        <v>4467.16</v>
      </c>
    </row>
    <row r="548" spans="1:12" x14ac:dyDescent="0.25">
      <c r="A548">
        <f t="shared" si="79"/>
        <v>7</v>
      </c>
      <c r="B548">
        <f t="shared" si="80"/>
        <v>46</v>
      </c>
      <c r="C548">
        <f t="shared" si="75"/>
        <v>1210</v>
      </c>
      <c r="D548" t="str">
        <f t="shared" si="76"/>
        <v>Doris</v>
      </c>
      <c r="E548" t="str">
        <f t="shared" si="77"/>
        <v>Ditter</v>
      </c>
      <c r="F548">
        <f>ROUND(IF(Tariftyp="AT",IF($A548&lt;MONTH(TE_ZP_AT),AT_Gehalt,AT_Gehalt*(1+TE_Satz_AT)),IF($A548&lt;MONTH(TE_ZP_Tarif),Tarifentgelt,Tarifentgelt*(1+TE_Satz))*IRWAZ/AZ_Tarif)*EintrittsKNZ*AustrittsKNZ,2)</f>
        <v>1020.58</v>
      </c>
      <c r="G548">
        <f>ROUND(Grundentgelt*LZinPrz,2)</f>
        <v>112.26</v>
      </c>
      <c r="H548">
        <f>ROUND(IF(FreiwZulage&gt;TarifVolumenEnt+TarifVolumenLZ,FreiwZulage-(TarifVolumenEnt+TarifVolumenLZ),0)*AustrittsKNZ*EintrittsKNZ,2)</f>
        <v>0</v>
      </c>
      <c r="I548">
        <f t="shared" si="78"/>
        <v>1132.8400000000001</v>
      </c>
      <c r="J548">
        <f t="shared" si="72"/>
        <v>226.62</v>
      </c>
      <c r="K548">
        <f t="shared" si="73"/>
        <v>2692.16</v>
      </c>
      <c r="L548">
        <f t="shared" si="74"/>
        <v>4467.16</v>
      </c>
    </row>
    <row r="549" spans="1:12" x14ac:dyDescent="0.25">
      <c r="A549">
        <f t="shared" si="79"/>
        <v>8</v>
      </c>
      <c r="B549">
        <f t="shared" si="80"/>
        <v>46</v>
      </c>
      <c r="C549">
        <f t="shared" si="75"/>
        <v>1210</v>
      </c>
      <c r="D549" t="str">
        <f t="shared" si="76"/>
        <v>Doris</v>
      </c>
      <c r="E549" t="str">
        <f t="shared" si="77"/>
        <v>Ditter</v>
      </c>
      <c r="F549">
        <f>ROUND(IF(Tariftyp="AT",IF($A549&lt;MONTH(TE_ZP_AT),AT_Gehalt,AT_Gehalt*(1+TE_Satz_AT)),IF($A549&lt;MONTH(TE_ZP_Tarif),Tarifentgelt,Tarifentgelt*(1+TE_Satz))*IRWAZ/AZ_Tarif)*EintrittsKNZ*AustrittsKNZ,2)</f>
        <v>1020.58</v>
      </c>
      <c r="G549">
        <f>ROUND(Grundentgelt*LZinPrz,2)</f>
        <v>112.26</v>
      </c>
      <c r="H549">
        <f>ROUND(IF(FreiwZulage&gt;TarifVolumenEnt+TarifVolumenLZ,FreiwZulage-(TarifVolumenEnt+TarifVolumenLZ),0)*AustrittsKNZ*EintrittsKNZ,2)</f>
        <v>0</v>
      </c>
      <c r="I549">
        <f t="shared" si="78"/>
        <v>1132.8400000000001</v>
      </c>
      <c r="J549">
        <f t="shared" si="72"/>
        <v>226.62</v>
      </c>
      <c r="K549">
        <f t="shared" si="73"/>
        <v>2692.16</v>
      </c>
      <c r="L549">
        <f t="shared" si="74"/>
        <v>4467.16</v>
      </c>
    </row>
    <row r="550" spans="1:12" x14ac:dyDescent="0.25">
      <c r="A550">
        <f t="shared" si="79"/>
        <v>9</v>
      </c>
      <c r="B550">
        <f t="shared" si="80"/>
        <v>46</v>
      </c>
      <c r="C550">
        <f t="shared" si="75"/>
        <v>1210</v>
      </c>
      <c r="D550" t="str">
        <f t="shared" si="76"/>
        <v>Doris</v>
      </c>
      <c r="E550" t="str">
        <f t="shared" si="77"/>
        <v>Ditter</v>
      </c>
      <c r="F550">
        <f>ROUND(IF(Tariftyp="AT",IF($A550&lt;MONTH(TE_ZP_AT),AT_Gehalt,AT_Gehalt*(1+TE_Satz_AT)),IF($A550&lt;MONTH(TE_ZP_Tarif),Tarifentgelt,Tarifentgelt*(1+TE_Satz))*IRWAZ/AZ_Tarif)*EintrittsKNZ*AustrittsKNZ,2)</f>
        <v>1020.58</v>
      </c>
      <c r="G550">
        <f>ROUND(Grundentgelt*LZinPrz,2)</f>
        <v>112.26</v>
      </c>
      <c r="H550">
        <f>ROUND(IF(FreiwZulage&gt;TarifVolumenEnt+TarifVolumenLZ,FreiwZulage-(TarifVolumenEnt+TarifVolumenLZ),0)*AustrittsKNZ*EintrittsKNZ,2)</f>
        <v>0</v>
      </c>
      <c r="I550">
        <f t="shared" si="78"/>
        <v>1132.8400000000001</v>
      </c>
      <c r="J550">
        <f t="shared" si="72"/>
        <v>226.62</v>
      </c>
      <c r="K550">
        <f t="shared" si="73"/>
        <v>2692.16</v>
      </c>
      <c r="L550">
        <f t="shared" si="74"/>
        <v>4467.16</v>
      </c>
    </row>
    <row r="551" spans="1:12" x14ac:dyDescent="0.25">
      <c r="A551">
        <f t="shared" si="79"/>
        <v>10</v>
      </c>
      <c r="B551">
        <f t="shared" si="80"/>
        <v>46</v>
      </c>
      <c r="C551">
        <f t="shared" si="75"/>
        <v>1210</v>
      </c>
      <c r="D551" t="str">
        <f t="shared" si="76"/>
        <v>Doris</v>
      </c>
      <c r="E551" t="str">
        <f t="shared" si="77"/>
        <v>Ditter</v>
      </c>
      <c r="F551">
        <f>ROUND(IF(Tariftyp="AT",IF($A551&lt;MONTH(TE_ZP_AT),AT_Gehalt,AT_Gehalt*(1+TE_Satz_AT)),IF($A551&lt;MONTH(TE_ZP_Tarif),Tarifentgelt,Tarifentgelt*(1+TE_Satz))*IRWAZ/AZ_Tarif)*EintrittsKNZ*AustrittsKNZ,2)</f>
        <v>1020.58</v>
      </c>
      <c r="G551">
        <f>ROUND(Grundentgelt*LZinPrz,2)</f>
        <v>112.26</v>
      </c>
      <c r="H551">
        <f>ROUND(IF(FreiwZulage&gt;TarifVolumenEnt+TarifVolumenLZ,FreiwZulage-(TarifVolumenEnt+TarifVolumenLZ),0)*AustrittsKNZ*EintrittsKNZ,2)</f>
        <v>0</v>
      </c>
      <c r="I551">
        <f t="shared" si="78"/>
        <v>1132.8400000000001</v>
      </c>
      <c r="J551">
        <f t="shared" si="72"/>
        <v>226.62</v>
      </c>
      <c r="K551">
        <f t="shared" si="73"/>
        <v>2692.16</v>
      </c>
      <c r="L551">
        <f t="shared" si="74"/>
        <v>4467.16</v>
      </c>
    </row>
    <row r="552" spans="1:12" x14ac:dyDescent="0.25">
      <c r="A552">
        <f t="shared" si="79"/>
        <v>11</v>
      </c>
      <c r="B552">
        <f t="shared" si="80"/>
        <v>46</v>
      </c>
      <c r="C552">
        <f t="shared" si="75"/>
        <v>1210</v>
      </c>
      <c r="D552" t="str">
        <f t="shared" si="76"/>
        <v>Doris</v>
      </c>
      <c r="E552" t="str">
        <f t="shared" si="77"/>
        <v>Ditter</v>
      </c>
      <c r="F552">
        <f>ROUND(IF(Tariftyp="AT",IF($A552&lt;MONTH(TE_ZP_AT),AT_Gehalt,AT_Gehalt*(1+TE_Satz_AT)),IF($A552&lt;MONTH(TE_ZP_Tarif),Tarifentgelt,Tarifentgelt*(1+TE_Satz))*IRWAZ/AZ_Tarif)*EintrittsKNZ*AustrittsKNZ,2)</f>
        <v>1020.58</v>
      </c>
      <c r="G552">
        <f>ROUND(Grundentgelt*LZinPrz,2)</f>
        <v>112.26</v>
      </c>
      <c r="H552">
        <f>ROUND(IF(FreiwZulage&gt;TarifVolumenEnt+TarifVolumenLZ,FreiwZulage-(TarifVolumenEnt+TarifVolumenLZ),0)*AustrittsKNZ*EintrittsKNZ,2)</f>
        <v>0</v>
      </c>
      <c r="I552">
        <f t="shared" si="78"/>
        <v>1132.8400000000001</v>
      </c>
      <c r="J552">
        <f t="shared" si="72"/>
        <v>226.62</v>
      </c>
      <c r="K552">
        <f t="shared" si="73"/>
        <v>2692.16</v>
      </c>
      <c r="L552">
        <f t="shared" si="74"/>
        <v>4467.16</v>
      </c>
    </row>
    <row r="553" spans="1:12" x14ac:dyDescent="0.25">
      <c r="A553">
        <f t="shared" si="79"/>
        <v>12</v>
      </c>
      <c r="B553">
        <f t="shared" si="80"/>
        <v>46</v>
      </c>
      <c r="C553">
        <f t="shared" si="75"/>
        <v>1210</v>
      </c>
      <c r="D553" t="str">
        <f t="shared" si="76"/>
        <v>Doris</v>
      </c>
      <c r="E553" t="str">
        <f t="shared" si="77"/>
        <v>Ditter</v>
      </c>
      <c r="F553">
        <f>ROUND(IF(Tariftyp="AT",IF($A553&lt;MONTH(TE_ZP_AT),AT_Gehalt,AT_Gehalt*(1+TE_Satz_AT)),IF($A553&lt;MONTH(TE_ZP_Tarif),Tarifentgelt,Tarifentgelt*(1+TE_Satz))*IRWAZ/AZ_Tarif)*EintrittsKNZ*AustrittsKNZ,2)</f>
        <v>1020.58</v>
      </c>
      <c r="G553">
        <f>ROUND(Grundentgelt*LZinPrz,2)</f>
        <v>112.26</v>
      </c>
      <c r="H553">
        <f>ROUND(IF(FreiwZulage&gt;TarifVolumenEnt+TarifVolumenLZ,FreiwZulage-(TarifVolumenEnt+TarifVolumenLZ),0)*AustrittsKNZ*EintrittsKNZ,2)</f>
        <v>0</v>
      </c>
      <c r="I553">
        <f t="shared" si="78"/>
        <v>1132.8400000000001</v>
      </c>
      <c r="J553">
        <f t="shared" si="72"/>
        <v>226.62</v>
      </c>
      <c r="K553">
        <f t="shared" si="73"/>
        <v>2692.16</v>
      </c>
      <c r="L553">
        <f t="shared" si="74"/>
        <v>4467.16</v>
      </c>
    </row>
    <row r="554" spans="1:12" x14ac:dyDescent="0.25">
      <c r="A554">
        <f t="shared" si="79"/>
        <v>1</v>
      </c>
      <c r="B554">
        <f t="shared" si="80"/>
        <v>47</v>
      </c>
      <c r="C554">
        <f t="shared" si="75"/>
        <v>1212</v>
      </c>
      <c r="D554" t="str">
        <f t="shared" si="76"/>
        <v>Bernd</v>
      </c>
      <c r="E554" t="str">
        <f t="shared" si="77"/>
        <v>Domanowsky</v>
      </c>
      <c r="F554">
        <f>ROUND(IF(Tariftyp="AT",IF($A554&lt;MONTH(TE_ZP_AT),AT_Gehalt,AT_Gehalt*(1+TE_Satz_AT)),IF($A554&lt;MONTH(TE_ZP_Tarif),Tarifentgelt,Tarifentgelt*(1+TE_Satz))*IRWAZ/AZ_Tarif)*EintrittsKNZ*AustrittsKNZ,2)</f>
        <v>2608</v>
      </c>
      <c r="G554">
        <f>ROUND(Grundentgelt*LZinPrz,2)</f>
        <v>260.8</v>
      </c>
      <c r="H554">
        <f>ROUND(IF(FreiwZulage&gt;TarifVolumenEnt+TarifVolumenLZ,FreiwZulage-(TarifVolumenEnt+TarifVolumenLZ),0)*AustrittsKNZ*EintrittsKNZ,2)</f>
        <v>0</v>
      </c>
      <c r="I554">
        <f t="shared" si="78"/>
        <v>2868.8</v>
      </c>
      <c r="J554">
        <f t="shared" si="72"/>
        <v>573.9</v>
      </c>
      <c r="K554">
        <f t="shared" si="73"/>
        <v>956.19999999999982</v>
      </c>
      <c r="L554">
        <f t="shared" si="74"/>
        <v>2731.2</v>
      </c>
    </row>
    <row r="555" spans="1:12" x14ac:dyDescent="0.25">
      <c r="A555">
        <f t="shared" si="79"/>
        <v>2</v>
      </c>
      <c r="B555">
        <f t="shared" si="80"/>
        <v>47</v>
      </c>
      <c r="C555">
        <f t="shared" si="75"/>
        <v>1212</v>
      </c>
      <c r="D555" t="str">
        <f t="shared" si="76"/>
        <v>Bernd</v>
      </c>
      <c r="E555" t="str">
        <f t="shared" si="77"/>
        <v>Domanowsky</v>
      </c>
      <c r="F555">
        <f>ROUND(IF(Tariftyp="AT",IF($A555&lt;MONTH(TE_ZP_AT),AT_Gehalt,AT_Gehalt*(1+TE_Satz_AT)),IF($A555&lt;MONTH(TE_ZP_Tarif),Tarifentgelt,Tarifentgelt*(1+TE_Satz))*IRWAZ/AZ_Tarif)*EintrittsKNZ*AustrittsKNZ,2)</f>
        <v>2608</v>
      </c>
      <c r="G555">
        <f>ROUND(Grundentgelt*LZinPrz,2)</f>
        <v>260.8</v>
      </c>
      <c r="H555">
        <f>ROUND(IF(FreiwZulage&gt;TarifVolumenEnt+TarifVolumenLZ,FreiwZulage-(TarifVolumenEnt+TarifVolumenLZ),0)*AustrittsKNZ*EintrittsKNZ,2)</f>
        <v>0</v>
      </c>
      <c r="I555">
        <f t="shared" si="78"/>
        <v>2868.8</v>
      </c>
      <c r="J555">
        <f t="shared" si="72"/>
        <v>573.9</v>
      </c>
      <c r="K555">
        <f t="shared" si="73"/>
        <v>956.19999999999982</v>
      </c>
      <c r="L555">
        <f t="shared" si="74"/>
        <v>2731.2</v>
      </c>
    </row>
    <row r="556" spans="1:12" x14ac:dyDescent="0.25">
      <c r="A556">
        <f t="shared" si="79"/>
        <v>3</v>
      </c>
      <c r="B556">
        <f t="shared" si="80"/>
        <v>47</v>
      </c>
      <c r="C556">
        <f t="shared" si="75"/>
        <v>1212</v>
      </c>
      <c r="D556" t="str">
        <f t="shared" si="76"/>
        <v>Bernd</v>
      </c>
      <c r="E556" t="str">
        <f t="shared" si="77"/>
        <v>Domanowsky</v>
      </c>
      <c r="F556">
        <f>ROUND(IF(Tariftyp="AT",IF($A556&lt;MONTH(TE_ZP_AT),AT_Gehalt,AT_Gehalt*(1+TE_Satz_AT)),IF($A556&lt;MONTH(TE_ZP_Tarif),Tarifentgelt,Tarifentgelt*(1+TE_Satz))*IRWAZ/AZ_Tarif)*EintrittsKNZ*AustrittsKNZ,2)</f>
        <v>2608</v>
      </c>
      <c r="G556">
        <f>ROUND(Grundentgelt*LZinPrz,2)</f>
        <v>260.8</v>
      </c>
      <c r="H556">
        <f>ROUND(IF(FreiwZulage&gt;TarifVolumenEnt+TarifVolumenLZ,FreiwZulage-(TarifVolumenEnt+TarifVolumenLZ),0)*AustrittsKNZ*EintrittsKNZ,2)</f>
        <v>0</v>
      </c>
      <c r="I556">
        <f t="shared" si="78"/>
        <v>2868.8</v>
      </c>
      <c r="J556">
        <f t="shared" si="72"/>
        <v>573.9</v>
      </c>
      <c r="K556">
        <f t="shared" si="73"/>
        <v>956.19999999999982</v>
      </c>
      <c r="L556">
        <f t="shared" si="74"/>
        <v>2731.2</v>
      </c>
    </row>
    <row r="557" spans="1:12" x14ac:dyDescent="0.25">
      <c r="A557">
        <f t="shared" si="79"/>
        <v>4</v>
      </c>
      <c r="B557">
        <f t="shared" si="80"/>
        <v>47</v>
      </c>
      <c r="C557">
        <f t="shared" si="75"/>
        <v>1212</v>
      </c>
      <c r="D557" t="str">
        <f t="shared" si="76"/>
        <v>Bernd</v>
      </c>
      <c r="E557" t="str">
        <f t="shared" si="77"/>
        <v>Domanowsky</v>
      </c>
      <c r="F557">
        <f>ROUND(IF(Tariftyp="AT",IF($A557&lt;MONTH(TE_ZP_AT),AT_Gehalt,AT_Gehalt*(1+TE_Satz_AT)),IF($A557&lt;MONTH(TE_ZP_Tarif),Tarifentgelt,Tarifentgelt*(1+TE_Satz))*IRWAZ/AZ_Tarif)*EintrittsKNZ*AustrittsKNZ,2)</f>
        <v>2608</v>
      </c>
      <c r="G557">
        <f>ROUND(Grundentgelt*LZinPrz,2)</f>
        <v>260.8</v>
      </c>
      <c r="H557">
        <f>ROUND(IF(FreiwZulage&gt;TarifVolumenEnt+TarifVolumenLZ,FreiwZulage-(TarifVolumenEnt+TarifVolumenLZ),0)*AustrittsKNZ*EintrittsKNZ,2)</f>
        <v>0</v>
      </c>
      <c r="I557">
        <f t="shared" si="78"/>
        <v>2868.8</v>
      </c>
      <c r="J557">
        <f t="shared" si="72"/>
        <v>573.9</v>
      </c>
      <c r="K557">
        <f t="shared" si="73"/>
        <v>956.19999999999982</v>
      </c>
      <c r="L557">
        <f t="shared" si="74"/>
        <v>2731.2</v>
      </c>
    </row>
    <row r="558" spans="1:12" x14ac:dyDescent="0.25">
      <c r="A558">
        <f t="shared" si="79"/>
        <v>5</v>
      </c>
      <c r="B558">
        <f t="shared" si="80"/>
        <v>47</v>
      </c>
      <c r="C558">
        <f t="shared" si="75"/>
        <v>1212</v>
      </c>
      <c r="D558" t="str">
        <f t="shared" si="76"/>
        <v>Bernd</v>
      </c>
      <c r="E558" t="str">
        <f t="shared" si="77"/>
        <v>Domanowsky</v>
      </c>
      <c r="F558">
        <f>ROUND(IF(Tariftyp="AT",IF($A558&lt;MONTH(TE_ZP_AT),AT_Gehalt,AT_Gehalt*(1+TE_Satz_AT)),IF($A558&lt;MONTH(TE_ZP_Tarif),Tarifentgelt,Tarifentgelt*(1+TE_Satz))*IRWAZ/AZ_Tarif)*EintrittsKNZ*AustrittsKNZ,2)</f>
        <v>2686.24</v>
      </c>
      <c r="G558">
        <f>ROUND(Grundentgelt*LZinPrz,2)</f>
        <v>268.62</v>
      </c>
      <c r="H558">
        <f>ROUND(IF(FreiwZulage&gt;TarifVolumenEnt+TarifVolumenLZ,FreiwZulage-(TarifVolumenEnt+TarifVolumenLZ),0)*AustrittsKNZ*EintrittsKNZ,2)</f>
        <v>0</v>
      </c>
      <c r="I558">
        <f t="shared" si="78"/>
        <v>2954.8599999999997</v>
      </c>
      <c r="J558">
        <f t="shared" si="72"/>
        <v>591.12</v>
      </c>
      <c r="K558">
        <f t="shared" si="73"/>
        <v>870.14000000000033</v>
      </c>
      <c r="L558">
        <f t="shared" si="74"/>
        <v>2645.1400000000003</v>
      </c>
    </row>
    <row r="559" spans="1:12" x14ac:dyDescent="0.25">
      <c r="A559">
        <f t="shared" si="79"/>
        <v>6</v>
      </c>
      <c r="B559">
        <f t="shared" si="80"/>
        <v>47</v>
      </c>
      <c r="C559">
        <f t="shared" si="75"/>
        <v>1212</v>
      </c>
      <c r="D559" t="str">
        <f t="shared" si="76"/>
        <v>Bernd</v>
      </c>
      <c r="E559" t="str">
        <f t="shared" si="77"/>
        <v>Domanowsky</v>
      </c>
      <c r="F559">
        <f>ROUND(IF(Tariftyp="AT",IF($A559&lt;MONTH(TE_ZP_AT),AT_Gehalt,AT_Gehalt*(1+TE_Satz_AT)),IF($A559&lt;MONTH(TE_ZP_Tarif),Tarifentgelt,Tarifentgelt*(1+TE_Satz))*IRWAZ/AZ_Tarif)*EintrittsKNZ*AustrittsKNZ,2)</f>
        <v>0</v>
      </c>
      <c r="G559">
        <f>ROUND(Grundentgelt*LZinPrz,2)</f>
        <v>0</v>
      </c>
      <c r="H559">
        <f>ROUND(IF(FreiwZulage&gt;TarifVolumenEnt+TarifVolumenLZ,FreiwZulage-(TarifVolumenEnt+TarifVolumenLZ),0)*AustrittsKNZ*EintrittsKNZ,2)</f>
        <v>0</v>
      </c>
      <c r="I559">
        <f t="shared" si="78"/>
        <v>0</v>
      </c>
      <c r="J559">
        <f t="shared" si="72"/>
        <v>0</v>
      </c>
      <c r="K559">
        <f t="shared" si="73"/>
        <v>3825</v>
      </c>
      <c r="L559">
        <f t="shared" si="74"/>
        <v>5600</v>
      </c>
    </row>
    <row r="560" spans="1:12" x14ac:dyDescent="0.25">
      <c r="A560">
        <f t="shared" si="79"/>
        <v>7</v>
      </c>
      <c r="B560">
        <f t="shared" si="80"/>
        <v>47</v>
      </c>
      <c r="C560">
        <f t="shared" si="75"/>
        <v>1212</v>
      </c>
      <c r="D560" t="str">
        <f t="shared" si="76"/>
        <v>Bernd</v>
      </c>
      <c r="E560" t="str">
        <f t="shared" si="77"/>
        <v>Domanowsky</v>
      </c>
      <c r="F560">
        <f>ROUND(IF(Tariftyp="AT",IF($A560&lt;MONTH(TE_ZP_AT),AT_Gehalt,AT_Gehalt*(1+TE_Satz_AT)),IF($A560&lt;MONTH(TE_ZP_Tarif),Tarifentgelt,Tarifentgelt*(1+TE_Satz))*IRWAZ/AZ_Tarif)*EintrittsKNZ*AustrittsKNZ,2)</f>
        <v>0</v>
      </c>
      <c r="G560">
        <f>ROUND(Grundentgelt*LZinPrz,2)</f>
        <v>0</v>
      </c>
      <c r="H560">
        <f>ROUND(IF(FreiwZulage&gt;TarifVolumenEnt+TarifVolumenLZ,FreiwZulage-(TarifVolumenEnt+TarifVolumenLZ),0)*AustrittsKNZ*EintrittsKNZ,2)</f>
        <v>0</v>
      </c>
      <c r="I560">
        <f t="shared" si="78"/>
        <v>0</v>
      </c>
      <c r="J560">
        <f t="shared" si="72"/>
        <v>0</v>
      </c>
      <c r="K560">
        <f t="shared" si="73"/>
        <v>3825</v>
      </c>
      <c r="L560">
        <f t="shared" si="74"/>
        <v>5600</v>
      </c>
    </row>
    <row r="561" spans="1:12" x14ac:dyDescent="0.25">
      <c r="A561">
        <f t="shared" si="79"/>
        <v>8</v>
      </c>
      <c r="B561">
        <f t="shared" si="80"/>
        <v>47</v>
      </c>
      <c r="C561">
        <f t="shared" si="75"/>
        <v>1212</v>
      </c>
      <c r="D561" t="str">
        <f t="shared" si="76"/>
        <v>Bernd</v>
      </c>
      <c r="E561" t="str">
        <f t="shared" si="77"/>
        <v>Domanowsky</v>
      </c>
      <c r="F561">
        <f>ROUND(IF(Tariftyp="AT",IF($A561&lt;MONTH(TE_ZP_AT),AT_Gehalt,AT_Gehalt*(1+TE_Satz_AT)),IF($A561&lt;MONTH(TE_ZP_Tarif),Tarifentgelt,Tarifentgelt*(1+TE_Satz))*IRWAZ/AZ_Tarif)*EintrittsKNZ*AustrittsKNZ,2)</f>
        <v>0</v>
      </c>
      <c r="G561">
        <f>ROUND(Grundentgelt*LZinPrz,2)</f>
        <v>0</v>
      </c>
      <c r="H561">
        <f>ROUND(IF(FreiwZulage&gt;TarifVolumenEnt+TarifVolumenLZ,FreiwZulage-(TarifVolumenEnt+TarifVolumenLZ),0)*AustrittsKNZ*EintrittsKNZ,2)</f>
        <v>0</v>
      </c>
      <c r="I561">
        <f t="shared" si="78"/>
        <v>0</v>
      </c>
      <c r="J561">
        <f t="shared" si="72"/>
        <v>0</v>
      </c>
      <c r="K561">
        <f t="shared" si="73"/>
        <v>3825</v>
      </c>
      <c r="L561">
        <f t="shared" si="74"/>
        <v>5600</v>
      </c>
    </row>
    <row r="562" spans="1:12" x14ac:dyDescent="0.25">
      <c r="A562">
        <f t="shared" si="79"/>
        <v>9</v>
      </c>
      <c r="B562">
        <f t="shared" si="80"/>
        <v>47</v>
      </c>
      <c r="C562">
        <f t="shared" si="75"/>
        <v>1212</v>
      </c>
      <c r="D562" t="str">
        <f t="shared" si="76"/>
        <v>Bernd</v>
      </c>
      <c r="E562" t="str">
        <f t="shared" si="77"/>
        <v>Domanowsky</v>
      </c>
      <c r="F562">
        <f>ROUND(IF(Tariftyp="AT",IF($A562&lt;MONTH(TE_ZP_AT),AT_Gehalt,AT_Gehalt*(1+TE_Satz_AT)),IF($A562&lt;MONTH(TE_ZP_Tarif),Tarifentgelt,Tarifentgelt*(1+TE_Satz))*IRWAZ/AZ_Tarif)*EintrittsKNZ*AustrittsKNZ,2)</f>
        <v>0</v>
      </c>
      <c r="G562">
        <f>ROUND(Grundentgelt*LZinPrz,2)</f>
        <v>0</v>
      </c>
      <c r="H562">
        <f>ROUND(IF(FreiwZulage&gt;TarifVolumenEnt+TarifVolumenLZ,FreiwZulage-(TarifVolumenEnt+TarifVolumenLZ),0)*AustrittsKNZ*EintrittsKNZ,2)</f>
        <v>0</v>
      </c>
      <c r="I562">
        <f t="shared" si="78"/>
        <v>0</v>
      </c>
      <c r="J562">
        <f t="shared" si="72"/>
        <v>0</v>
      </c>
      <c r="K562">
        <f t="shared" si="73"/>
        <v>3825</v>
      </c>
      <c r="L562">
        <f t="shared" si="74"/>
        <v>5600</v>
      </c>
    </row>
    <row r="563" spans="1:12" x14ac:dyDescent="0.25">
      <c r="A563">
        <f t="shared" si="79"/>
        <v>10</v>
      </c>
      <c r="B563">
        <f t="shared" si="80"/>
        <v>47</v>
      </c>
      <c r="C563">
        <f t="shared" si="75"/>
        <v>1212</v>
      </c>
      <c r="D563" t="str">
        <f t="shared" si="76"/>
        <v>Bernd</v>
      </c>
      <c r="E563" t="str">
        <f t="shared" si="77"/>
        <v>Domanowsky</v>
      </c>
      <c r="F563">
        <f>ROUND(IF(Tariftyp="AT",IF($A563&lt;MONTH(TE_ZP_AT),AT_Gehalt,AT_Gehalt*(1+TE_Satz_AT)),IF($A563&lt;MONTH(TE_ZP_Tarif),Tarifentgelt,Tarifentgelt*(1+TE_Satz))*IRWAZ/AZ_Tarif)*EintrittsKNZ*AustrittsKNZ,2)</f>
        <v>0</v>
      </c>
      <c r="G563">
        <f>ROUND(Grundentgelt*LZinPrz,2)</f>
        <v>0</v>
      </c>
      <c r="H563">
        <f>ROUND(IF(FreiwZulage&gt;TarifVolumenEnt+TarifVolumenLZ,FreiwZulage-(TarifVolumenEnt+TarifVolumenLZ),0)*AustrittsKNZ*EintrittsKNZ,2)</f>
        <v>0</v>
      </c>
      <c r="I563">
        <f t="shared" si="78"/>
        <v>0</v>
      </c>
      <c r="J563">
        <f t="shared" si="72"/>
        <v>0</v>
      </c>
      <c r="K563">
        <f t="shared" si="73"/>
        <v>3825</v>
      </c>
      <c r="L563">
        <f t="shared" si="74"/>
        <v>5600</v>
      </c>
    </row>
    <row r="564" spans="1:12" x14ac:dyDescent="0.25">
      <c r="A564">
        <f t="shared" si="79"/>
        <v>11</v>
      </c>
      <c r="B564">
        <f t="shared" si="80"/>
        <v>47</v>
      </c>
      <c r="C564">
        <f t="shared" si="75"/>
        <v>1212</v>
      </c>
      <c r="D564" t="str">
        <f t="shared" si="76"/>
        <v>Bernd</v>
      </c>
      <c r="E564" t="str">
        <f t="shared" si="77"/>
        <v>Domanowsky</v>
      </c>
      <c r="F564">
        <f>ROUND(IF(Tariftyp="AT",IF($A564&lt;MONTH(TE_ZP_AT),AT_Gehalt,AT_Gehalt*(1+TE_Satz_AT)),IF($A564&lt;MONTH(TE_ZP_Tarif),Tarifentgelt,Tarifentgelt*(1+TE_Satz))*IRWAZ/AZ_Tarif)*EintrittsKNZ*AustrittsKNZ,2)</f>
        <v>0</v>
      </c>
      <c r="G564">
        <f>ROUND(Grundentgelt*LZinPrz,2)</f>
        <v>0</v>
      </c>
      <c r="H564">
        <f>ROUND(IF(FreiwZulage&gt;TarifVolumenEnt+TarifVolumenLZ,FreiwZulage-(TarifVolumenEnt+TarifVolumenLZ),0)*AustrittsKNZ*EintrittsKNZ,2)</f>
        <v>0</v>
      </c>
      <c r="I564">
        <f t="shared" si="78"/>
        <v>0</v>
      </c>
      <c r="J564">
        <f t="shared" si="72"/>
        <v>0</v>
      </c>
      <c r="K564">
        <f t="shared" si="73"/>
        <v>3825</v>
      </c>
      <c r="L564">
        <f t="shared" si="74"/>
        <v>5600</v>
      </c>
    </row>
    <row r="565" spans="1:12" x14ac:dyDescent="0.25">
      <c r="A565">
        <f t="shared" si="79"/>
        <v>12</v>
      </c>
      <c r="B565">
        <f t="shared" si="80"/>
        <v>47</v>
      </c>
      <c r="C565">
        <f t="shared" si="75"/>
        <v>1212</v>
      </c>
      <c r="D565" t="str">
        <f t="shared" si="76"/>
        <v>Bernd</v>
      </c>
      <c r="E565" t="str">
        <f t="shared" si="77"/>
        <v>Domanowsky</v>
      </c>
      <c r="F565">
        <f>ROUND(IF(Tariftyp="AT",IF($A565&lt;MONTH(TE_ZP_AT),AT_Gehalt,AT_Gehalt*(1+TE_Satz_AT)),IF($A565&lt;MONTH(TE_ZP_Tarif),Tarifentgelt,Tarifentgelt*(1+TE_Satz))*IRWAZ/AZ_Tarif)*EintrittsKNZ*AustrittsKNZ,2)</f>
        <v>0</v>
      </c>
      <c r="G565">
        <f>ROUND(Grundentgelt*LZinPrz,2)</f>
        <v>0</v>
      </c>
      <c r="H565">
        <f>ROUND(IF(FreiwZulage&gt;TarifVolumenEnt+TarifVolumenLZ,FreiwZulage-(TarifVolumenEnt+TarifVolumenLZ),0)*AustrittsKNZ*EintrittsKNZ,2)</f>
        <v>0</v>
      </c>
      <c r="I565">
        <f t="shared" si="78"/>
        <v>0</v>
      </c>
      <c r="J565">
        <f t="shared" si="72"/>
        <v>0</v>
      </c>
      <c r="K565">
        <f t="shared" si="73"/>
        <v>3825</v>
      </c>
      <c r="L565">
        <f t="shared" si="74"/>
        <v>5600</v>
      </c>
    </row>
    <row r="566" spans="1:12" x14ac:dyDescent="0.25">
      <c r="A566">
        <f t="shared" si="79"/>
        <v>1</v>
      </c>
      <c r="B566">
        <f t="shared" si="80"/>
        <v>48</v>
      </c>
      <c r="C566">
        <f t="shared" si="75"/>
        <v>1215</v>
      </c>
      <c r="D566" t="str">
        <f t="shared" si="76"/>
        <v>Bernd</v>
      </c>
      <c r="E566" t="str">
        <f t="shared" si="77"/>
        <v>Dommes</v>
      </c>
      <c r="F566">
        <f>ROUND(IF(Tariftyp="AT",IF($A566&lt;MONTH(TE_ZP_AT),AT_Gehalt,AT_Gehalt*(1+TE_Satz_AT)),IF($A566&lt;MONTH(TE_ZP_Tarif),Tarifentgelt,Tarifentgelt*(1+TE_Satz))*IRWAZ/AZ_Tarif)*EintrittsKNZ*AustrittsKNZ,2)</f>
        <v>2389.71</v>
      </c>
      <c r="G566">
        <f>ROUND(Grundentgelt*LZinPrz,2)</f>
        <v>286.77</v>
      </c>
      <c r="H566">
        <f>ROUND(IF(FreiwZulage&gt;TarifVolumenEnt+TarifVolumenLZ,FreiwZulage-(TarifVolumenEnt+TarifVolumenLZ),0)*AustrittsKNZ*EintrittsKNZ,2)</f>
        <v>0</v>
      </c>
      <c r="I566">
        <f t="shared" si="78"/>
        <v>2676.48</v>
      </c>
      <c r="J566">
        <f t="shared" si="72"/>
        <v>535.42999999999995</v>
      </c>
      <c r="K566">
        <f t="shared" si="73"/>
        <v>1148.52</v>
      </c>
      <c r="L566">
        <f t="shared" si="74"/>
        <v>2923.52</v>
      </c>
    </row>
    <row r="567" spans="1:12" x14ac:dyDescent="0.25">
      <c r="A567">
        <f t="shared" si="79"/>
        <v>2</v>
      </c>
      <c r="B567">
        <f t="shared" si="80"/>
        <v>48</v>
      </c>
      <c r="C567">
        <f t="shared" si="75"/>
        <v>1215</v>
      </c>
      <c r="D567" t="str">
        <f t="shared" si="76"/>
        <v>Bernd</v>
      </c>
      <c r="E567" t="str">
        <f t="shared" si="77"/>
        <v>Dommes</v>
      </c>
      <c r="F567">
        <f>ROUND(IF(Tariftyp="AT",IF($A567&lt;MONTH(TE_ZP_AT),AT_Gehalt,AT_Gehalt*(1+TE_Satz_AT)),IF($A567&lt;MONTH(TE_ZP_Tarif),Tarifentgelt,Tarifentgelt*(1+TE_Satz))*IRWAZ/AZ_Tarif)*EintrittsKNZ*AustrittsKNZ,2)</f>
        <v>2389.71</v>
      </c>
      <c r="G567">
        <f>ROUND(Grundentgelt*LZinPrz,2)</f>
        <v>286.77</v>
      </c>
      <c r="H567">
        <f>ROUND(IF(FreiwZulage&gt;TarifVolumenEnt+TarifVolumenLZ,FreiwZulage-(TarifVolumenEnt+TarifVolumenLZ),0)*AustrittsKNZ*EintrittsKNZ,2)</f>
        <v>0</v>
      </c>
      <c r="I567">
        <f t="shared" si="78"/>
        <v>2676.48</v>
      </c>
      <c r="J567">
        <f t="shared" si="72"/>
        <v>535.42999999999995</v>
      </c>
      <c r="K567">
        <f t="shared" si="73"/>
        <v>1148.52</v>
      </c>
      <c r="L567">
        <f t="shared" si="74"/>
        <v>2923.52</v>
      </c>
    </row>
    <row r="568" spans="1:12" x14ac:dyDescent="0.25">
      <c r="A568">
        <f t="shared" si="79"/>
        <v>3</v>
      </c>
      <c r="B568">
        <f t="shared" si="80"/>
        <v>48</v>
      </c>
      <c r="C568">
        <f t="shared" si="75"/>
        <v>1215</v>
      </c>
      <c r="D568" t="str">
        <f t="shared" si="76"/>
        <v>Bernd</v>
      </c>
      <c r="E568" t="str">
        <f t="shared" si="77"/>
        <v>Dommes</v>
      </c>
      <c r="F568">
        <f>ROUND(IF(Tariftyp="AT",IF($A568&lt;MONTH(TE_ZP_AT),AT_Gehalt,AT_Gehalt*(1+TE_Satz_AT)),IF($A568&lt;MONTH(TE_ZP_Tarif),Tarifentgelt,Tarifentgelt*(1+TE_Satz))*IRWAZ/AZ_Tarif)*EintrittsKNZ*AustrittsKNZ,2)</f>
        <v>2389.71</v>
      </c>
      <c r="G568">
        <f>ROUND(Grundentgelt*LZinPrz,2)</f>
        <v>286.77</v>
      </c>
      <c r="H568">
        <f>ROUND(IF(FreiwZulage&gt;TarifVolumenEnt+TarifVolumenLZ,FreiwZulage-(TarifVolumenEnt+TarifVolumenLZ),0)*AustrittsKNZ*EintrittsKNZ,2)</f>
        <v>0</v>
      </c>
      <c r="I568">
        <f t="shared" si="78"/>
        <v>2676.48</v>
      </c>
      <c r="J568">
        <f t="shared" si="72"/>
        <v>535.42999999999995</v>
      </c>
      <c r="K568">
        <f t="shared" si="73"/>
        <v>1148.52</v>
      </c>
      <c r="L568">
        <f t="shared" si="74"/>
        <v>2923.52</v>
      </c>
    </row>
    <row r="569" spans="1:12" x14ac:dyDescent="0.25">
      <c r="A569">
        <f t="shared" si="79"/>
        <v>4</v>
      </c>
      <c r="B569">
        <f t="shared" si="80"/>
        <v>48</v>
      </c>
      <c r="C569">
        <f t="shared" si="75"/>
        <v>1215</v>
      </c>
      <c r="D569" t="str">
        <f t="shared" si="76"/>
        <v>Bernd</v>
      </c>
      <c r="E569" t="str">
        <f t="shared" si="77"/>
        <v>Dommes</v>
      </c>
      <c r="F569">
        <f>ROUND(IF(Tariftyp="AT",IF($A569&lt;MONTH(TE_ZP_AT),AT_Gehalt,AT_Gehalt*(1+TE_Satz_AT)),IF($A569&lt;MONTH(TE_ZP_Tarif),Tarifentgelt,Tarifentgelt*(1+TE_Satz))*IRWAZ/AZ_Tarif)*EintrittsKNZ*AustrittsKNZ,2)</f>
        <v>2389.71</v>
      </c>
      <c r="G569">
        <f>ROUND(Grundentgelt*LZinPrz,2)</f>
        <v>286.77</v>
      </c>
      <c r="H569">
        <f>ROUND(IF(FreiwZulage&gt;TarifVolumenEnt+TarifVolumenLZ,FreiwZulage-(TarifVolumenEnt+TarifVolumenLZ),0)*AustrittsKNZ*EintrittsKNZ,2)</f>
        <v>0</v>
      </c>
      <c r="I569">
        <f t="shared" si="78"/>
        <v>2676.48</v>
      </c>
      <c r="J569">
        <f t="shared" si="72"/>
        <v>535.42999999999995</v>
      </c>
      <c r="K569">
        <f t="shared" si="73"/>
        <v>1148.52</v>
      </c>
      <c r="L569">
        <f t="shared" si="74"/>
        <v>2923.52</v>
      </c>
    </row>
    <row r="570" spans="1:12" x14ac:dyDescent="0.25">
      <c r="A570">
        <f t="shared" si="79"/>
        <v>5</v>
      </c>
      <c r="B570">
        <f t="shared" si="80"/>
        <v>48</v>
      </c>
      <c r="C570">
        <f t="shared" si="75"/>
        <v>1215</v>
      </c>
      <c r="D570" t="str">
        <f t="shared" si="76"/>
        <v>Bernd</v>
      </c>
      <c r="E570" t="str">
        <f t="shared" si="77"/>
        <v>Dommes</v>
      </c>
      <c r="F570">
        <f>ROUND(IF(Tariftyp="AT",IF($A570&lt;MONTH(TE_ZP_AT),AT_Gehalt,AT_Gehalt*(1+TE_Satz_AT)),IF($A570&lt;MONTH(TE_ZP_Tarif),Tarifentgelt,Tarifentgelt*(1+TE_Satz))*IRWAZ/AZ_Tarif)*EintrittsKNZ*AustrittsKNZ,2)</f>
        <v>2461.41</v>
      </c>
      <c r="G570">
        <f>ROUND(Grundentgelt*LZinPrz,2)</f>
        <v>295.37</v>
      </c>
      <c r="H570">
        <f>ROUND(IF(FreiwZulage&gt;TarifVolumenEnt+TarifVolumenLZ,FreiwZulage-(TarifVolumenEnt+TarifVolumenLZ),0)*AustrittsKNZ*EintrittsKNZ,2)</f>
        <v>0</v>
      </c>
      <c r="I570">
        <f t="shared" si="78"/>
        <v>2756.7799999999997</v>
      </c>
      <c r="J570">
        <f t="shared" si="72"/>
        <v>551.49</v>
      </c>
      <c r="K570">
        <f t="shared" si="73"/>
        <v>1068.2200000000003</v>
      </c>
      <c r="L570">
        <f t="shared" si="74"/>
        <v>2843.2200000000003</v>
      </c>
    </row>
    <row r="571" spans="1:12" x14ac:dyDescent="0.25">
      <c r="A571">
        <f t="shared" si="79"/>
        <v>6</v>
      </c>
      <c r="B571">
        <f t="shared" si="80"/>
        <v>48</v>
      </c>
      <c r="C571">
        <f t="shared" si="75"/>
        <v>1215</v>
      </c>
      <c r="D571" t="str">
        <f t="shared" si="76"/>
        <v>Bernd</v>
      </c>
      <c r="E571" t="str">
        <f t="shared" si="77"/>
        <v>Dommes</v>
      </c>
      <c r="F571">
        <f>ROUND(IF(Tariftyp="AT",IF($A571&lt;MONTH(TE_ZP_AT),AT_Gehalt,AT_Gehalt*(1+TE_Satz_AT)),IF($A571&lt;MONTH(TE_ZP_Tarif),Tarifentgelt,Tarifentgelt*(1+TE_Satz))*IRWAZ/AZ_Tarif)*EintrittsKNZ*AustrittsKNZ,2)</f>
        <v>2461.41</v>
      </c>
      <c r="G571">
        <f>ROUND(Grundentgelt*LZinPrz,2)</f>
        <v>295.37</v>
      </c>
      <c r="H571">
        <f>ROUND(IF(FreiwZulage&gt;TarifVolumenEnt+TarifVolumenLZ,FreiwZulage-(TarifVolumenEnt+TarifVolumenLZ),0)*AustrittsKNZ*EintrittsKNZ,2)</f>
        <v>0</v>
      </c>
      <c r="I571">
        <f t="shared" si="78"/>
        <v>2756.7799999999997</v>
      </c>
      <c r="J571">
        <f t="shared" si="72"/>
        <v>551.49</v>
      </c>
      <c r="K571">
        <f t="shared" si="73"/>
        <v>1068.2200000000003</v>
      </c>
      <c r="L571">
        <f t="shared" si="74"/>
        <v>2843.2200000000003</v>
      </c>
    </row>
    <row r="572" spans="1:12" x14ac:dyDescent="0.25">
      <c r="A572">
        <f t="shared" si="79"/>
        <v>7</v>
      </c>
      <c r="B572">
        <f t="shared" si="80"/>
        <v>48</v>
      </c>
      <c r="C572">
        <f t="shared" si="75"/>
        <v>1215</v>
      </c>
      <c r="D572" t="str">
        <f t="shared" si="76"/>
        <v>Bernd</v>
      </c>
      <c r="E572" t="str">
        <f t="shared" si="77"/>
        <v>Dommes</v>
      </c>
      <c r="F572">
        <f>ROUND(IF(Tariftyp="AT",IF($A572&lt;MONTH(TE_ZP_AT),AT_Gehalt,AT_Gehalt*(1+TE_Satz_AT)),IF($A572&lt;MONTH(TE_ZP_Tarif),Tarifentgelt,Tarifentgelt*(1+TE_Satz))*IRWAZ/AZ_Tarif)*EintrittsKNZ*AustrittsKNZ,2)</f>
        <v>2461.41</v>
      </c>
      <c r="G572">
        <f>ROUND(Grundentgelt*LZinPrz,2)</f>
        <v>295.37</v>
      </c>
      <c r="H572">
        <f>ROUND(IF(FreiwZulage&gt;TarifVolumenEnt+TarifVolumenLZ,FreiwZulage-(TarifVolumenEnt+TarifVolumenLZ),0)*AustrittsKNZ*EintrittsKNZ,2)</f>
        <v>0</v>
      </c>
      <c r="I572">
        <f t="shared" si="78"/>
        <v>2756.7799999999997</v>
      </c>
      <c r="J572">
        <f t="shared" si="72"/>
        <v>551.49</v>
      </c>
      <c r="K572">
        <f t="shared" si="73"/>
        <v>1068.2200000000003</v>
      </c>
      <c r="L572">
        <f t="shared" si="74"/>
        <v>2843.2200000000003</v>
      </c>
    </row>
    <row r="573" spans="1:12" x14ac:dyDescent="0.25">
      <c r="A573">
        <f t="shared" si="79"/>
        <v>8</v>
      </c>
      <c r="B573">
        <f t="shared" si="80"/>
        <v>48</v>
      </c>
      <c r="C573">
        <f t="shared" si="75"/>
        <v>1215</v>
      </c>
      <c r="D573" t="str">
        <f t="shared" si="76"/>
        <v>Bernd</v>
      </c>
      <c r="E573" t="str">
        <f t="shared" si="77"/>
        <v>Dommes</v>
      </c>
      <c r="F573">
        <f>ROUND(IF(Tariftyp="AT",IF($A573&lt;MONTH(TE_ZP_AT),AT_Gehalt,AT_Gehalt*(1+TE_Satz_AT)),IF($A573&lt;MONTH(TE_ZP_Tarif),Tarifentgelt,Tarifentgelt*(1+TE_Satz))*IRWAZ/AZ_Tarif)*EintrittsKNZ*AustrittsKNZ,2)</f>
        <v>2461.41</v>
      </c>
      <c r="G573">
        <f>ROUND(Grundentgelt*LZinPrz,2)</f>
        <v>295.37</v>
      </c>
      <c r="H573">
        <f>ROUND(IF(FreiwZulage&gt;TarifVolumenEnt+TarifVolumenLZ,FreiwZulage-(TarifVolumenEnt+TarifVolumenLZ),0)*AustrittsKNZ*EintrittsKNZ,2)</f>
        <v>0</v>
      </c>
      <c r="I573">
        <f t="shared" si="78"/>
        <v>2756.7799999999997</v>
      </c>
      <c r="J573">
        <f t="shared" si="72"/>
        <v>551.49</v>
      </c>
      <c r="K573">
        <f t="shared" si="73"/>
        <v>1068.2200000000003</v>
      </c>
      <c r="L573">
        <f t="shared" si="74"/>
        <v>2843.2200000000003</v>
      </c>
    </row>
    <row r="574" spans="1:12" x14ac:dyDescent="0.25">
      <c r="A574">
        <f t="shared" si="79"/>
        <v>9</v>
      </c>
      <c r="B574">
        <f t="shared" si="80"/>
        <v>48</v>
      </c>
      <c r="C574">
        <f t="shared" si="75"/>
        <v>1215</v>
      </c>
      <c r="D574" t="str">
        <f t="shared" si="76"/>
        <v>Bernd</v>
      </c>
      <c r="E574" t="str">
        <f t="shared" si="77"/>
        <v>Dommes</v>
      </c>
      <c r="F574">
        <f>ROUND(IF(Tariftyp="AT",IF($A574&lt;MONTH(TE_ZP_AT),AT_Gehalt,AT_Gehalt*(1+TE_Satz_AT)),IF($A574&lt;MONTH(TE_ZP_Tarif),Tarifentgelt,Tarifentgelt*(1+TE_Satz))*IRWAZ/AZ_Tarif)*EintrittsKNZ*AustrittsKNZ,2)</f>
        <v>2461.41</v>
      </c>
      <c r="G574">
        <f>ROUND(Grundentgelt*LZinPrz,2)</f>
        <v>295.37</v>
      </c>
      <c r="H574">
        <f>ROUND(IF(FreiwZulage&gt;TarifVolumenEnt+TarifVolumenLZ,FreiwZulage-(TarifVolumenEnt+TarifVolumenLZ),0)*AustrittsKNZ*EintrittsKNZ,2)</f>
        <v>0</v>
      </c>
      <c r="I574">
        <f t="shared" si="78"/>
        <v>2756.7799999999997</v>
      </c>
      <c r="J574">
        <f t="shared" si="72"/>
        <v>551.49</v>
      </c>
      <c r="K574">
        <f t="shared" si="73"/>
        <v>1068.2200000000003</v>
      </c>
      <c r="L574">
        <f t="shared" si="74"/>
        <v>2843.2200000000003</v>
      </c>
    </row>
    <row r="575" spans="1:12" x14ac:dyDescent="0.25">
      <c r="A575">
        <f t="shared" si="79"/>
        <v>10</v>
      </c>
      <c r="B575">
        <f t="shared" si="80"/>
        <v>48</v>
      </c>
      <c r="C575">
        <f t="shared" si="75"/>
        <v>1215</v>
      </c>
      <c r="D575" t="str">
        <f t="shared" si="76"/>
        <v>Bernd</v>
      </c>
      <c r="E575" t="str">
        <f t="shared" si="77"/>
        <v>Dommes</v>
      </c>
      <c r="F575">
        <f>ROUND(IF(Tariftyp="AT",IF($A575&lt;MONTH(TE_ZP_AT),AT_Gehalt,AT_Gehalt*(1+TE_Satz_AT)),IF($A575&lt;MONTH(TE_ZP_Tarif),Tarifentgelt,Tarifentgelt*(1+TE_Satz))*IRWAZ/AZ_Tarif)*EintrittsKNZ*AustrittsKNZ,2)</f>
        <v>2461.41</v>
      </c>
      <c r="G575">
        <f>ROUND(Grundentgelt*LZinPrz,2)</f>
        <v>295.37</v>
      </c>
      <c r="H575">
        <f>ROUND(IF(FreiwZulage&gt;TarifVolumenEnt+TarifVolumenLZ,FreiwZulage-(TarifVolumenEnt+TarifVolumenLZ),0)*AustrittsKNZ*EintrittsKNZ,2)</f>
        <v>0</v>
      </c>
      <c r="I575">
        <f t="shared" si="78"/>
        <v>2756.7799999999997</v>
      </c>
      <c r="J575">
        <f t="shared" si="72"/>
        <v>551.49</v>
      </c>
      <c r="K575">
        <f t="shared" si="73"/>
        <v>1068.2200000000003</v>
      </c>
      <c r="L575">
        <f t="shared" si="74"/>
        <v>2843.2200000000003</v>
      </c>
    </row>
    <row r="576" spans="1:12" x14ac:dyDescent="0.25">
      <c r="A576">
        <f t="shared" si="79"/>
        <v>11</v>
      </c>
      <c r="B576">
        <f t="shared" si="80"/>
        <v>48</v>
      </c>
      <c r="C576">
        <f t="shared" si="75"/>
        <v>1215</v>
      </c>
      <c r="D576" t="str">
        <f t="shared" si="76"/>
        <v>Bernd</v>
      </c>
      <c r="E576" t="str">
        <f t="shared" si="77"/>
        <v>Dommes</v>
      </c>
      <c r="F576">
        <f>ROUND(IF(Tariftyp="AT",IF($A576&lt;MONTH(TE_ZP_AT),AT_Gehalt,AT_Gehalt*(1+TE_Satz_AT)),IF($A576&lt;MONTH(TE_ZP_Tarif),Tarifentgelt,Tarifentgelt*(1+TE_Satz))*IRWAZ/AZ_Tarif)*EintrittsKNZ*AustrittsKNZ,2)</f>
        <v>2461.41</v>
      </c>
      <c r="G576">
        <f>ROUND(Grundentgelt*LZinPrz,2)</f>
        <v>295.37</v>
      </c>
      <c r="H576">
        <f>ROUND(IF(FreiwZulage&gt;TarifVolumenEnt+TarifVolumenLZ,FreiwZulage-(TarifVolumenEnt+TarifVolumenLZ),0)*AustrittsKNZ*EintrittsKNZ,2)</f>
        <v>0</v>
      </c>
      <c r="I576">
        <f t="shared" si="78"/>
        <v>2756.7799999999997</v>
      </c>
      <c r="J576">
        <f t="shared" si="72"/>
        <v>551.49</v>
      </c>
      <c r="K576">
        <f t="shared" si="73"/>
        <v>1068.2200000000003</v>
      </c>
      <c r="L576">
        <f t="shared" si="74"/>
        <v>2843.2200000000003</v>
      </c>
    </row>
    <row r="577" spans="1:12" x14ac:dyDescent="0.25">
      <c r="A577">
        <f t="shared" si="79"/>
        <v>12</v>
      </c>
      <c r="B577">
        <f t="shared" si="80"/>
        <v>48</v>
      </c>
      <c r="C577">
        <f t="shared" si="75"/>
        <v>1215</v>
      </c>
      <c r="D577" t="str">
        <f t="shared" si="76"/>
        <v>Bernd</v>
      </c>
      <c r="E577" t="str">
        <f t="shared" si="77"/>
        <v>Dommes</v>
      </c>
      <c r="F577">
        <f>ROUND(IF(Tariftyp="AT",IF($A577&lt;MONTH(TE_ZP_AT),AT_Gehalt,AT_Gehalt*(1+TE_Satz_AT)),IF($A577&lt;MONTH(TE_ZP_Tarif),Tarifentgelt,Tarifentgelt*(1+TE_Satz))*IRWAZ/AZ_Tarif)*EintrittsKNZ*AustrittsKNZ,2)</f>
        <v>2461.41</v>
      </c>
      <c r="G577">
        <f>ROUND(Grundentgelt*LZinPrz,2)</f>
        <v>295.37</v>
      </c>
      <c r="H577">
        <f>ROUND(IF(FreiwZulage&gt;TarifVolumenEnt+TarifVolumenLZ,FreiwZulage-(TarifVolumenEnt+TarifVolumenLZ),0)*AustrittsKNZ*EintrittsKNZ,2)</f>
        <v>0</v>
      </c>
      <c r="I577">
        <f t="shared" si="78"/>
        <v>2756.7799999999997</v>
      </c>
      <c r="J577">
        <f t="shared" si="72"/>
        <v>551.49</v>
      </c>
      <c r="K577">
        <f t="shared" si="73"/>
        <v>1068.2200000000003</v>
      </c>
      <c r="L577">
        <f t="shared" si="74"/>
        <v>2843.2200000000003</v>
      </c>
    </row>
    <row r="578" spans="1:12" x14ac:dyDescent="0.25">
      <c r="A578">
        <f t="shared" si="79"/>
        <v>1</v>
      </c>
      <c r="B578">
        <f t="shared" si="80"/>
        <v>49</v>
      </c>
      <c r="C578">
        <f t="shared" si="75"/>
        <v>1221</v>
      </c>
      <c r="D578" t="str">
        <f t="shared" si="76"/>
        <v>Clemens</v>
      </c>
      <c r="E578" t="str">
        <f t="shared" si="77"/>
        <v>Dörr</v>
      </c>
      <c r="F578">
        <f>ROUND(IF(Tariftyp="AT",IF($A578&lt;MONTH(TE_ZP_AT),AT_Gehalt,AT_Gehalt*(1+TE_Satz_AT)),IF($A578&lt;MONTH(TE_ZP_Tarif),Tarifentgelt,Tarifentgelt*(1+TE_Satz))*IRWAZ/AZ_Tarif)*EintrittsKNZ*AustrittsKNZ,2)</f>
        <v>1470</v>
      </c>
      <c r="G578">
        <f>ROUND(Grundentgelt*LZinPrz,2)</f>
        <v>0</v>
      </c>
      <c r="H578">
        <f>ROUND(IF(FreiwZulage&gt;TarifVolumenEnt+TarifVolumenLZ,FreiwZulage-(TarifVolumenEnt+TarifVolumenLZ),0)*AustrittsKNZ*EintrittsKNZ,2)</f>
        <v>0</v>
      </c>
      <c r="I578">
        <f t="shared" si="78"/>
        <v>1470</v>
      </c>
      <c r="J578">
        <f t="shared" ref="J578:J641" si="81">ROUND(IF(KVPV_BBG&lt;lfdEntgelt,KVPV_BBG*KVPV_Satz,lfdEntgelt*KVPV_Satz)+IF(RVAV_BBG&lt;lfdEntgelt,RVAV_BBG*RVAV_Satz,lfdEntgelt*RVAV_Satz),2)</f>
        <v>294.07</v>
      </c>
      <c r="K578">
        <f t="shared" ref="K578:K641" si="82">IF(KVPV_BBG-lfdEntgelt&lt;0,0,KVPV_BBG-lfdEntgelt)</f>
        <v>2355</v>
      </c>
      <c r="L578">
        <f t="shared" ref="L578:L641" si="83">IF(RVAV_BBG-lfdEntgelt&lt;0,0,RVAV_BBG-lfdEntgelt)</f>
        <v>4130</v>
      </c>
    </row>
    <row r="579" spans="1:12" x14ac:dyDescent="0.25">
      <c r="A579">
        <f t="shared" si="79"/>
        <v>2</v>
      </c>
      <c r="B579">
        <f t="shared" si="80"/>
        <v>49</v>
      </c>
      <c r="C579">
        <f t="shared" ref="C579:C642" si="84">INDEX(Stammdaten,$B579,1)</f>
        <v>1221</v>
      </c>
      <c r="D579" t="str">
        <f t="shared" ref="D579:D642" si="85">INDEX(Stammdaten,$B579,2)</f>
        <v>Clemens</v>
      </c>
      <c r="E579" t="str">
        <f t="shared" ref="E579:E642" si="86">INDEX(Stammdaten,$B579,3)</f>
        <v>Dörr</v>
      </c>
      <c r="F579">
        <f>ROUND(IF(Tariftyp="AT",IF($A579&lt;MONTH(TE_ZP_AT),AT_Gehalt,AT_Gehalt*(1+TE_Satz_AT)),IF($A579&lt;MONTH(TE_ZP_Tarif),Tarifentgelt,Tarifentgelt*(1+TE_Satz))*IRWAZ/AZ_Tarif)*EintrittsKNZ*AustrittsKNZ,2)</f>
        <v>1470</v>
      </c>
      <c r="G579">
        <f>ROUND(Grundentgelt*LZinPrz,2)</f>
        <v>0</v>
      </c>
      <c r="H579">
        <f>ROUND(IF(FreiwZulage&gt;TarifVolumenEnt+TarifVolumenLZ,FreiwZulage-(TarifVolumenEnt+TarifVolumenLZ),0)*AustrittsKNZ*EintrittsKNZ,2)</f>
        <v>0</v>
      </c>
      <c r="I579">
        <f t="shared" ref="I579:I642" si="87">SUM(F579:H579)</f>
        <v>1470</v>
      </c>
      <c r="J579">
        <f t="shared" si="81"/>
        <v>294.07</v>
      </c>
      <c r="K579">
        <f t="shared" si="82"/>
        <v>2355</v>
      </c>
      <c r="L579">
        <f t="shared" si="83"/>
        <v>4130</v>
      </c>
    </row>
    <row r="580" spans="1:12" x14ac:dyDescent="0.25">
      <c r="A580">
        <f t="shared" ref="A580:A643" si="88">IF($A579=12,1,$A579+1)</f>
        <v>3</v>
      </c>
      <c r="B580">
        <f t="shared" ref="B580:B643" si="89">IF(A580=1,B579+1,B579)</f>
        <v>49</v>
      </c>
      <c r="C580">
        <f t="shared" si="84"/>
        <v>1221</v>
      </c>
      <c r="D580" t="str">
        <f t="shared" si="85"/>
        <v>Clemens</v>
      </c>
      <c r="E580" t="str">
        <f t="shared" si="86"/>
        <v>Dörr</v>
      </c>
      <c r="F580">
        <f>ROUND(IF(Tariftyp="AT",IF($A580&lt;MONTH(TE_ZP_AT),AT_Gehalt,AT_Gehalt*(1+TE_Satz_AT)),IF($A580&lt;MONTH(TE_ZP_Tarif),Tarifentgelt,Tarifentgelt*(1+TE_Satz))*IRWAZ/AZ_Tarif)*EintrittsKNZ*AustrittsKNZ,2)</f>
        <v>1470</v>
      </c>
      <c r="G580">
        <f>ROUND(Grundentgelt*LZinPrz,2)</f>
        <v>0</v>
      </c>
      <c r="H580">
        <f>ROUND(IF(FreiwZulage&gt;TarifVolumenEnt+TarifVolumenLZ,FreiwZulage-(TarifVolumenEnt+TarifVolumenLZ),0)*AustrittsKNZ*EintrittsKNZ,2)</f>
        <v>0</v>
      </c>
      <c r="I580">
        <f t="shared" si="87"/>
        <v>1470</v>
      </c>
      <c r="J580">
        <f t="shared" si="81"/>
        <v>294.07</v>
      </c>
      <c r="K580">
        <f t="shared" si="82"/>
        <v>2355</v>
      </c>
      <c r="L580">
        <f t="shared" si="83"/>
        <v>4130</v>
      </c>
    </row>
    <row r="581" spans="1:12" x14ac:dyDescent="0.25">
      <c r="A581">
        <f t="shared" si="88"/>
        <v>4</v>
      </c>
      <c r="B581">
        <f t="shared" si="89"/>
        <v>49</v>
      </c>
      <c r="C581">
        <f t="shared" si="84"/>
        <v>1221</v>
      </c>
      <c r="D581" t="str">
        <f t="shared" si="85"/>
        <v>Clemens</v>
      </c>
      <c r="E581" t="str">
        <f t="shared" si="86"/>
        <v>Dörr</v>
      </c>
      <c r="F581">
        <f>ROUND(IF(Tariftyp="AT",IF($A581&lt;MONTH(TE_ZP_AT),AT_Gehalt,AT_Gehalt*(1+TE_Satz_AT)),IF($A581&lt;MONTH(TE_ZP_Tarif),Tarifentgelt,Tarifentgelt*(1+TE_Satz))*IRWAZ/AZ_Tarif)*EintrittsKNZ*AustrittsKNZ,2)</f>
        <v>1470</v>
      </c>
      <c r="G581">
        <f>ROUND(Grundentgelt*LZinPrz,2)</f>
        <v>0</v>
      </c>
      <c r="H581">
        <f>ROUND(IF(FreiwZulage&gt;TarifVolumenEnt+TarifVolumenLZ,FreiwZulage-(TarifVolumenEnt+TarifVolumenLZ),0)*AustrittsKNZ*EintrittsKNZ,2)</f>
        <v>0</v>
      </c>
      <c r="I581">
        <f t="shared" si="87"/>
        <v>1470</v>
      </c>
      <c r="J581">
        <f t="shared" si="81"/>
        <v>294.07</v>
      </c>
      <c r="K581">
        <f t="shared" si="82"/>
        <v>2355</v>
      </c>
      <c r="L581">
        <f t="shared" si="83"/>
        <v>4130</v>
      </c>
    </row>
    <row r="582" spans="1:12" x14ac:dyDescent="0.25">
      <c r="A582">
        <f t="shared" si="88"/>
        <v>5</v>
      </c>
      <c r="B582">
        <f t="shared" si="89"/>
        <v>49</v>
      </c>
      <c r="C582">
        <f t="shared" si="84"/>
        <v>1221</v>
      </c>
      <c r="D582" t="str">
        <f t="shared" si="85"/>
        <v>Clemens</v>
      </c>
      <c r="E582" t="str">
        <f t="shared" si="86"/>
        <v>Dörr</v>
      </c>
      <c r="F582">
        <f>ROUND(IF(Tariftyp="AT",IF($A582&lt;MONTH(TE_ZP_AT),AT_Gehalt,AT_Gehalt*(1+TE_Satz_AT)),IF($A582&lt;MONTH(TE_ZP_Tarif),Tarifentgelt,Tarifentgelt*(1+TE_Satz))*IRWAZ/AZ_Tarif)*EintrittsKNZ*AustrittsKNZ,2)</f>
        <v>1470</v>
      </c>
      <c r="G582">
        <f>ROUND(Grundentgelt*LZinPrz,2)</f>
        <v>0</v>
      </c>
      <c r="H582">
        <f>ROUND(IF(FreiwZulage&gt;TarifVolumenEnt+TarifVolumenLZ,FreiwZulage-(TarifVolumenEnt+TarifVolumenLZ),0)*AustrittsKNZ*EintrittsKNZ,2)</f>
        <v>0</v>
      </c>
      <c r="I582">
        <f t="shared" si="87"/>
        <v>1470</v>
      </c>
      <c r="J582">
        <f t="shared" si="81"/>
        <v>294.07</v>
      </c>
      <c r="K582">
        <f t="shared" si="82"/>
        <v>2355</v>
      </c>
      <c r="L582">
        <f t="shared" si="83"/>
        <v>4130</v>
      </c>
    </row>
    <row r="583" spans="1:12" x14ac:dyDescent="0.25">
      <c r="A583">
        <f t="shared" si="88"/>
        <v>6</v>
      </c>
      <c r="B583">
        <f t="shared" si="89"/>
        <v>49</v>
      </c>
      <c r="C583">
        <f t="shared" si="84"/>
        <v>1221</v>
      </c>
      <c r="D583" t="str">
        <f t="shared" si="85"/>
        <v>Clemens</v>
      </c>
      <c r="E583" t="str">
        <f t="shared" si="86"/>
        <v>Dörr</v>
      </c>
      <c r="F583">
        <f>ROUND(IF(Tariftyp="AT",IF($A583&lt;MONTH(TE_ZP_AT),AT_Gehalt,AT_Gehalt*(1+TE_Satz_AT)),IF($A583&lt;MONTH(TE_ZP_Tarif),Tarifentgelt,Tarifentgelt*(1+TE_Satz))*IRWAZ/AZ_Tarif)*EintrittsKNZ*AustrittsKNZ,2)</f>
        <v>1470</v>
      </c>
      <c r="G583">
        <f>ROUND(Grundentgelt*LZinPrz,2)</f>
        <v>0</v>
      </c>
      <c r="H583">
        <f>ROUND(IF(FreiwZulage&gt;TarifVolumenEnt+TarifVolumenLZ,FreiwZulage-(TarifVolumenEnt+TarifVolumenLZ),0)*AustrittsKNZ*EintrittsKNZ,2)</f>
        <v>0</v>
      </c>
      <c r="I583">
        <f t="shared" si="87"/>
        <v>1470</v>
      </c>
      <c r="J583">
        <f t="shared" si="81"/>
        <v>294.07</v>
      </c>
      <c r="K583">
        <f t="shared" si="82"/>
        <v>2355</v>
      </c>
      <c r="L583">
        <f t="shared" si="83"/>
        <v>4130</v>
      </c>
    </row>
    <row r="584" spans="1:12" x14ac:dyDescent="0.25">
      <c r="A584">
        <f t="shared" si="88"/>
        <v>7</v>
      </c>
      <c r="B584">
        <f t="shared" si="89"/>
        <v>49</v>
      </c>
      <c r="C584">
        <f t="shared" si="84"/>
        <v>1221</v>
      </c>
      <c r="D584" t="str">
        <f t="shared" si="85"/>
        <v>Clemens</v>
      </c>
      <c r="E584" t="str">
        <f t="shared" si="86"/>
        <v>Dörr</v>
      </c>
      <c r="F584">
        <f>ROUND(IF(Tariftyp="AT",IF($A584&lt;MONTH(TE_ZP_AT),AT_Gehalt,AT_Gehalt*(1+TE_Satz_AT)),IF($A584&lt;MONTH(TE_ZP_Tarif),Tarifentgelt,Tarifentgelt*(1+TE_Satz))*IRWAZ/AZ_Tarif)*EintrittsKNZ*AustrittsKNZ,2)</f>
        <v>1499.4</v>
      </c>
      <c r="G584">
        <f>ROUND(Grundentgelt*LZinPrz,2)</f>
        <v>0</v>
      </c>
      <c r="H584">
        <f>ROUND(IF(FreiwZulage&gt;TarifVolumenEnt+TarifVolumenLZ,FreiwZulage-(TarifVolumenEnt+TarifVolumenLZ),0)*AustrittsKNZ*EintrittsKNZ,2)</f>
        <v>0</v>
      </c>
      <c r="I584">
        <f t="shared" si="87"/>
        <v>1499.4</v>
      </c>
      <c r="J584">
        <f t="shared" si="81"/>
        <v>299.95</v>
      </c>
      <c r="K584">
        <f t="shared" si="82"/>
        <v>2325.6</v>
      </c>
      <c r="L584">
        <f t="shared" si="83"/>
        <v>4100.6000000000004</v>
      </c>
    </row>
    <row r="585" spans="1:12" x14ac:dyDescent="0.25">
      <c r="A585">
        <f t="shared" si="88"/>
        <v>8</v>
      </c>
      <c r="B585">
        <f t="shared" si="89"/>
        <v>49</v>
      </c>
      <c r="C585">
        <f t="shared" si="84"/>
        <v>1221</v>
      </c>
      <c r="D585" t="str">
        <f t="shared" si="85"/>
        <v>Clemens</v>
      </c>
      <c r="E585" t="str">
        <f t="shared" si="86"/>
        <v>Dörr</v>
      </c>
      <c r="F585">
        <f>ROUND(IF(Tariftyp="AT",IF($A585&lt;MONTH(TE_ZP_AT),AT_Gehalt,AT_Gehalt*(1+TE_Satz_AT)),IF($A585&lt;MONTH(TE_ZP_Tarif),Tarifentgelt,Tarifentgelt*(1+TE_Satz))*IRWAZ/AZ_Tarif)*EintrittsKNZ*AustrittsKNZ,2)</f>
        <v>1499.4</v>
      </c>
      <c r="G585">
        <f>ROUND(Grundentgelt*LZinPrz,2)</f>
        <v>0</v>
      </c>
      <c r="H585">
        <f>ROUND(IF(FreiwZulage&gt;TarifVolumenEnt+TarifVolumenLZ,FreiwZulage-(TarifVolumenEnt+TarifVolumenLZ),0)*AustrittsKNZ*EintrittsKNZ,2)</f>
        <v>0</v>
      </c>
      <c r="I585">
        <f t="shared" si="87"/>
        <v>1499.4</v>
      </c>
      <c r="J585">
        <f t="shared" si="81"/>
        <v>299.95</v>
      </c>
      <c r="K585">
        <f t="shared" si="82"/>
        <v>2325.6</v>
      </c>
      <c r="L585">
        <f t="shared" si="83"/>
        <v>4100.6000000000004</v>
      </c>
    </row>
    <row r="586" spans="1:12" x14ac:dyDescent="0.25">
      <c r="A586">
        <f t="shared" si="88"/>
        <v>9</v>
      </c>
      <c r="B586">
        <f t="shared" si="89"/>
        <v>49</v>
      </c>
      <c r="C586">
        <f t="shared" si="84"/>
        <v>1221</v>
      </c>
      <c r="D586" t="str">
        <f t="shared" si="85"/>
        <v>Clemens</v>
      </c>
      <c r="E586" t="str">
        <f t="shared" si="86"/>
        <v>Dörr</v>
      </c>
      <c r="F586">
        <f>ROUND(IF(Tariftyp="AT",IF($A586&lt;MONTH(TE_ZP_AT),AT_Gehalt,AT_Gehalt*(1+TE_Satz_AT)),IF($A586&lt;MONTH(TE_ZP_Tarif),Tarifentgelt,Tarifentgelt*(1+TE_Satz))*IRWAZ/AZ_Tarif)*EintrittsKNZ*AustrittsKNZ,2)</f>
        <v>1499.4</v>
      </c>
      <c r="G586">
        <f>ROUND(Grundentgelt*LZinPrz,2)</f>
        <v>0</v>
      </c>
      <c r="H586">
        <f>ROUND(IF(FreiwZulage&gt;TarifVolumenEnt+TarifVolumenLZ,FreiwZulage-(TarifVolumenEnt+TarifVolumenLZ),0)*AustrittsKNZ*EintrittsKNZ,2)</f>
        <v>0</v>
      </c>
      <c r="I586">
        <f t="shared" si="87"/>
        <v>1499.4</v>
      </c>
      <c r="J586">
        <f t="shared" si="81"/>
        <v>299.95</v>
      </c>
      <c r="K586">
        <f t="shared" si="82"/>
        <v>2325.6</v>
      </c>
      <c r="L586">
        <f t="shared" si="83"/>
        <v>4100.6000000000004</v>
      </c>
    </row>
    <row r="587" spans="1:12" x14ac:dyDescent="0.25">
      <c r="A587">
        <f t="shared" si="88"/>
        <v>10</v>
      </c>
      <c r="B587">
        <f t="shared" si="89"/>
        <v>49</v>
      </c>
      <c r="C587">
        <f t="shared" si="84"/>
        <v>1221</v>
      </c>
      <c r="D587" t="str">
        <f t="shared" si="85"/>
        <v>Clemens</v>
      </c>
      <c r="E587" t="str">
        <f t="shared" si="86"/>
        <v>Dörr</v>
      </c>
      <c r="F587">
        <f>ROUND(IF(Tariftyp="AT",IF($A587&lt;MONTH(TE_ZP_AT),AT_Gehalt,AT_Gehalt*(1+TE_Satz_AT)),IF($A587&lt;MONTH(TE_ZP_Tarif),Tarifentgelt,Tarifentgelt*(1+TE_Satz))*IRWAZ/AZ_Tarif)*EintrittsKNZ*AustrittsKNZ,2)</f>
        <v>1499.4</v>
      </c>
      <c r="G587">
        <f>ROUND(Grundentgelt*LZinPrz,2)</f>
        <v>0</v>
      </c>
      <c r="H587">
        <f>ROUND(IF(FreiwZulage&gt;TarifVolumenEnt+TarifVolumenLZ,FreiwZulage-(TarifVolumenEnt+TarifVolumenLZ),0)*AustrittsKNZ*EintrittsKNZ,2)</f>
        <v>0</v>
      </c>
      <c r="I587">
        <f t="shared" si="87"/>
        <v>1499.4</v>
      </c>
      <c r="J587">
        <f t="shared" si="81"/>
        <v>299.95</v>
      </c>
      <c r="K587">
        <f t="shared" si="82"/>
        <v>2325.6</v>
      </c>
      <c r="L587">
        <f t="shared" si="83"/>
        <v>4100.6000000000004</v>
      </c>
    </row>
    <row r="588" spans="1:12" x14ac:dyDescent="0.25">
      <c r="A588">
        <f t="shared" si="88"/>
        <v>11</v>
      </c>
      <c r="B588">
        <f t="shared" si="89"/>
        <v>49</v>
      </c>
      <c r="C588">
        <f t="shared" si="84"/>
        <v>1221</v>
      </c>
      <c r="D588" t="str">
        <f t="shared" si="85"/>
        <v>Clemens</v>
      </c>
      <c r="E588" t="str">
        <f t="shared" si="86"/>
        <v>Dörr</v>
      </c>
      <c r="F588">
        <f>ROUND(IF(Tariftyp="AT",IF($A588&lt;MONTH(TE_ZP_AT),AT_Gehalt,AT_Gehalt*(1+TE_Satz_AT)),IF($A588&lt;MONTH(TE_ZP_Tarif),Tarifentgelt,Tarifentgelt*(1+TE_Satz))*IRWAZ/AZ_Tarif)*EintrittsKNZ*AustrittsKNZ,2)</f>
        <v>1499.4</v>
      </c>
      <c r="G588">
        <f>ROUND(Grundentgelt*LZinPrz,2)</f>
        <v>0</v>
      </c>
      <c r="H588">
        <f>ROUND(IF(FreiwZulage&gt;TarifVolumenEnt+TarifVolumenLZ,FreiwZulage-(TarifVolumenEnt+TarifVolumenLZ),0)*AustrittsKNZ*EintrittsKNZ,2)</f>
        <v>0</v>
      </c>
      <c r="I588">
        <f t="shared" si="87"/>
        <v>1499.4</v>
      </c>
      <c r="J588">
        <f t="shared" si="81"/>
        <v>299.95</v>
      </c>
      <c r="K588">
        <f t="shared" si="82"/>
        <v>2325.6</v>
      </c>
      <c r="L588">
        <f t="shared" si="83"/>
        <v>4100.6000000000004</v>
      </c>
    </row>
    <row r="589" spans="1:12" x14ac:dyDescent="0.25">
      <c r="A589">
        <f t="shared" si="88"/>
        <v>12</v>
      </c>
      <c r="B589">
        <f t="shared" si="89"/>
        <v>49</v>
      </c>
      <c r="C589">
        <f t="shared" si="84"/>
        <v>1221</v>
      </c>
      <c r="D589" t="str">
        <f t="shared" si="85"/>
        <v>Clemens</v>
      </c>
      <c r="E589" t="str">
        <f t="shared" si="86"/>
        <v>Dörr</v>
      </c>
      <c r="F589">
        <f>ROUND(IF(Tariftyp="AT",IF($A589&lt;MONTH(TE_ZP_AT),AT_Gehalt,AT_Gehalt*(1+TE_Satz_AT)),IF($A589&lt;MONTH(TE_ZP_Tarif),Tarifentgelt,Tarifentgelt*(1+TE_Satz))*IRWAZ/AZ_Tarif)*EintrittsKNZ*AustrittsKNZ,2)</f>
        <v>1499.4</v>
      </c>
      <c r="G589">
        <f>ROUND(Grundentgelt*LZinPrz,2)</f>
        <v>0</v>
      </c>
      <c r="H589">
        <f>ROUND(IF(FreiwZulage&gt;TarifVolumenEnt+TarifVolumenLZ,FreiwZulage-(TarifVolumenEnt+TarifVolumenLZ),0)*AustrittsKNZ*EintrittsKNZ,2)</f>
        <v>0</v>
      </c>
      <c r="I589">
        <f t="shared" si="87"/>
        <v>1499.4</v>
      </c>
      <c r="J589">
        <f t="shared" si="81"/>
        <v>299.95</v>
      </c>
      <c r="K589">
        <f t="shared" si="82"/>
        <v>2325.6</v>
      </c>
      <c r="L589">
        <f t="shared" si="83"/>
        <v>4100.6000000000004</v>
      </c>
    </row>
    <row r="590" spans="1:12" x14ac:dyDescent="0.25">
      <c r="A590">
        <f t="shared" si="88"/>
        <v>1</v>
      </c>
      <c r="B590">
        <f t="shared" si="89"/>
        <v>50</v>
      </c>
      <c r="C590">
        <f t="shared" si="84"/>
        <v>1223</v>
      </c>
      <c r="D590" t="str">
        <f t="shared" si="85"/>
        <v>Christian</v>
      </c>
      <c r="E590" t="str">
        <f t="shared" si="86"/>
        <v>Drömer</v>
      </c>
      <c r="F590">
        <f>ROUND(IF(Tariftyp="AT",IF($A590&lt;MONTH(TE_ZP_AT),AT_Gehalt,AT_Gehalt*(1+TE_Satz_AT)),IF($A590&lt;MONTH(TE_ZP_Tarif),Tarifentgelt,Tarifentgelt*(1+TE_Satz))*IRWAZ/AZ_Tarif)*EintrittsKNZ*AustrittsKNZ,2)</f>
        <v>0</v>
      </c>
      <c r="G590">
        <f>ROUND(Grundentgelt*LZinPrz,2)</f>
        <v>0</v>
      </c>
      <c r="H590">
        <f>ROUND(IF(FreiwZulage&gt;TarifVolumenEnt+TarifVolumenLZ,FreiwZulage-(TarifVolumenEnt+TarifVolumenLZ),0)*AustrittsKNZ*EintrittsKNZ,2)</f>
        <v>0</v>
      </c>
      <c r="I590">
        <f t="shared" si="87"/>
        <v>0</v>
      </c>
      <c r="J590">
        <f t="shared" si="81"/>
        <v>0</v>
      </c>
      <c r="K590">
        <f t="shared" si="82"/>
        <v>3825</v>
      </c>
      <c r="L590">
        <f t="shared" si="83"/>
        <v>5600</v>
      </c>
    </row>
    <row r="591" spans="1:12" x14ac:dyDescent="0.25">
      <c r="A591">
        <f t="shared" si="88"/>
        <v>2</v>
      </c>
      <c r="B591">
        <f t="shared" si="89"/>
        <v>50</v>
      </c>
      <c r="C591">
        <f t="shared" si="84"/>
        <v>1223</v>
      </c>
      <c r="D591" t="str">
        <f t="shared" si="85"/>
        <v>Christian</v>
      </c>
      <c r="E591" t="str">
        <f t="shared" si="86"/>
        <v>Drömer</v>
      </c>
      <c r="F591">
        <f>ROUND(IF(Tariftyp="AT",IF($A591&lt;MONTH(TE_ZP_AT),AT_Gehalt,AT_Gehalt*(1+TE_Satz_AT)),IF($A591&lt;MONTH(TE_ZP_Tarif),Tarifentgelt,Tarifentgelt*(1+TE_Satz))*IRWAZ/AZ_Tarif)*EintrittsKNZ*AustrittsKNZ,2)</f>
        <v>0</v>
      </c>
      <c r="G591">
        <f>ROUND(Grundentgelt*LZinPrz,2)</f>
        <v>0</v>
      </c>
      <c r="H591">
        <f>ROUND(IF(FreiwZulage&gt;TarifVolumenEnt+TarifVolumenLZ,FreiwZulage-(TarifVolumenEnt+TarifVolumenLZ),0)*AustrittsKNZ*EintrittsKNZ,2)</f>
        <v>0</v>
      </c>
      <c r="I591">
        <f t="shared" si="87"/>
        <v>0</v>
      </c>
      <c r="J591">
        <f t="shared" si="81"/>
        <v>0</v>
      </c>
      <c r="K591">
        <f t="shared" si="82"/>
        <v>3825</v>
      </c>
      <c r="L591">
        <f t="shared" si="83"/>
        <v>5600</v>
      </c>
    </row>
    <row r="592" spans="1:12" x14ac:dyDescent="0.25">
      <c r="A592">
        <f t="shared" si="88"/>
        <v>3</v>
      </c>
      <c r="B592">
        <f t="shared" si="89"/>
        <v>50</v>
      </c>
      <c r="C592">
        <f t="shared" si="84"/>
        <v>1223</v>
      </c>
      <c r="D592" t="str">
        <f t="shared" si="85"/>
        <v>Christian</v>
      </c>
      <c r="E592" t="str">
        <f t="shared" si="86"/>
        <v>Drömer</v>
      </c>
      <c r="F592">
        <f>ROUND(IF(Tariftyp="AT",IF($A592&lt;MONTH(TE_ZP_AT),AT_Gehalt,AT_Gehalt*(1+TE_Satz_AT)),IF($A592&lt;MONTH(TE_ZP_Tarif),Tarifentgelt,Tarifentgelt*(1+TE_Satz))*IRWAZ/AZ_Tarif)*EintrittsKNZ*AustrittsKNZ,2)</f>
        <v>0</v>
      </c>
      <c r="G592">
        <f>ROUND(Grundentgelt*LZinPrz,2)</f>
        <v>0</v>
      </c>
      <c r="H592">
        <f>ROUND(IF(FreiwZulage&gt;TarifVolumenEnt+TarifVolumenLZ,FreiwZulage-(TarifVolumenEnt+TarifVolumenLZ),0)*AustrittsKNZ*EintrittsKNZ,2)</f>
        <v>0</v>
      </c>
      <c r="I592">
        <f t="shared" si="87"/>
        <v>0</v>
      </c>
      <c r="J592">
        <f t="shared" si="81"/>
        <v>0</v>
      </c>
      <c r="K592">
        <f t="shared" si="82"/>
        <v>3825</v>
      </c>
      <c r="L592">
        <f t="shared" si="83"/>
        <v>5600</v>
      </c>
    </row>
    <row r="593" spans="1:12" x14ac:dyDescent="0.25">
      <c r="A593">
        <f t="shared" si="88"/>
        <v>4</v>
      </c>
      <c r="B593">
        <f t="shared" si="89"/>
        <v>50</v>
      </c>
      <c r="C593">
        <f t="shared" si="84"/>
        <v>1223</v>
      </c>
      <c r="D593" t="str">
        <f t="shared" si="85"/>
        <v>Christian</v>
      </c>
      <c r="E593" t="str">
        <f t="shared" si="86"/>
        <v>Drömer</v>
      </c>
      <c r="F593">
        <f>ROUND(IF(Tariftyp="AT",IF($A593&lt;MONTH(TE_ZP_AT),AT_Gehalt,AT_Gehalt*(1+TE_Satz_AT)),IF($A593&lt;MONTH(TE_ZP_Tarif),Tarifentgelt,Tarifentgelt*(1+TE_Satz))*IRWAZ/AZ_Tarif)*EintrittsKNZ*AustrittsKNZ,2)</f>
        <v>0</v>
      </c>
      <c r="G593">
        <f>ROUND(Grundentgelt*LZinPrz,2)</f>
        <v>0</v>
      </c>
      <c r="H593">
        <f>ROUND(IF(FreiwZulage&gt;TarifVolumenEnt+TarifVolumenLZ,FreiwZulage-(TarifVolumenEnt+TarifVolumenLZ),0)*AustrittsKNZ*EintrittsKNZ,2)</f>
        <v>0</v>
      </c>
      <c r="I593">
        <f t="shared" si="87"/>
        <v>0</v>
      </c>
      <c r="J593">
        <f t="shared" si="81"/>
        <v>0</v>
      </c>
      <c r="K593">
        <f t="shared" si="82"/>
        <v>3825</v>
      </c>
      <c r="L593">
        <f t="shared" si="83"/>
        <v>5600</v>
      </c>
    </row>
    <row r="594" spans="1:12" x14ac:dyDescent="0.25">
      <c r="A594">
        <f t="shared" si="88"/>
        <v>5</v>
      </c>
      <c r="B594">
        <f t="shared" si="89"/>
        <v>50</v>
      </c>
      <c r="C594">
        <f t="shared" si="84"/>
        <v>1223</v>
      </c>
      <c r="D594" t="str">
        <f t="shared" si="85"/>
        <v>Christian</v>
      </c>
      <c r="E594" t="str">
        <f t="shared" si="86"/>
        <v>Drömer</v>
      </c>
      <c r="F594">
        <f>ROUND(IF(Tariftyp="AT",IF($A594&lt;MONTH(TE_ZP_AT),AT_Gehalt,AT_Gehalt*(1+TE_Satz_AT)),IF($A594&lt;MONTH(TE_ZP_Tarif),Tarifentgelt,Tarifentgelt*(1+TE_Satz))*IRWAZ/AZ_Tarif)*EintrittsKNZ*AustrittsKNZ,2)</f>
        <v>0</v>
      </c>
      <c r="G594">
        <f>ROUND(Grundentgelt*LZinPrz,2)</f>
        <v>0</v>
      </c>
      <c r="H594">
        <f>ROUND(IF(FreiwZulage&gt;TarifVolumenEnt+TarifVolumenLZ,FreiwZulage-(TarifVolumenEnt+TarifVolumenLZ),0)*AustrittsKNZ*EintrittsKNZ,2)</f>
        <v>0</v>
      </c>
      <c r="I594">
        <f t="shared" si="87"/>
        <v>0</v>
      </c>
      <c r="J594">
        <f t="shared" si="81"/>
        <v>0</v>
      </c>
      <c r="K594">
        <f t="shared" si="82"/>
        <v>3825</v>
      </c>
      <c r="L594">
        <f t="shared" si="83"/>
        <v>5600</v>
      </c>
    </row>
    <row r="595" spans="1:12" x14ac:dyDescent="0.25">
      <c r="A595">
        <f t="shared" si="88"/>
        <v>6</v>
      </c>
      <c r="B595">
        <f t="shared" si="89"/>
        <v>50</v>
      </c>
      <c r="C595">
        <f t="shared" si="84"/>
        <v>1223</v>
      </c>
      <c r="D595" t="str">
        <f t="shared" si="85"/>
        <v>Christian</v>
      </c>
      <c r="E595" t="str">
        <f t="shared" si="86"/>
        <v>Drömer</v>
      </c>
      <c r="F595">
        <f>ROUND(IF(Tariftyp="AT",IF($A595&lt;MONTH(TE_ZP_AT),AT_Gehalt,AT_Gehalt*(1+TE_Satz_AT)),IF($A595&lt;MONTH(TE_ZP_Tarif),Tarifentgelt,Tarifentgelt*(1+TE_Satz))*IRWAZ/AZ_Tarif)*EintrittsKNZ*AustrittsKNZ,2)</f>
        <v>0</v>
      </c>
      <c r="G595">
        <f>ROUND(Grundentgelt*LZinPrz,2)</f>
        <v>0</v>
      </c>
      <c r="H595">
        <f>ROUND(IF(FreiwZulage&gt;TarifVolumenEnt+TarifVolumenLZ,FreiwZulage-(TarifVolumenEnt+TarifVolumenLZ),0)*AustrittsKNZ*EintrittsKNZ,2)</f>
        <v>0</v>
      </c>
      <c r="I595">
        <f t="shared" si="87"/>
        <v>0</v>
      </c>
      <c r="J595">
        <f t="shared" si="81"/>
        <v>0</v>
      </c>
      <c r="K595">
        <f t="shared" si="82"/>
        <v>3825</v>
      </c>
      <c r="L595">
        <f t="shared" si="83"/>
        <v>5600</v>
      </c>
    </row>
    <row r="596" spans="1:12" x14ac:dyDescent="0.25">
      <c r="A596">
        <f t="shared" si="88"/>
        <v>7</v>
      </c>
      <c r="B596">
        <f t="shared" si="89"/>
        <v>50</v>
      </c>
      <c r="C596">
        <f t="shared" si="84"/>
        <v>1223</v>
      </c>
      <c r="D596" t="str">
        <f t="shared" si="85"/>
        <v>Christian</v>
      </c>
      <c r="E596" t="str">
        <f t="shared" si="86"/>
        <v>Drömer</v>
      </c>
      <c r="F596">
        <f>ROUND(IF(Tariftyp="AT",IF($A596&lt;MONTH(TE_ZP_AT),AT_Gehalt,AT_Gehalt*(1+TE_Satz_AT)),IF($A596&lt;MONTH(TE_ZP_Tarif),Tarifentgelt,Tarifentgelt*(1+TE_Satz))*IRWAZ/AZ_Tarif)*EintrittsKNZ*AustrittsKNZ,2)</f>
        <v>0</v>
      </c>
      <c r="G596">
        <f>ROUND(Grundentgelt*LZinPrz,2)</f>
        <v>0</v>
      </c>
      <c r="H596">
        <f>ROUND(IF(FreiwZulage&gt;TarifVolumenEnt+TarifVolumenLZ,FreiwZulage-(TarifVolumenEnt+TarifVolumenLZ),0)*AustrittsKNZ*EintrittsKNZ,2)</f>
        <v>0</v>
      </c>
      <c r="I596">
        <f t="shared" si="87"/>
        <v>0</v>
      </c>
      <c r="J596">
        <f t="shared" si="81"/>
        <v>0</v>
      </c>
      <c r="K596">
        <f t="shared" si="82"/>
        <v>3825</v>
      </c>
      <c r="L596">
        <f t="shared" si="83"/>
        <v>5600</v>
      </c>
    </row>
    <row r="597" spans="1:12" x14ac:dyDescent="0.25">
      <c r="A597">
        <f t="shared" si="88"/>
        <v>8</v>
      </c>
      <c r="B597">
        <f t="shared" si="89"/>
        <v>50</v>
      </c>
      <c r="C597">
        <f t="shared" si="84"/>
        <v>1223</v>
      </c>
      <c r="D597" t="str">
        <f t="shared" si="85"/>
        <v>Christian</v>
      </c>
      <c r="E597" t="str">
        <f t="shared" si="86"/>
        <v>Drömer</v>
      </c>
      <c r="F597">
        <f>ROUND(IF(Tariftyp="AT",IF($A597&lt;MONTH(TE_ZP_AT),AT_Gehalt,AT_Gehalt*(1+TE_Satz_AT)),IF($A597&lt;MONTH(TE_ZP_Tarif),Tarifentgelt,Tarifentgelt*(1+TE_Satz))*IRWAZ/AZ_Tarif)*EintrittsKNZ*AustrittsKNZ,2)</f>
        <v>0</v>
      </c>
      <c r="G597">
        <f>ROUND(Grundentgelt*LZinPrz,2)</f>
        <v>0</v>
      </c>
      <c r="H597">
        <f>ROUND(IF(FreiwZulage&gt;TarifVolumenEnt+TarifVolumenLZ,FreiwZulage-(TarifVolumenEnt+TarifVolumenLZ),0)*AustrittsKNZ*EintrittsKNZ,2)</f>
        <v>0</v>
      </c>
      <c r="I597">
        <f t="shared" si="87"/>
        <v>0</v>
      </c>
      <c r="J597">
        <f t="shared" si="81"/>
        <v>0</v>
      </c>
      <c r="K597">
        <f t="shared" si="82"/>
        <v>3825</v>
      </c>
      <c r="L597">
        <f t="shared" si="83"/>
        <v>5600</v>
      </c>
    </row>
    <row r="598" spans="1:12" x14ac:dyDescent="0.25">
      <c r="A598">
        <f t="shared" si="88"/>
        <v>9</v>
      </c>
      <c r="B598">
        <f t="shared" si="89"/>
        <v>50</v>
      </c>
      <c r="C598">
        <f t="shared" si="84"/>
        <v>1223</v>
      </c>
      <c r="D598" t="str">
        <f t="shared" si="85"/>
        <v>Christian</v>
      </c>
      <c r="E598" t="str">
        <f t="shared" si="86"/>
        <v>Drömer</v>
      </c>
      <c r="F598">
        <f>ROUND(IF(Tariftyp="AT",IF($A598&lt;MONTH(TE_ZP_AT),AT_Gehalt,AT_Gehalt*(1+TE_Satz_AT)),IF($A598&lt;MONTH(TE_ZP_Tarif),Tarifentgelt,Tarifentgelt*(1+TE_Satz))*IRWAZ/AZ_Tarif)*EintrittsKNZ*AustrittsKNZ,2)</f>
        <v>0</v>
      </c>
      <c r="G598">
        <f>ROUND(Grundentgelt*LZinPrz,2)</f>
        <v>0</v>
      </c>
      <c r="H598">
        <f>ROUND(IF(FreiwZulage&gt;TarifVolumenEnt+TarifVolumenLZ,FreiwZulage-(TarifVolumenEnt+TarifVolumenLZ),0)*AustrittsKNZ*EintrittsKNZ,2)</f>
        <v>0</v>
      </c>
      <c r="I598">
        <f t="shared" si="87"/>
        <v>0</v>
      </c>
      <c r="J598">
        <f t="shared" si="81"/>
        <v>0</v>
      </c>
      <c r="K598">
        <f t="shared" si="82"/>
        <v>3825</v>
      </c>
      <c r="L598">
        <f t="shared" si="83"/>
        <v>5600</v>
      </c>
    </row>
    <row r="599" spans="1:12" x14ac:dyDescent="0.25">
      <c r="A599">
        <f t="shared" si="88"/>
        <v>10</v>
      </c>
      <c r="B599">
        <f t="shared" si="89"/>
        <v>50</v>
      </c>
      <c r="C599">
        <f t="shared" si="84"/>
        <v>1223</v>
      </c>
      <c r="D599" t="str">
        <f t="shared" si="85"/>
        <v>Christian</v>
      </c>
      <c r="E599" t="str">
        <f t="shared" si="86"/>
        <v>Drömer</v>
      </c>
      <c r="F599">
        <f>ROUND(IF(Tariftyp="AT",IF($A599&lt;MONTH(TE_ZP_AT),AT_Gehalt,AT_Gehalt*(1+TE_Satz_AT)),IF($A599&lt;MONTH(TE_ZP_Tarif),Tarifentgelt,Tarifentgelt*(1+TE_Satz))*IRWAZ/AZ_Tarif)*EintrittsKNZ*AustrittsKNZ,2)</f>
        <v>0</v>
      </c>
      <c r="G599">
        <f>ROUND(Grundentgelt*LZinPrz,2)</f>
        <v>0</v>
      </c>
      <c r="H599">
        <f>ROUND(IF(FreiwZulage&gt;TarifVolumenEnt+TarifVolumenLZ,FreiwZulage-(TarifVolumenEnt+TarifVolumenLZ),0)*AustrittsKNZ*EintrittsKNZ,2)</f>
        <v>0</v>
      </c>
      <c r="I599">
        <f t="shared" si="87"/>
        <v>0</v>
      </c>
      <c r="J599">
        <f t="shared" si="81"/>
        <v>0</v>
      </c>
      <c r="K599">
        <f t="shared" si="82"/>
        <v>3825</v>
      </c>
      <c r="L599">
        <f t="shared" si="83"/>
        <v>5600</v>
      </c>
    </row>
    <row r="600" spans="1:12" x14ac:dyDescent="0.25">
      <c r="A600">
        <f t="shared" si="88"/>
        <v>11</v>
      </c>
      <c r="B600">
        <f t="shared" si="89"/>
        <v>50</v>
      </c>
      <c r="C600">
        <f t="shared" si="84"/>
        <v>1223</v>
      </c>
      <c r="D600" t="str">
        <f t="shared" si="85"/>
        <v>Christian</v>
      </c>
      <c r="E600" t="str">
        <f t="shared" si="86"/>
        <v>Drömer</v>
      </c>
      <c r="F600">
        <f>ROUND(IF(Tariftyp="AT",IF($A600&lt;MONTH(TE_ZP_AT),AT_Gehalt,AT_Gehalt*(1+TE_Satz_AT)),IF($A600&lt;MONTH(TE_ZP_Tarif),Tarifentgelt,Tarifentgelt*(1+TE_Satz))*IRWAZ/AZ_Tarif)*EintrittsKNZ*AustrittsKNZ,2)</f>
        <v>0</v>
      </c>
      <c r="G600">
        <f>ROUND(Grundentgelt*LZinPrz,2)</f>
        <v>0</v>
      </c>
      <c r="H600">
        <f>ROUND(IF(FreiwZulage&gt;TarifVolumenEnt+TarifVolumenLZ,FreiwZulage-(TarifVolumenEnt+TarifVolumenLZ),0)*AustrittsKNZ*EintrittsKNZ,2)</f>
        <v>0</v>
      </c>
      <c r="I600">
        <f t="shared" si="87"/>
        <v>0</v>
      </c>
      <c r="J600">
        <f t="shared" si="81"/>
        <v>0</v>
      </c>
      <c r="K600">
        <f t="shared" si="82"/>
        <v>3825</v>
      </c>
      <c r="L600">
        <f t="shared" si="83"/>
        <v>5600</v>
      </c>
    </row>
    <row r="601" spans="1:12" x14ac:dyDescent="0.25">
      <c r="A601">
        <f t="shared" si="88"/>
        <v>12</v>
      </c>
      <c r="B601">
        <f t="shared" si="89"/>
        <v>50</v>
      </c>
      <c r="C601">
        <f t="shared" si="84"/>
        <v>1223</v>
      </c>
      <c r="D601" t="str">
        <f t="shared" si="85"/>
        <v>Christian</v>
      </c>
      <c r="E601" t="str">
        <f t="shared" si="86"/>
        <v>Drömer</v>
      </c>
      <c r="F601">
        <f>ROUND(IF(Tariftyp="AT",IF($A601&lt;MONTH(TE_ZP_AT),AT_Gehalt,AT_Gehalt*(1+TE_Satz_AT)),IF($A601&lt;MONTH(TE_ZP_Tarif),Tarifentgelt,Tarifentgelt*(1+TE_Satz))*IRWAZ/AZ_Tarif)*EintrittsKNZ*AustrittsKNZ,2)</f>
        <v>0</v>
      </c>
      <c r="G601">
        <f>ROUND(Grundentgelt*LZinPrz,2)</f>
        <v>0</v>
      </c>
      <c r="H601">
        <f>ROUND(IF(FreiwZulage&gt;TarifVolumenEnt+TarifVolumenLZ,FreiwZulage-(TarifVolumenEnt+TarifVolumenLZ),0)*AustrittsKNZ*EintrittsKNZ,2)</f>
        <v>0</v>
      </c>
      <c r="I601">
        <f t="shared" si="87"/>
        <v>0</v>
      </c>
      <c r="J601">
        <f t="shared" si="81"/>
        <v>0</v>
      </c>
      <c r="K601">
        <f t="shared" si="82"/>
        <v>3825</v>
      </c>
      <c r="L601">
        <f t="shared" si="83"/>
        <v>5600</v>
      </c>
    </row>
    <row r="602" spans="1:12" x14ac:dyDescent="0.25">
      <c r="A602">
        <f t="shared" si="88"/>
        <v>1</v>
      </c>
      <c r="B602">
        <f t="shared" si="89"/>
        <v>51</v>
      </c>
      <c r="C602">
        <f t="shared" si="84"/>
        <v>1224</v>
      </c>
      <c r="D602" t="str">
        <f t="shared" si="85"/>
        <v>Bernd</v>
      </c>
      <c r="E602" t="str">
        <f t="shared" si="86"/>
        <v>Duclervil</v>
      </c>
      <c r="F602">
        <f>ROUND(IF(Tariftyp="AT",IF($A602&lt;MONTH(TE_ZP_AT),AT_Gehalt,AT_Gehalt*(1+TE_Satz_AT)),IF($A602&lt;MONTH(TE_ZP_Tarif),Tarifentgelt,Tarifentgelt*(1+TE_Satz))*IRWAZ/AZ_Tarif)*EintrittsKNZ*AustrittsKNZ,2)</f>
        <v>1344</v>
      </c>
      <c r="G602">
        <f>ROUND(Grundentgelt*LZinPrz,2)</f>
        <v>0</v>
      </c>
      <c r="H602">
        <f>ROUND(IF(FreiwZulage&gt;TarifVolumenEnt+TarifVolumenLZ,FreiwZulage-(TarifVolumenEnt+TarifVolumenLZ),0)*AustrittsKNZ*EintrittsKNZ,2)</f>
        <v>0</v>
      </c>
      <c r="I602">
        <f t="shared" si="87"/>
        <v>1344</v>
      </c>
      <c r="J602">
        <f t="shared" si="81"/>
        <v>268.87</v>
      </c>
      <c r="K602">
        <f t="shared" si="82"/>
        <v>2481</v>
      </c>
      <c r="L602">
        <f t="shared" si="83"/>
        <v>4256</v>
      </c>
    </row>
    <row r="603" spans="1:12" x14ac:dyDescent="0.25">
      <c r="A603">
        <f t="shared" si="88"/>
        <v>2</v>
      </c>
      <c r="B603">
        <f t="shared" si="89"/>
        <v>51</v>
      </c>
      <c r="C603">
        <f t="shared" si="84"/>
        <v>1224</v>
      </c>
      <c r="D603" t="str">
        <f t="shared" si="85"/>
        <v>Bernd</v>
      </c>
      <c r="E603" t="str">
        <f t="shared" si="86"/>
        <v>Duclervil</v>
      </c>
      <c r="F603">
        <f>ROUND(IF(Tariftyp="AT",IF($A603&lt;MONTH(TE_ZP_AT),AT_Gehalt,AT_Gehalt*(1+TE_Satz_AT)),IF($A603&lt;MONTH(TE_ZP_Tarif),Tarifentgelt,Tarifentgelt*(1+TE_Satz))*IRWAZ/AZ_Tarif)*EintrittsKNZ*AustrittsKNZ,2)</f>
        <v>1344</v>
      </c>
      <c r="G603">
        <f>ROUND(Grundentgelt*LZinPrz,2)</f>
        <v>0</v>
      </c>
      <c r="H603">
        <f>ROUND(IF(FreiwZulage&gt;TarifVolumenEnt+TarifVolumenLZ,FreiwZulage-(TarifVolumenEnt+TarifVolumenLZ),0)*AustrittsKNZ*EintrittsKNZ,2)</f>
        <v>0</v>
      </c>
      <c r="I603">
        <f t="shared" si="87"/>
        <v>1344</v>
      </c>
      <c r="J603">
        <f t="shared" si="81"/>
        <v>268.87</v>
      </c>
      <c r="K603">
        <f t="shared" si="82"/>
        <v>2481</v>
      </c>
      <c r="L603">
        <f t="shared" si="83"/>
        <v>4256</v>
      </c>
    </row>
    <row r="604" spans="1:12" x14ac:dyDescent="0.25">
      <c r="A604">
        <f t="shared" si="88"/>
        <v>3</v>
      </c>
      <c r="B604">
        <f t="shared" si="89"/>
        <v>51</v>
      </c>
      <c r="C604">
        <f t="shared" si="84"/>
        <v>1224</v>
      </c>
      <c r="D604" t="str">
        <f t="shared" si="85"/>
        <v>Bernd</v>
      </c>
      <c r="E604" t="str">
        <f t="shared" si="86"/>
        <v>Duclervil</v>
      </c>
      <c r="F604">
        <f>ROUND(IF(Tariftyp="AT",IF($A604&lt;MONTH(TE_ZP_AT),AT_Gehalt,AT_Gehalt*(1+TE_Satz_AT)),IF($A604&lt;MONTH(TE_ZP_Tarif),Tarifentgelt,Tarifentgelt*(1+TE_Satz))*IRWAZ/AZ_Tarif)*EintrittsKNZ*AustrittsKNZ,2)</f>
        <v>1344</v>
      </c>
      <c r="G604">
        <f>ROUND(Grundentgelt*LZinPrz,2)</f>
        <v>0</v>
      </c>
      <c r="H604">
        <f>ROUND(IF(FreiwZulage&gt;TarifVolumenEnt+TarifVolumenLZ,FreiwZulage-(TarifVolumenEnt+TarifVolumenLZ),0)*AustrittsKNZ*EintrittsKNZ,2)</f>
        <v>0</v>
      </c>
      <c r="I604">
        <f t="shared" si="87"/>
        <v>1344</v>
      </c>
      <c r="J604">
        <f t="shared" si="81"/>
        <v>268.87</v>
      </c>
      <c r="K604">
        <f t="shared" si="82"/>
        <v>2481</v>
      </c>
      <c r="L604">
        <f t="shared" si="83"/>
        <v>4256</v>
      </c>
    </row>
    <row r="605" spans="1:12" x14ac:dyDescent="0.25">
      <c r="A605">
        <f t="shared" si="88"/>
        <v>4</v>
      </c>
      <c r="B605">
        <f t="shared" si="89"/>
        <v>51</v>
      </c>
      <c r="C605">
        <f t="shared" si="84"/>
        <v>1224</v>
      </c>
      <c r="D605" t="str">
        <f t="shared" si="85"/>
        <v>Bernd</v>
      </c>
      <c r="E605" t="str">
        <f t="shared" si="86"/>
        <v>Duclervil</v>
      </c>
      <c r="F605">
        <f>ROUND(IF(Tariftyp="AT",IF($A605&lt;MONTH(TE_ZP_AT),AT_Gehalt,AT_Gehalt*(1+TE_Satz_AT)),IF($A605&lt;MONTH(TE_ZP_Tarif),Tarifentgelt,Tarifentgelt*(1+TE_Satz))*IRWAZ/AZ_Tarif)*EintrittsKNZ*AustrittsKNZ,2)</f>
        <v>1344</v>
      </c>
      <c r="G605">
        <f>ROUND(Grundentgelt*LZinPrz,2)</f>
        <v>0</v>
      </c>
      <c r="H605">
        <f>ROUND(IF(FreiwZulage&gt;TarifVolumenEnt+TarifVolumenLZ,FreiwZulage-(TarifVolumenEnt+TarifVolumenLZ),0)*AustrittsKNZ*EintrittsKNZ,2)</f>
        <v>0</v>
      </c>
      <c r="I605">
        <f t="shared" si="87"/>
        <v>1344</v>
      </c>
      <c r="J605">
        <f t="shared" si="81"/>
        <v>268.87</v>
      </c>
      <c r="K605">
        <f t="shared" si="82"/>
        <v>2481</v>
      </c>
      <c r="L605">
        <f t="shared" si="83"/>
        <v>4256</v>
      </c>
    </row>
    <row r="606" spans="1:12" x14ac:dyDescent="0.25">
      <c r="A606">
        <f t="shared" si="88"/>
        <v>5</v>
      </c>
      <c r="B606">
        <f t="shared" si="89"/>
        <v>51</v>
      </c>
      <c r="C606">
        <f t="shared" si="84"/>
        <v>1224</v>
      </c>
      <c r="D606" t="str">
        <f t="shared" si="85"/>
        <v>Bernd</v>
      </c>
      <c r="E606" t="str">
        <f t="shared" si="86"/>
        <v>Duclervil</v>
      </c>
      <c r="F606">
        <f>ROUND(IF(Tariftyp="AT",IF($A606&lt;MONTH(TE_ZP_AT),AT_Gehalt,AT_Gehalt*(1+TE_Satz_AT)),IF($A606&lt;MONTH(TE_ZP_Tarif),Tarifentgelt,Tarifentgelt*(1+TE_Satz))*IRWAZ/AZ_Tarif)*EintrittsKNZ*AustrittsKNZ,2)</f>
        <v>1344</v>
      </c>
      <c r="G606">
        <f>ROUND(Grundentgelt*LZinPrz,2)</f>
        <v>0</v>
      </c>
      <c r="H606">
        <f>ROUND(IF(FreiwZulage&gt;TarifVolumenEnt+TarifVolumenLZ,FreiwZulage-(TarifVolumenEnt+TarifVolumenLZ),0)*AustrittsKNZ*EintrittsKNZ,2)</f>
        <v>0</v>
      </c>
      <c r="I606">
        <f t="shared" si="87"/>
        <v>1344</v>
      </c>
      <c r="J606">
        <f t="shared" si="81"/>
        <v>268.87</v>
      </c>
      <c r="K606">
        <f t="shared" si="82"/>
        <v>2481</v>
      </c>
      <c r="L606">
        <f t="shared" si="83"/>
        <v>4256</v>
      </c>
    </row>
    <row r="607" spans="1:12" x14ac:dyDescent="0.25">
      <c r="A607">
        <f t="shared" si="88"/>
        <v>6</v>
      </c>
      <c r="B607">
        <f t="shared" si="89"/>
        <v>51</v>
      </c>
      <c r="C607">
        <f t="shared" si="84"/>
        <v>1224</v>
      </c>
      <c r="D607" t="str">
        <f t="shared" si="85"/>
        <v>Bernd</v>
      </c>
      <c r="E607" t="str">
        <f t="shared" si="86"/>
        <v>Duclervil</v>
      </c>
      <c r="F607">
        <f>ROUND(IF(Tariftyp="AT",IF($A607&lt;MONTH(TE_ZP_AT),AT_Gehalt,AT_Gehalt*(1+TE_Satz_AT)),IF($A607&lt;MONTH(TE_ZP_Tarif),Tarifentgelt,Tarifentgelt*(1+TE_Satz))*IRWAZ/AZ_Tarif)*EintrittsKNZ*AustrittsKNZ,2)</f>
        <v>1344</v>
      </c>
      <c r="G607">
        <f>ROUND(Grundentgelt*LZinPrz,2)</f>
        <v>0</v>
      </c>
      <c r="H607">
        <f>ROUND(IF(FreiwZulage&gt;TarifVolumenEnt+TarifVolumenLZ,FreiwZulage-(TarifVolumenEnt+TarifVolumenLZ),0)*AustrittsKNZ*EintrittsKNZ,2)</f>
        <v>0</v>
      </c>
      <c r="I607">
        <f t="shared" si="87"/>
        <v>1344</v>
      </c>
      <c r="J607">
        <f t="shared" si="81"/>
        <v>268.87</v>
      </c>
      <c r="K607">
        <f t="shared" si="82"/>
        <v>2481</v>
      </c>
      <c r="L607">
        <f t="shared" si="83"/>
        <v>4256</v>
      </c>
    </row>
    <row r="608" spans="1:12" x14ac:dyDescent="0.25">
      <c r="A608">
        <f t="shared" si="88"/>
        <v>7</v>
      </c>
      <c r="B608">
        <f t="shared" si="89"/>
        <v>51</v>
      </c>
      <c r="C608">
        <f t="shared" si="84"/>
        <v>1224</v>
      </c>
      <c r="D608" t="str">
        <f t="shared" si="85"/>
        <v>Bernd</v>
      </c>
      <c r="E608" t="str">
        <f t="shared" si="86"/>
        <v>Duclervil</v>
      </c>
      <c r="F608">
        <f>ROUND(IF(Tariftyp="AT",IF($A608&lt;MONTH(TE_ZP_AT),AT_Gehalt,AT_Gehalt*(1+TE_Satz_AT)),IF($A608&lt;MONTH(TE_ZP_Tarif),Tarifentgelt,Tarifentgelt*(1+TE_Satz))*IRWAZ/AZ_Tarif)*EintrittsKNZ*AustrittsKNZ,2)</f>
        <v>1370.88</v>
      </c>
      <c r="G608">
        <f>ROUND(Grundentgelt*LZinPrz,2)</f>
        <v>0</v>
      </c>
      <c r="H608">
        <f>ROUND(IF(FreiwZulage&gt;TarifVolumenEnt+TarifVolumenLZ,FreiwZulage-(TarifVolumenEnt+TarifVolumenLZ),0)*AustrittsKNZ*EintrittsKNZ,2)</f>
        <v>0</v>
      </c>
      <c r="I608">
        <f t="shared" si="87"/>
        <v>1370.88</v>
      </c>
      <c r="J608">
        <f t="shared" si="81"/>
        <v>274.24</v>
      </c>
      <c r="K608">
        <f t="shared" si="82"/>
        <v>2454.12</v>
      </c>
      <c r="L608">
        <f t="shared" si="83"/>
        <v>4229.12</v>
      </c>
    </row>
    <row r="609" spans="1:12" x14ac:dyDescent="0.25">
      <c r="A609">
        <f t="shared" si="88"/>
        <v>8</v>
      </c>
      <c r="B609">
        <f t="shared" si="89"/>
        <v>51</v>
      </c>
      <c r="C609">
        <f t="shared" si="84"/>
        <v>1224</v>
      </c>
      <c r="D609" t="str">
        <f t="shared" si="85"/>
        <v>Bernd</v>
      </c>
      <c r="E609" t="str">
        <f t="shared" si="86"/>
        <v>Duclervil</v>
      </c>
      <c r="F609">
        <f>ROUND(IF(Tariftyp="AT",IF($A609&lt;MONTH(TE_ZP_AT),AT_Gehalt,AT_Gehalt*(1+TE_Satz_AT)),IF($A609&lt;MONTH(TE_ZP_Tarif),Tarifentgelt,Tarifentgelt*(1+TE_Satz))*IRWAZ/AZ_Tarif)*EintrittsKNZ*AustrittsKNZ,2)</f>
        <v>1370.88</v>
      </c>
      <c r="G609">
        <f>ROUND(Grundentgelt*LZinPrz,2)</f>
        <v>0</v>
      </c>
      <c r="H609">
        <f>ROUND(IF(FreiwZulage&gt;TarifVolumenEnt+TarifVolumenLZ,FreiwZulage-(TarifVolumenEnt+TarifVolumenLZ),0)*AustrittsKNZ*EintrittsKNZ,2)</f>
        <v>0</v>
      </c>
      <c r="I609">
        <f t="shared" si="87"/>
        <v>1370.88</v>
      </c>
      <c r="J609">
        <f t="shared" si="81"/>
        <v>274.24</v>
      </c>
      <c r="K609">
        <f t="shared" si="82"/>
        <v>2454.12</v>
      </c>
      <c r="L609">
        <f t="shared" si="83"/>
        <v>4229.12</v>
      </c>
    </row>
    <row r="610" spans="1:12" x14ac:dyDescent="0.25">
      <c r="A610">
        <f t="shared" si="88"/>
        <v>9</v>
      </c>
      <c r="B610">
        <f t="shared" si="89"/>
        <v>51</v>
      </c>
      <c r="C610">
        <f t="shared" si="84"/>
        <v>1224</v>
      </c>
      <c r="D610" t="str">
        <f t="shared" si="85"/>
        <v>Bernd</v>
      </c>
      <c r="E610" t="str">
        <f t="shared" si="86"/>
        <v>Duclervil</v>
      </c>
      <c r="F610">
        <f>ROUND(IF(Tariftyp="AT",IF($A610&lt;MONTH(TE_ZP_AT),AT_Gehalt,AT_Gehalt*(1+TE_Satz_AT)),IF($A610&lt;MONTH(TE_ZP_Tarif),Tarifentgelt,Tarifentgelt*(1+TE_Satz))*IRWAZ/AZ_Tarif)*EintrittsKNZ*AustrittsKNZ,2)</f>
        <v>1370.88</v>
      </c>
      <c r="G610">
        <f>ROUND(Grundentgelt*LZinPrz,2)</f>
        <v>0</v>
      </c>
      <c r="H610">
        <f>ROUND(IF(FreiwZulage&gt;TarifVolumenEnt+TarifVolumenLZ,FreiwZulage-(TarifVolumenEnt+TarifVolumenLZ),0)*AustrittsKNZ*EintrittsKNZ,2)</f>
        <v>0</v>
      </c>
      <c r="I610">
        <f t="shared" si="87"/>
        <v>1370.88</v>
      </c>
      <c r="J610">
        <f t="shared" si="81"/>
        <v>274.24</v>
      </c>
      <c r="K610">
        <f t="shared" si="82"/>
        <v>2454.12</v>
      </c>
      <c r="L610">
        <f t="shared" si="83"/>
        <v>4229.12</v>
      </c>
    </row>
    <row r="611" spans="1:12" x14ac:dyDescent="0.25">
      <c r="A611">
        <f t="shared" si="88"/>
        <v>10</v>
      </c>
      <c r="B611">
        <f t="shared" si="89"/>
        <v>51</v>
      </c>
      <c r="C611">
        <f t="shared" si="84"/>
        <v>1224</v>
      </c>
      <c r="D611" t="str">
        <f t="shared" si="85"/>
        <v>Bernd</v>
      </c>
      <c r="E611" t="str">
        <f t="shared" si="86"/>
        <v>Duclervil</v>
      </c>
      <c r="F611">
        <f>ROUND(IF(Tariftyp="AT",IF($A611&lt;MONTH(TE_ZP_AT),AT_Gehalt,AT_Gehalt*(1+TE_Satz_AT)),IF($A611&lt;MONTH(TE_ZP_Tarif),Tarifentgelt,Tarifentgelt*(1+TE_Satz))*IRWAZ/AZ_Tarif)*EintrittsKNZ*AustrittsKNZ,2)</f>
        <v>1370.88</v>
      </c>
      <c r="G611">
        <f>ROUND(Grundentgelt*LZinPrz,2)</f>
        <v>0</v>
      </c>
      <c r="H611">
        <f>ROUND(IF(FreiwZulage&gt;TarifVolumenEnt+TarifVolumenLZ,FreiwZulage-(TarifVolumenEnt+TarifVolumenLZ),0)*AustrittsKNZ*EintrittsKNZ,2)</f>
        <v>0</v>
      </c>
      <c r="I611">
        <f t="shared" si="87"/>
        <v>1370.88</v>
      </c>
      <c r="J611">
        <f t="shared" si="81"/>
        <v>274.24</v>
      </c>
      <c r="K611">
        <f t="shared" si="82"/>
        <v>2454.12</v>
      </c>
      <c r="L611">
        <f t="shared" si="83"/>
        <v>4229.12</v>
      </c>
    </row>
    <row r="612" spans="1:12" x14ac:dyDescent="0.25">
      <c r="A612">
        <f t="shared" si="88"/>
        <v>11</v>
      </c>
      <c r="B612">
        <f t="shared" si="89"/>
        <v>51</v>
      </c>
      <c r="C612">
        <f t="shared" si="84"/>
        <v>1224</v>
      </c>
      <c r="D612" t="str">
        <f t="shared" si="85"/>
        <v>Bernd</v>
      </c>
      <c r="E612" t="str">
        <f t="shared" si="86"/>
        <v>Duclervil</v>
      </c>
      <c r="F612">
        <f>ROUND(IF(Tariftyp="AT",IF($A612&lt;MONTH(TE_ZP_AT),AT_Gehalt,AT_Gehalt*(1+TE_Satz_AT)),IF($A612&lt;MONTH(TE_ZP_Tarif),Tarifentgelt,Tarifentgelt*(1+TE_Satz))*IRWAZ/AZ_Tarif)*EintrittsKNZ*AustrittsKNZ,2)</f>
        <v>1370.88</v>
      </c>
      <c r="G612">
        <f>ROUND(Grundentgelt*LZinPrz,2)</f>
        <v>0</v>
      </c>
      <c r="H612">
        <f>ROUND(IF(FreiwZulage&gt;TarifVolumenEnt+TarifVolumenLZ,FreiwZulage-(TarifVolumenEnt+TarifVolumenLZ),0)*AustrittsKNZ*EintrittsKNZ,2)</f>
        <v>0</v>
      </c>
      <c r="I612">
        <f t="shared" si="87"/>
        <v>1370.88</v>
      </c>
      <c r="J612">
        <f t="shared" si="81"/>
        <v>274.24</v>
      </c>
      <c r="K612">
        <f t="shared" si="82"/>
        <v>2454.12</v>
      </c>
      <c r="L612">
        <f t="shared" si="83"/>
        <v>4229.12</v>
      </c>
    </row>
    <row r="613" spans="1:12" x14ac:dyDescent="0.25">
      <c r="A613">
        <f t="shared" si="88"/>
        <v>12</v>
      </c>
      <c r="B613">
        <f t="shared" si="89"/>
        <v>51</v>
      </c>
      <c r="C613">
        <f t="shared" si="84"/>
        <v>1224</v>
      </c>
      <c r="D613" t="str">
        <f t="shared" si="85"/>
        <v>Bernd</v>
      </c>
      <c r="E613" t="str">
        <f t="shared" si="86"/>
        <v>Duclervil</v>
      </c>
      <c r="F613">
        <f>ROUND(IF(Tariftyp="AT",IF($A613&lt;MONTH(TE_ZP_AT),AT_Gehalt,AT_Gehalt*(1+TE_Satz_AT)),IF($A613&lt;MONTH(TE_ZP_Tarif),Tarifentgelt,Tarifentgelt*(1+TE_Satz))*IRWAZ/AZ_Tarif)*EintrittsKNZ*AustrittsKNZ,2)</f>
        <v>1370.88</v>
      </c>
      <c r="G613">
        <f>ROUND(Grundentgelt*LZinPrz,2)</f>
        <v>0</v>
      </c>
      <c r="H613">
        <f>ROUND(IF(FreiwZulage&gt;TarifVolumenEnt+TarifVolumenLZ,FreiwZulage-(TarifVolumenEnt+TarifVolumenLZ),0)*AustrittsKNZ*EintrittsKNZ,2)</f>
        <v>0</v>
      </c>
      <c r="I613">
        <f t="shared" si="87"/>
        <v>1370.88</v>
      </c>
      <c r="J613">
        <f t="shared" si="81"/>
        <v>274.24</v>
      </c>
      <c r="K613">
        <f t="shared" si="82"/>
        <v>2454.12</v>
      </c>
      <c r="L613">
        <f t="shared" si="83"/>
        <v>4229.12</v>
      </c>
    </row>
    <row r="614" spans="1:12" x14ac:dyDescent="0.25">
      <c r="A614">
        <f t="shared" si="88"/>
        <v>1</v>
      </c>
      <c r="B614">
        <f t="shared" si="89"/>
        <v>52</v>
      </c>
      <c r="C614">
        <f t="shared" si="84"/>
        <v>1227</v>
      </c>
      <c r="D614" t="str">
        <f t="shared" si="85"/>
        <v>Carolin</v>
      </c>
      <c r="E614" t="str">
        <f t="shared" si="86"/>
        <v>Eckert</v>
      </c>
      <c r="F614">
        <f>ROUND(IF(Tariftyp="AT",IF($A614&lt;MONTH(TE_ZP_AT),AT_Gehalt,AT_Gehalt*(1+TE_Satz_AT)),IF($A614&lt;MONTH(TE_ZP_Tarif),Tarifentgelt,Tarifentgelt*(1+TE_Satz))*IRWAZ/AZ_Tarif)*EintrittsKNZ*AustrittsKNZ,2)</f>
        <v>2361.71</v>
      </c>
      <c r="G614">
        <f>ROUND(Grundentgelt*LZinPrz,2)</f>
        <v>188.94</v>
      </c>
      <c r="H614">
        <f>ROUND(IF(FreiwZulage&gt;TarifVolumenEnt+TarifVolumenLZ,FreiwZulage-(TarifVolumenEnt+TarifVolumenLZ),0)*AustrittsKNZ*EintrittsKNZ,2)</f>
        <v>0</v>
      </c>
      <c r="I614">
        <f t="shared" si="87"/>
        <v>2550.65</v>
      </c>
      <c r="J614">
        <f t="shared" si="81"/>
        <v>510.26</v>
      </c>
      <c r="K614">
        <f t="shared" si="82"/>
        <v>1274.3499999999999</v>
      </c>
      <c r="L614">
        <f t="shared" si="83"/>
        <v>3049.35</v>
      </c>
    </row>
    <row r="615" spans="1:12" x14ac:dyDescent="0.25">
      <c r="A615">
        <f t="shared" si="88"/>
        <v>2</v>
      </c>
      <c r="B615">
        <f t="shared" si="89"/>
        <v>52</v>
      </c>
      <c r="C615">
        <f t="shared" si="84"/>
        <v>1227</v>
      </c>
      <c r="D615" t="str">
        <f t="shared" si="85"/>
        <v>Carolin</v>
      </c>
      <c r="E615" t="str">
        <f t="shared" si="86"/>
        <v>Eckert</v>
      </c>
      <c r="F615">
        <f>ROUND(IF(Tariftyp="AT",IF($A615&lt;MONTH(TE_ZP_AT),AT_Gehalt,AT_Gehalt*(1+TE_Satz_AT)),IF($A615&lt;MONTH(TE_ZP_Tarif),Tarifentgelt,Tarifentgelt*(1+TE_Satz))*IRWAZ/AZ_Tarif)*EintrittsKNZ*AustrittsKNZ,2)</f>
        <v>2361.71</v>
      </c>
      <c r="G615">
        <f>ROUND(Grundentgelt*LZinPrz,2)</f>
        <v>188.94</v>
      </c>
      <c r="H615">
        <f>ROUND(IF(FreiwZulage&gt;TarifVolumenEnt+TarifVolumenLZ,FreiwZulage-(TarifVolumenEnt+TarifVolumenLZ),0)*AustrittsKNZ*EintrittsKNZ,2)</f>
        <v>0</v>
      </c>
      <c r="I615">
        <f t="shared" si="87"/>
        <v>2550.65</v>
      </c>
      <c r="J615">
        <f t="shared" si="81"/>
        <v>510.26</v>
      </c>
      <c r="K615">
        <f t="shared" si="82"/>
        <v>1274.3499999999999</v>
      </c>
      <c r="L615">
        <f t="shared" si="83"/>
        <v>3049.35</v>
      </c>
    </row>
    <row r="616" spans="1:12" x14ac:dyDescent="0.25">
      <c r="A616">
        <f t="shared" si="88"/>
        <v>3</v>
      </c>
      <c r="B616">
        <f t="shared" si="89"/>
        <v>52</v>
      </c>
      <c r="C616">
        <f t="shared" si="84"/>
        <v>1227</v>
      </c>
      <c r="D616" t="str">
        <f t="shared" si="85"/>
        <v>Carolin</v>
      </c>
      <c r="E616" t="str">
        <f t="shared" si="86"/>
        <v>Eckert</v>
      </c>
      <c r="F616">
        <f>ROUND(IF(Tariftyp="AT",IF($A616&lt;MONTH(TE_ZP_AT),AT_Gehalt,AT_Gehalt*(1+TE_Satz_AT)),IF($A616&lt;MONTH(TE_ZP_Tarif),Tarifentgelt,Tarifentgelt*(1+TE_Satz))*IRWAZ/AZ_Tarif)*EintrittsKNZ*AustrittsKNZ,2)</f>
        <v>2361.71</v>
      </c>
      <c r="G616">
        <f>ROUND(Grundentgelt*LZinPrz,2)</f>
        <v>188.94</v>
      </c>
      <c r="H616">
        <f>ROUND(IF(FreiwZulage&gt;TarifVolumenEnt+TarifVolumenLZ,FreiwZulage-(TarifVolumenEnt+TarifVolumenLZ),0)*AustrittsKNZ*EintrittsKNZ,2)</f>
        <v>0</v>
      </c>
      <c r="I616">
        <f t="shared" si="87"/>
        <v>2550.65</v>
      </c>
      <c r="J616">
        <f t="shared" si="81"/>
        <v>510.26</v>
      </c>
      <c r="K616">
        <f t="shared" si="82"/>
        <v>1274.3499999999999</v>
      </c>
      <c r="L616">
        <f t="shared" si="83"/>
        <v>3049.35</v>
      </c>
    </row>
    <row r="617" spans="1:12" x14ac:dyDescent="0.25">
      <c r="A617">
        <f t="shared" si="88"/>
        <v>4</v>
      </c>
      <c r="B617">
        <f t="shared" si="89"/>
        <v>52</v>
      </c>
      <c r="C617">
        <f t="shared" si="84"/>
        <v>1227</v>
      </c>
      <c r="D617" t="str">
        <f t="shared" si="85"/>
        <v>Carolin</v>
      </c>
      <c r="E617" t="str">
        <f t="shared" si="86"/>
        <v>Eckert</v>
      </c>
      <c r="F617">
        <f>ROUND(IF(Tariftyp="AT",IF($A617&lt;MONTH(TE_ZP_AT),AT_Gehalt,AT_Gehalt*(1+TE_Satz_AT)),IF($A617&lt;MONTH(TE_ZP_Tarif),Tarifentgelt,Tarifentgelt*(1+TE_Satz))*IRWAZ/AZ_Tarif)*EintrittsKNZ*AustrittsKNZ,2)</f>
        <v>2361.71</v>
      </c>
      <c r="G617">
        <f>ROUND(Grundentgelt*LZinPrz,2)</f>
        <v>188.94</v>
      </c>
      <c r="H617">
        <f>ROUND(IF(FreiwZulage&gt;TarifVolumenEnt+TarifVolumenLZ,FreiwZulage-(TarifVolumenEnt+TarifVolumenLZ),0)*AustrittsKNZ*EintrittsKNZ,2)</f>
        <v>0</v>
      </c>
      <c r="I617">
        <f t="shared" si="87"/>
        <v>2550.65</v>
      </c>
      <c r="J617">
        <f t="shared" si="81"/>
        <v>510.26</v>
      </c>
      <c r="K617">
        <f t="shared" si="82"/>
        <v>1274.3499999999999</v>
      </c>
      <c r="L617">
        <f t="shared" si="83"/>
        <v>3049.35</v>
      </c>
    </row>
    <row r="618" spans="1:12" x14ac:dyDescent="0.25">
      <c r="A618">
        <f t="shared" si="88"/>
        <v>5</v>
      </c>
      <c r="B618">
        <f t="shared" si="89"/>
        <v>52</v>
      </c>
      <c r="C618">
        <f t="shared" si="84"/>
        <v>1227</v>
      </c>
      <c r="D618" t="str">
        <f t="shared" si="85"/>
        <v>Carolin</v>
      </c>
      <c r="E618" t="str">
        <f t="shared" si="86"/>
        <v>Eckert</v>
      </c>
      <c r="F618">
        <f>ROUND(IF(Tariftyp="AT",IF($A618&lt;MONTH(TE_ZP_AT),AT_Gehalt,AT_Gehalt*(1+TE_Satz_AT)),IF($A618&lt;MONTH(TE_ZP_Tarif),Tarifentgelt,Tarifentgelt*(1+TE_Satz))*IRWAZ/AZ_Tarif)*EintrittsKNZ*AustrittsKNZ,2)</f>
        <v>2432.5700000000002</v>
      </c>
      <c r="G618">
        <f>ROUND(Grundentgelt*LZinPrz,2)</f>
        <v>194.61</v>
      </c>
      <c r="H618">
        <f>ROUND(IF(FreiwZulage&gt;TarifVolumenEnt+TarifVolumenLZ,FreiwZulage-(TarifVolumenEnt+TarifVolumenLZ),0)*AustrittsKNZ*EintrittsKNZ,2)</f>
        <v>0</v>
      </c>
      <c r="I618">
        <f t="shared" si="87"/>
        <v>2627.1800000000003</v>
      </c>
      <c r="J618">
        <f t="shared" si="81"/>
        <v>525.57000000000005</v>
      </c>
      <c r="K618">
        <f t="shared" si="82"/>
        <v>1197.8199999999997</v>
      </c>
      <c r="L618">
        <f t="shared" si="83"/>
        <v>2972.8199999999997</v>
      </c>
    </row>
    <row r="619" spans="1:12" x14ac:dyDescent="0.25">
      <c r="A619">
        <f t="shared" si="88"/>
        <v>6</v>
      </c>
      <c r="B619">
        <f t="shared" si="89"/>
        <v>52</v>
      </c>
      <c r="C619">
        <f t="shared" si="84"/>
        <v>1227</v>
      </c>
      <c r="D619" t="str">
        <f t="shared" si="85"/>
        <v>Carolin</v>
      </c>
      <c r="E619" t="str">
        <f t="shared" si="86"/>
        <v>Eckert</v>
      </c>
      <c r="F619">
        <f>ROUND(IF(Tariftyp="AT",IF($A619&lt;MONTH(TE_ZP_AT),AT_Gehalt,AT_Gehalt*(1+TE_Satz_AT)),IF($A619&lt;MONTH(TE_ZP_Tarif),Tarifentgelt,Tarifentgelt*(1+TE_Satz))*IRWAZ/AZ_Tarif)*EintrittsKNZ*AustrittsKNZ,2)</f>
        <v>2432.5700000000002</v>
      </c>
      <c r="G619">
        <f>ROUND(Grundentgelt*LZinPrz,2)</f>
        <v>194.61</v>
      </c>
      <c r="H619">
        <f>ROUND(IF(FreiwZulage&gt;TarifVolumenEnt+TarifVolumenLZ,FreiwZulage-(TarifVolumenEnt+TarifVolumenLZ),0)*AustrittsKNZ*EintrittsKNZ,2)</f>
        <v>0</v>
      </c>
      <c r="I619">
        <f t="shared" si="87"/>
        <v>2627.1800000000003</v>
      </c>
      <c r="J619">
        <f t="shared" si="81"/>
        <v>525.57000000000005</v>
      </c>
      <c r="K619">
        <f t="shared" si="82"/>
        <v>1197.8199999999997</v>
      </c>
      <c r="L619">
        <f t="shared" si="83"/>
        <v>2972.8199999999997</v>
      </c>
    </row>
    <row r="620" spans="1:12" x14ac:dyDescent="0.25">
      <c r="A620">
        <f t="shared" si="88"/>
        <v>7</v>
      </c>
      <c r="B620">
        <f t="shared" si="89"/>
        <v>52</v>
      </c>
      <c r="C620">
        <f t="shared" si="84"/>
        <v>1227</v>
      </c>
      <c r="D620" t="str">
        <f t="shared" si="85"/>
        <v>Carolin</v>
      </c>
      <c r="E620" t="str">
        <f t="shared" si="86"/>
        <v>Eckert</v>
      </c>
      <c r="F620">
        <f>ROUND(IF(Tariftyp="AT",IF($A620&lt;MONTH(TE_ZP_AT),AT_Gehalt,AT_Gehalt*(1+TE_Satz_AT)),IF($A620&lt;MONTH(TE_ZP_Tarif),Tarifentgelt,Tarifentgelt*(1+TE_Satz))*IRWAZ/AZ_Tarif)*EintrittsKNZ*AustrittsKNZ,2)</f>
        <v>2432.5700000000002</v>
      </c>
      <c r="G620">
        <f>ROUND(Grundentgelt*LZinPrz,2)</f>
        <v>194.61</v>
      </c>
      <c r="H620">
        <f>ROUND(IF(FreiwZulage&gt;TarifVolumenEnt+TarifVolumenLZ,FreiwZulage-(TarifVolumenEnt+TarifVolumenLZ),0)*AustrittsKNZ*EintrittsKNZ,2)</f>
        <v>0</v>
      </c>
      <c r="I620">
        <f t="shared" si="87"/>
        <v>2627.1800000000003</v>
      </c>
      <c r="J620">
        <f t="shared" si="81"/>
        <v>525.57000000000005</v>
      </c>
      <c r="K620">
        <f t="shared" si="82"/>
        <v>1197.8199999999997</v>
      </c>
      <c r="L620">
        <f t="shared" si="83"/>
        <v>2972.8199999999997</v>
      </c>
    </row>
    <row r="621" spans="1:12" x14ac:dyDescent="0.25">
      <c r="A621">
        <f t="shared" si="88"/>
        <v>8</v>
      </c>
      <c r="B621">
        <f t="shared" si="89"/>
        <v>52</v>
      </c>
      <c r="C621">
        <f t="shared" si="84"/>
        <v>1227</v>
      </c>
      <c r="D621" t="str">
        <f t="shared" si="85"/>
        <v>Carolin</v>
      </c>
      <c r="E621" t="str">
        <f t="shared" si="86"/>
        <v>Eckert</v>
      </c>
      <c r="F621">
        <f>ROUND(IF(Tariftyp="AT",IF($A621&lt;MONTH(TE_ZP_AT),AT_Gehalt,AT_Gehalt*(1+TE_Satz_AT)),IF($A621&lt;MONTH(TE_ZP_Tarif),Tarifentgelt,Tarifentgelt*(1+TE_Satz))*IRWAZ/AZ_Tarif)*EintrittsKNZ*AustrittsKNZ,2)</f>
        <v>2432.5700000000002</v>
      </c>
      <c r="G621">
        <f>ROUND(Grundentgelt*LZinPrz,2)</f>
        <v>194.61</v>
      </c>
      <c r="H621">
        <f>ROUND(IF(FreiwZulage&gt;TarifVolumenEnt+TarifVolumenLZ,FreiwZulage-(TarifVolumenEnt+TarifVolumenLZ),0)*AustrittsKNZ*EintrittsKNZ,2)</f>
        <v>0</v>
      </c>
      <c r="I621">
        <f t="shared" si="87"/>
        <v>2627.1800000000003</v>
      </c>
      <c r="J621">
        <f t="shared" si="81"/>
        <v>525.57000000000005</v>
      </c>
      <c r="K621">
        <f t="shared" si="82"/>
        <v>1197.8199999999997</v>
      </c>
      <c r="L621">
        <f t="shared" si="83"/>
        <v>2972.8199999999997</v>
      </c>
    </row>
    <row r="622" spans="1:12" x14ac:dyDescent="0.25">
      <c r="A622">
        <f t="shared" si="88"/>
        <v>9</v>
      </c>
      <c r="B622">
        <f t="shared" si="89"/>
        <v>52</v>
      </c>
      <c r="C622">
        <f t="shared" si="84"/>
        <v>1227</v>
      </c>
      <c r="D622" t="str">
        <f t="shared" si="85"/>
        <v>Carolin</v>
      </c>
      <c r="E622" t="str">
        <f t="shared" si="86"/>
        <v>Eckert</v>
      </c>
      <c r="F622">
        <f>ROUND(IF(Tariftyp="AT",IF($A622&lt;MONTH(TE_ZP_AT),AT_Gehalt,AT_Gehalt*(1+TE_Satz_AT)),IF($A622&lt;MONTH(TE_ZP_Tarif),Tarifentgelt,Tarifentgelt*(1+TE_Satz))*IRWAZ/AZ_Tarif)*EintrittsKNZ*AustrittsKNZ,2)</f>
        <v>2432.5700000000002</v>
      </c>
      <c r="G622">
        <f>ROUND(Grundentgelt*LZinPrz,2)</f>
        <v>194.61</v>
      </c>
      <c r="H622">
        <f>ROUND(IF(FreiwZulage&gt;TarifVolumenEnt+TarifVolumenLZ,FreiwZulage-(TarifVolumenEnt+TarifVolumenLZ),0)*AustrittsKNZ*EintrittsKNZ,2)</f>
        <v>0</v>
      </c>
      <c r="I622">
        <f t="shared" si="87"/>
        <v>2627.1800000000003</v>
      </c>
      <c r="J622">
        <f t="shared" si="81"/>
        <v>525.57000000000005</v>
      </c>
      <c r="K622">
        <f t="shared" si="82"/>
        <v>1197.8199999999997</v>
      </c>
      <c r="L622">
        <f t="shared" si="83"/>
        <v>2972.8199999999997</v>
      </c>
    </row>
    <row r="623" spans="1:12" x14ac:dyDescent="0.25">
      <c r="A623">
        <f t="shared" si="88"/>
        <v>10</v>
      </c>
      <c r="B623">
        <f t="shared" si="89"/>
        <v>52</v>
      </c>
      <c r="C623">
        <f t="shared" si="84"/>
        <v>1227</v>
      </c>
      <c r="D623" t="str">
        <f t="shared" si="85"/>
        <v>Carolin</v>
      </c>
      <c r="E623" t="str">
        <f t="shared" si="86"/>
        <v>Eckert</v>
      </c>
      <c r="F623">
        <f>ROUND(IF(Tariftyp="AT",IF($A623&lt;MONTH(TE_ZP_AT),AT_Gehalt,AT_Gehalt*(1+TE_Satz_AT)),IF($A623&lt;MONTH(TE_ZP_Tarif),Tarifentgelt,Tarifentgelt*(1+TE_Satz))*IRWAZ/AZ_Tarif)*EintrittsKNZ*AustrittsKNZ,2)</f>
        <v>2432.5700000000002</v>
      </c>
      <c r="G623">
        <f>ROUND(Grundentgelt*LZinPrz,2)</f>
        <v>194.61</v>
      </c>
      <c r="H623">
        <f>ROUND(IF(FreiwZulage&gt;TarifVolumenEnt+TarifVolumenLZ,FreiwZulage-(TarifVolumenEnt+TarifVolumenLZ),0)*AustrittsKNZ*EintrittsKNZ,2)</f>
        <v>0</v>
      </c>
      <c r="I623">
        <f t="shared" si="87"/>
        <v>2627.1800000000003</v>
      </c>
      <c r="J623">
        <f t="shared" si="81"/>
        <v>525.57000000000005</v>
      </c>
      <c r="K623">
        <f t="shared" si="82"/>
        <v>1197.8199999999997</v>
      </c>
      <c r="L623">
        <f t="shared" si="83"/>
        <v>2972.8199999999997</v>
      </c>
    </row>
    <row r="624" spans="1:12" x14ac:dyDescent="0.25">
      <c r="A624">
        <f t="shared" si="88"/>
        <v>11</v>
      </c>
      <c r="B624">
        <f t="shared" si="89"/>
        <v>52</v>
      </c>
      <c r="C624">
        <f t="shared" si="84"/>
        <v>1227</v>
      </c>
      <c r="D624" t="str">
        <f t="shared" si="85"/>
        <v>Carolin</v>
      </c>
      <c r="E624" t="str">
        <f t="shared" si="86"/>
        <v>Eckert</v>
      </c>
      <c r="F624">
        <f>ROUND(IF(Tariftyp="AT",IF($A624&lt;MONTH(TE_ZP_AT),AT_Gehalt,AT_Gehalt*(1+TE_Satz_AT)),IF($A624&lt;MONTH(TE_ZP_Tarif),Tarifentgelt,Tarifentgelt*(1+TE_Satz))*IRWAZ/AZ_Tarif)*EintrittsKNZ*AustrittsKNZ,2)</f>
        <v>2432.5700000000002</v>
      </c>
      <c r="G624">
        <f>ROUND(Grundentgelt*LZinPrz,2)</f>
        <v>194.61</v>
      </c>
      <c r="H624">
        <f>ROUND(IF(FreiwZulage&gt;TarifVolumenEnt+TarifVolumenLZ,FreiwZulage-(TarifVolumenEnt+TarifVolumenLZ),0)*AustrittsKNZ*EintrittsKNZ,2)</f>
        <v>0</v>
      </c>
      <c r="I624">
        <f t="shared" si="87"/>
        <v>2627.1800000000003</v>
      </c>
      <c r="J624">
        <f t="shared" si="81"/>
        <v>525.57000000000005</v>
      </c>
      <c r="K624">
        <f t="shared" si="82"/>
        <v>1197.8199999999997</v>
      </c>
      <c r="L624">
        <f t="shared" si="83"/>
        <v>2972.8199999999997</v>
      </c>
    </row>
    <row r="625" spans="1:12" x14ac:dyDescent="0.25">
      <c r="A625">
        <f t="shared" si="88"/>
        <v>12</v>
      </c>
      <c r="B625">
        <f t="shared" si="89"/>
        <v>52</v>
      </c>
      <c r="C625">
        <f t="shared" si="84"/>
        <v>1227</v>
      </c>
      <c r="D625" t="str">
        <f t="shared" si="85"/>
        <v>Carolin</v>
      </c>
      <c r="E625" t="str">
        <f t="shared" si="86"/>
        <v>Eckert</v>
      </c>
      <c r="F625">
        <f>ROUND(IF(Tariftyp="AT",IF($A625&lt;MONTH(TE_ZP_AT),AT_Gehalt,AT_Gehalt*(1+TE_Satz_AT)),IF($A625&lt;MONTH(TE_ZP_Tarif),Tarifentgelt,Tarifentgelt*(1+TE_Satz))*IRWAZ/AZ_Tarif)*EintrittsKNZ*AustrittsKNZ,2)</f>
        <v>2432.5700000000002</v>
      </c>
      <c r="G625">
        <f>ROUND(Grundentgelt*LZinPrz,2)</f>
        <v>194.61</v>
      </c>
      <c r="H625">
        <f>ROUND(IF(FreiwZulage&gt;TarifVolumenEnt+TarifVolumenLZ,FreiwZulage-(TarifVolumenEnt+TarifVolumenLZ),0)*AustrittsKNZ*EintrittsKNZ,2)</f>
        <v>0</v>
      </c>
      <c r="I625">
        <f t="shared" si="87"/>
        <v>2627.1800000000003</v>
      </c>
      <c r="J625">
        <f t="shared" si="81"/>
        <v>525.57000000000005</v>
      </c>
      <c r="K625">
        <f t="shared" si="82"/>
        <v>1197.8199999999997</v>
      </c>
      <c r="L625">
        <f t="shared" si="83"/>
        <v>2972.8199999999997</v>
      </c>
    </row>
    <row r="626" spans="1:12" x14ac:dyDescent="0.25">
      <c r="A626">
        <f t="shared" si="88"/>
        <v>1</v>
      </c>
      <c r="B626">
        <f t="shared" si="89"/>
        <v>53</v>
      </c>
      <c r="C626">
        <f t="shared" si="84"/>
        <v>1228</v>
      </c>
      <c r="D626" t="str">
        <f t="shared" si="85"/>
        <v>Birgit</v>
      </c>
      <c r="E626" t="str">
        <f t="shared" si="86"/>
        <v>Eckhardt</v>
      </c>
      <c r="F626">
        <f>ROUND(IF(Tariftyp="AT",IF($A626&lt;MONTH(TE_ZP_AT),AT_Gehalt,AT_Gehalt*(1+TE_Satz_AT)),IF($A626&lt;MONTH(TE_ZP_Tarif),Tarifentgelt,Tarifentgelt*(1+TE_Satz))*IRWAZ/AZ_Tarif)*EintrittsKNZ*AustrittsKNZ,2)</f>
        <v>2413</v>
      </c>
      <c r="G626">
        <f>ROUND(Grundentgelt*LZinPrz,2)</f>
        <v>193.04</v>
      </c>
      <c r="H626">
        <f>ROUND(IF(FreiwZulage&gt;TarifVolumenEnt+TarifVolumenLZ,FreiwZulage-(TarifVolumenEnt+TarifVolumenLZ),0)*AustrittsKNZ*EintrittsKNZ,2)</f>
        <v>147</v>
      </c>
      <c r="I626">
        <f t="shared" si="87"/>
        <v>2753.04</v>
      </c>
      <c r="J626">
        <f t="shared" si="81"/>
        <v>550.75</v>
      </c>
      <c r="K626">
        <f t="shared" si="82"/>
        <v>1071.96</v>
      </c>
      <c r="L626">
        <f t="shared" si="83"/>
        <v>2846.96</v>
      </c>
    </row>
    <row r="627" spans="1:12" x14ac:dyDescent="0.25">
      <c r="A627">
        <f t="shared" si="88"/>
        <v>2</v>
      </c>
      <c r="B627">
        <f t="shared" si="89"/>
        <v>53</v>
      </c>
      <c r="C627">
        <f t="shared" si="84"/>
        <v>1228</v>
      </c>
      <c r="D627" t="str">
        <f t="shared" si="85"/>
        <v>Birgit</v>
      </c>
      <c r="E627" t="str">
        <f t="shared" si="86"/>
        <v>Eckhardt</v>
      </c>
      <c r="F627">
        <f>ROUND(IF(Tariftyp="AT",IF($A627&lt;MONTH(TE_ZP_AT),AT_Gehalt,AT_Gehalt*(1+TE_Satz_AT)),IF($A627&lt;MONTH(TE_ZP_Tarif),Tarifentgelt,Tarifentgelt*(1+TE_Satz))*IRWAZ/AZ_Tarif)*EintrittsKNZ*AustrittsKNZ,2)</f>
        <v>2413</v>
      </c>
      <c r="G627">
        <f>ROUND(Grundentgelt*LZinPrz,2)</f>
        <v>193.04</v>
      </c>
      <c r="H627">
        <f>ROUND(IF(FreiwZulage&gt;TarifVolumenEnt+TarifVolumenLZ,FreiwZulage-(TarifVolumenEnt+TarifVolumenLZ),0)*AustrittsKNZ*EintrittsKNZ,2)</f>
        <v>147</v>
      </c>
      <c r="I627">
        <f t="shared" si="87"/>
        <v>2753.04</v>
      </c>
      <c r="J627">
        <f t="shared" si="81"/>
        <v>550.75</v>
      </c>
      <c r="K627">
        <f t="shared" si="82"/>
        <v>1071.96</v>
      </c>
      <c r="L627">
        <f t="shared" si="83"/>
        <v>2846.96</v>
      </c>
    </row>
    <row r="628" spans="1:12" x14ac:dyDescent="0.25">
      <c r="A628">
        <f t="shared" si="88"/>
        <v>3</v>
      </c>
      <c r="B628">
        <f t="shared" si="89"/>
        <v>53</v>
      </c>
      <c r="C628">
        <f t="shared" si="84"/>
        <v>1228</v>
      </c>
      <c r="D628" t="str">
        <f t="shared" si="85"/>
        <v>Birgit</v>
      </c>
      <c r="E628" t="str">
        <f t="shared" si="86"/>
        <v>Eckhardt</v>
      </c>
      <c r="F628">
        <f>ROUND(IF(Tariftyp="AT",IF($A628&lt;MONTH(TE_ZP_AT),AT_Gehalt,AT_Gehalt*(1+TE_Satz_AT)),IF($A628&lt;MONTH(TE_ZP_Tarif),Tarifentgelt,Tarifentgelt*(1+TE_Satz))*IRWAZ/AZ_Tarif)*EintrittsKNZ*AustrittsKNZ,2)</f>
        <v>2413</v>
      </c>
      <c r="G628">
        <f>ROUND(Grundentgelt*LZinPrz,2)</f>
        <v>193.04</v>
      </c>
      <c r="H628">
        <f>ROUND(IF(FreiwZulage&gt;TarifVolumenEnt+TarifVolumenLZ,FreiwZulage-(TarifVolumenEnt+TarifVolumenLZ),0)*AustrittsKNZ*EintrittsKNZ,2)</f>
        <v>147</v>
      </c>
      <c r="I628">
        <f t="shared" si="87"/>
        <v>2753.04</v>
      </c>
      <c r="J628">
        <f t="shared" si="81"/>
        <v>550.75</v>
      </c>
      <c r="K628">
        <f t="shared" si="82"/>
        <v>1071.96</v>
      </c>
      <c r="L628">
        <f t="shared" si="83"/>
        <v>2846.96</v>
      </c>
    </row>
    <row r="629" spans="1:12" x14ac:dyDescent="0.25">
      <c r="A629">
        <f t="shared" si="88"/>
        <v>4</v>
      </c>
      <c r="B629">
        <f t="shared" si="89"/>
        <v>53</v>
      </c>
      <c r="C629">
        <f t="shared" si="84"/>
        <v>1228</v>
      </c>
      <c r="D629" t="str">
        <f t="shared" si="85"/>
        <v>Birgit</v>
      </c>
      <c r="E629" t="str">
        <f t="shared" si="86"/>
        <v>Eckhardt</v>
      </c>
      <c r="F629">
        <f>ROUND(IF(Tariftyp="AT",IF($A629&lt;MONTH(TE_ZP_AT),AT_Gehalt,AT_Gehalt*(1+TE_Satz_AT)),IF($A629&lt;MONTH(TE_ZP_Tarif),Tarifentgelt,Tarifentgelt*(1+TE_Satz))*IRWAZ/AZ_Tarif)*EintrittsKNZ*AustrittsKNZ,2)</f>
        <v>2413</v>
      </c>
      <c r="G629">
        <f>ROUND(Grundentgelt*LZinPrz,2)</f>
        <v>193.04</v>
      </c>
      <c r="H629">
        <f>ROUND(IF(FreiwZulage&gt;TarifVolumenEnt+TarifVolumenLZ,FreiwZulage-(TarifVolumenEnt+TarifVolumenLZ),0)*AustrittsKNZ*EintrittsKNZ,2)</f>
        <v>147</v>
      </c>
      <c r="I629">
        <f t="shared" si="87"/>
        <v>2753.04</v>
      </c>
      <c r="J629">
        <f t="shared" si="81"/>
        <v>550.75</v>
      </c>
      <c r="K629">
        <f t="shared" si="82"/>
        <v>1071.96</v>
      </c>
      <c r="L629">
        <f t="shared" si="83"/>
        <v>2846.96</v>
      </c>
    </row>
    <row r="630" spans="1:12" x14ac:dyDescent="0.25">
      <c r="A630">
        <f t="shared" si="88"/>
        <v>5</v>
      </c>
      <c r="B630">
        <f t="shared" si="89"/>
        <v>53</v>
      </c>
      <c r="C630">
        <f t="shared" si="84"/>
        <v>1228</v>
      </c>
      <c r="D630" t="str">
        <f t="shared" si="85"/>
        <v>Birgit</v>
      </c>
      <c r="E630" t="str">
        <f t="shared" si="86"/>
        <v>Eckhardt</v>
      </c>
      <c r="F630">
        <f>ROUND(IF(Tariftyp="AT",IF($A630&lt;MONTH(TE_ZP_AT),AT_Gehalt,AT_Gehalt*(1+TE_Satz_AT)),IF($A630&lt;MONTH(TE_ZP_Tarif),Tarifentgelt,Tarifentgelt*(1+TE_Satz))*IRWAZ/AZ_Tarif)*EintrittsKNZ*AustrittsKNZ,2)</f>
        <v>2485.39</v>
      </c>
      <c r="G630">
        <f>ROUND(Grundentgelt*LZinPrz,2)</f>
        <v>198.83</v>
      </c>
      <c r="H630">
        <f>ROUND(IF(FreiwZulage&gt;TarifVolumenEnt+TarifVolumenLZ,FreiwZulage-(TarifVolumenEnt+TarifVolumenLZ),0)*AustrittsKNZ*EintrittsKNZ,2)</f>
        <v>68.819999999999993</v>
      </c>
      <c r="I630">
        <f t="shared" si="87"/>
        <v>2753.04</v>
      </c>
      <c r="J630">
        <f t="shared" si="81"/>
        <v>550.75</v>
      </c>
      <c r="K630">
        <f t="shared" si="82"/>
        <v>1071.96</v>
      </c>
      <c r="L630">
        <f t="shared" si="83"/>
        <v>2846.96</v>
      </c>
    </row>
    <row r="631" spans="1:12" x14ac:dyDescent="0.25">
      <c r="A631">
        <f t="shared" si="88"/>
        <v>6</v>
      </c>
      <c r="B631">
        <f t="shared" si="89"/>
        <v>53</v>
      </c>
      <c r="C631">
        <f t="shared" si="84"/>
        <v>1228</v>
      </c>
      <c r="D631" t="str">
        <f t="shared" si="85"/>
        <v>Birgit</v>
      </c>
      <c r="E631" t="str">
        <f t="shared" si="86"/>
        <v>Eckhardt</v>
      </c>
      <c r="F631">
        <f>ROUND(IF(Tariftyp="AT",IF($A631&lt;MONTH(TE_ZP_AT),AT_Gehalt,AT_Gehalt*(1+TE_Satz_AT)),IF($A631&lt;MONTH(TE_ZP_Tarif),Tarifentgelt,Tarifentgelt*(1+TE_Satz))*IRWAZ/AZ_Tarif)*EintrittsKNZ*AustrittsKNZ,2)</f>
        <v>2485.39</v>
      </c>
      <c r="G631">
        <f>ROUND(Grundentgelt*LZinPrz,2)</f>
        <v>198.83</v>
      </c>
      <c r="H631">
        <f>ROUND(IF(FreiwZulage&gt;TarifVolumenEnt+TarifVolumenLZ,FreiwZulage-(TarifVolumenEnt+TarifVolumenLZ),0)*AustrittsKNZ*EintrittsKNZ,2)</f>
        <v>68.819999999999993</v>
      </c>
      <c r="I631">
        <f t="shared" si="87"/>
        <v>2753.04</v>
      </c>
      <c r="J631">
        <f t="shared" si="81"/>
        <v>550.75</v>
      </c>
      <c r="K631">
        <f t="shared" si="82"/>
        <v>1071.96</v>
      </c>
      <c r="L631">
        <f t="shared" si="83"/>
        <v>2846.96</v>
      </c>
    </row>
    <row r="632" spans="1:12" x14ac:dyDescent="0.25">
      <c r="A632">
        <f t="shared" si="88"/>
        <v>7</v>
      </c>
      <c r="B632">
        <f t="shared" si="89"/>
        <v>53</v>
      </c>
      <c r="C632">
        <f t="shared" si="84"/>
        <v>1228</v>
      </c>
      <c r="D632" t="str">
        <f t="shared" si="85"/>
        <v>Birgit</v>
      </c>
      <c r="E632" t="str">
        <f t="shared" si="86"/>
        <v>Eckhardt</v>
      </c>
      <c r="F632">
        <f>ROUND(IF(Tariftyp="AT",IF($A632&lt;MONTH(TE_ZP_AT),AT_Gehalt,AT_Gehalt*(1+TE_Satz_AT)),IF($A632&lt;MONTH(TE_ZP_Tarif),Tarifentgelt,Tarifentgelt*(1+TE_Satz))*IRWAZ/AZ_Tarif)*EintrittsKNZ*AustrittsKNZ,2)</f>
        <v>2485.39</v>
      </c>
      <c r="G632">
        <f>ROUND(Grundentgelt*LZinPrz,2)</f>
        <v>198.83</v>
      </c>
      <c r="H632">
        <f>ROUND(IF(FreiwZulage&gt;TarifVolumenEnt+TarifVolumenLZ,FreiwZulage-(TarifVolumenEnt+TarifVolumenLZ),0)*AustrittsKNZ*EintrittsKNZ,2)</f>
        <v>68.819999999999993</v>
      </c>
      <c r="I632">
        <f t="shared" si="87"/>
        <v>2753.04</v>
      </c>
      <c r="J632">
        <f t="shared" si="81"/>
        <v>550.75</v>
      </c>
      <c r="K632">
        <f t="shared" si="82"/>
        <v>1071.96</v>
      </c>
      <c r="L632">
        <f t="shared" si="83"/>
        <v>2846.96</v>
      </c>
    </row>
    <row r="633" spans="1:12" x14ac:dyDescent="0.25">
      <c r="A633">
        <f t="shared" si="88"/>
        <v>8</v>
      </c>
      <c r="B633">
        <f t="shared" si="89"/>
        <v>53</v>
      </c>
      <c r="C633">
        <f t="shared" si="84"/>
        <v>1228</v>
      </c>
      <c r="D633" t="str">
        <f t="shared" si="85"/>
        <v>Birgit</v>
      </c>
      <c r="E633" t="str">
        <f t="shared" si="86"/>
        <v>Eckhardt</v>
      </c>
      <c r="F633">
        <f>ROUND(IF(Tariftyp="AT",IF($A633&lt;MONTH(TE_ZP_AT),AT_Gehalt,AT_Gehalt*(1+TE_Satz_AT)),IF($A633&lt;MONTH(TE_ZP_Tarif),Tarifentgelt,Tarifentgelt*(1+TE_Satz))*IRWAZ/AZ_Tarif)*EintrittsKNZ*AustrittsKNZ,2)</f>
        <v>2485.39</v>
      </c>
      <c r="G633">
        <f>ROUND(Grundentgelt*LZinPrz,2)</f>
        <v>198.83</v>
      </c>
      <c r="H633">
        <f>ROUND(IF(FreiwZulage&gt;TarifVolumenEnt+TarifVolumenLZ,FreiwZulage-(TarifVolumenEnt+TarifVolumenLZ),0)*AustrittsKNZ*EintrittsKNZ,2)</f>
        <v>68.819999999999993</v>
      </c>
      <c r="I633">
        <f t="shared" si="87"/>
        <v>2753.04</v>
      </c>
      <c r="J633">
        <f t="shared" si="81"/>
        <v>550.75</v>
      </c>
      <c r="K633">
        <f t="shared" si="82"/>
        <v>1071.96</v>
      </c>
      <c r="L633">
        <f t="shared" si="83"/>
        <v>2846.96</v>
      </c>
    </row>
    <row r="634" spans="1:12" x14ac:dyDescent="0.25">
      <c r="A634">
        <f t="shared" si="88"/>
        <v>9</v>
      </c>
      <c r="B634">
        <f t="shared" si="89"/>
        <v>53</v>
      </c>
      <c r="C634">
        <f t="shared" si="84"/>
        <v>1228</v>
      </c>
      <c r="D634" t="str">
        <f t="shared" si="85"/>
        <v>Birgit</v>
      </c>
      <c r="E634" t="str">
        <f t="shared" si="86"/>
        <v>Eckhardt</v>
      </c>
      <c r="F634">
        <f>ROUND(IF(Tariftyp="AT",IF($A634&lt;MONTH(TE_ZP_AT),AT_Gehalt,AT_Gehalt*(1+TE_Satz_AT)),IF($A634&lt;MONTH(TE_ZP_Tarif),Tarifentgelt,Tarifentgelt*(1+TE_Satz))*IRWAZ/AZ_Tarif)*EintrittsKNZ*AustrittsKNZ,2)</f>
        <v>2485.39</v>
      </c>
      <c r="G634">
        <f>ROUND(Grundentgelt*LZinPrz,2)</f>
        <v>198.83</v>
      </c>
      <c r="H634">
        <f>ROUND(IF(FreiwZulage&gt;TarifVolumenEnt+TarifVolumenLZ,FreiwZulage-(TarifVolumenEnt+TarifVolumenLZ),0)*AustrittsKNZ*EintrittsKNZ,2)</f>
        <v>68.819999999999993</v>
      </c>
      <c r="I634">
        <f t="shared" si="87"/>
        <v>2753.04</v>
      </c>
      <c r="J634">
        <f t="shared" si="81"/>
        <v>550.75</v>
      </c>
      <c r="K634">
        <f t="shared" si="82"/>
        <v>1071.96</v>
      </c>
      <c r="L634">
        <f t="shared" si="83"/>
        <v>2846.96</v>
      </c>
    </row>
    <row r="635" spans="1:12" x14ac:dyDescent="0.25">
      <c r="A635">
        <f t="shared" si="88"/>
        <v>10</v>
      </c>
      <c r="B635">
        <f t="shared" si="89"/>
        <v>53</v>
      </c>
      <c r="C635">
        <f t="shared" si="84"/>
        <v>1228</v>
      </c>
      <c r="D635" t="str">
        <f t="shared" si="85"/>
        <v>Birgit</v>
      </c>
      <c r="E635" t="str">
        <f t="shared" si="86"/>
        <v>Eckhardt</v>
      </c>
      <c r="F635">
        <f>ROUND(IF(Tariftyp="AT",IF($A635&lt;MONTH(TE_ZP_AT),AT_Gehalt,AT_Gehalt*(1+TE_Satz_AT)),IF($A635&lt;MONTH(TE_ZP_Tarif),Tarifentgelt,Tarifentgelt*(1+TE_Satz))*IRWAZ/AZ_Tarif)*EintrittsKNZ*AustrittsKNZ,2)</f>
        <v>2485.39</v>
      </c>
      <c r="G635">
        <f>ROUND(Grundentgelt*LZinPrz,2)</f>
        <v>198.83</v>
      </c>
      <c r="H635">
        <f>ROUND(IF(FreiwZulage&gt;TarifVolumenEnt+TarifVolumenLZ,FreiwZulage-(TarifVolumenEnt+TarifVolumenLZ),0)*AustrittsKNZ*EintrittsKNZ,2)</f>
        <v>68.819999999999993</v>
      </c>
      <c r="I635">
        <f t="shared" si="87"/>
        <v>2753.04</v>
      </c>
      <c r="J635">
        <f t="shared" si="81"/>
        <v>550.75</v>
      </c>
      <c r="K635">
        <f t="shared" si="82"/>
        <v>1071.96</v>
      </c>
      <c r="L635">
        <f t="shared" si="83"/>
        <v>2846.96</v>
      </c>
    </row>
    <row r="636" spans="1:12" x14ac:dyDescent="0.25">
      <c r="A636">
        <f t="shared" si="88"/>
        <v>11</v>
      </c>
      <c r="B636">
        <f t="shared" si="89"/>
        <v>53</v>
      </c>
      <c r="C636">
        <f t="shared" si="84"/>
        <v>1228</v>
      </c>
      <c r="D636" t="str">
        <f t="shared" si="85"/>
        <v>Birgit</v>
      </c>
      <c r="E636" t="str">
        <f t="shared" si="86"/>
        <v>Eckhardt</v>
      </c>
      <c r="F636">
        <f>ROUND(IF(Tariftyp="AT",IF($A636&lt;MONTH(TE_ZP_AT),AT_Gehalt,AT_Gehalt*(1+TE_Satz_AT)),IF($A636&lt;MONTH(TE_ZP_Tarif),Tarifentgelt,Tarifentgelt*(1+TE_Satz))*IRWAZ/AZ_Tarif)*EintrittsKNZ*AustrittsKNZ,2)</f>
        <v>2485.39</v>
      </c>
      <c r="G636">
        <f>ROUND(Grundentgelt*LZinPrz,2)</f>
        <v>198.83</v>
      </c>
      <c r="H636">
        <f>ROUND(IF(FreiwZulage&gt;TarifVolumenEnt+TarifVolumenLZ,FreiwZulage-(TarifVolumenEnt+TarifVolumenLZ),0)*AustrittsKNZ*EintrittsKNZ,2)</f>
        <v>68.819999999999993</v>
      </c>
      <c r="I636">
        <f t="shared" si="87"/>
        <v>2753.04</v>
      </c>
      <c r="J636">
        <f t="shared" si="81"/>
        <v>550.75</v>
      </c>
      <c r="K636">
        <f t="shared" si="82"/>
        <v>1071.96</v>
      </c>
      <c r="L636">
        <f t="shared" si="83"/>
        <v>2846.96</v>
      </c>
    </row>
    <row r="637" spans="1:12" x14ac:dyDescent="0.25">
      <c r="A637">
        <f t="shared" si="88"/>
        <v>12</v>
      </c>
      <c r="B637">
        <f t="shared" si="89"/>
        <v>53</v>
      </c>
      <c r="C637">
        <f t="shared" si="84"/>
        <v>1228</v>
      </c>
      <c r="D637" t="str">
        <f t="shared" si="85"/>
        <v>Birgit</v>
      </c>
      <c r="E637" t="str">
        <f t="shared" si="86"/>
        <v>Eckhardt</v>
      </c>
      <c r="F637">
        <f>ROUND(IF(Tariftyp="AT",IF($A637&lt;MONTH(TE_ZP_AT),AT_Gehalt,AT_Gehalt*(1+TE_Satz_AT)),IF($A637&lt;MONTH(TE_ZP_Tarif),Tarifentgelt,Tarifentgelt*(1+TE_Satz))*IRWAZ/AZ_Tarif)*EintrittsKNZ*AustrittsKNZ,2)</f>
        <v>2485.39</v>
      </c>
      <c r="G637">
        <f>ROUND(Grundentgelt*LZinPrz,2)</f>
        <v>198.83</v>
      </c>
      <c r="H637">
        <f>ROUND(IF(FreiwZulage&gt;TarifVolumenEnt+TarifVolumenLZ,FreiwZulage-(TarifVolumenEnt+TarifVolumenLZ),0)*AustrittsKNZ*EintrittsKNZ,2)</f>
        <v>68.819999999999993</v>
      </c>
      <c r="I637">
        <f t="shared" si="87"/>
        <v>2753.04</v>
      </c>
      <c r="J637">
        <f t="shared" si="81"/>
        <v>550.75</v>
      </c>
      <c r="K637">
        <f t="shared" si="82"/>
        <v>1071.96</v>
      </c>
      <c r="L637">
        <f t="shared" si="83"/>
        <v>2846.96</v>
      </c>
    </row>
    <row r="638" spans="1:12" x14ac:dyDescent="0.25">
      <c r="A638">
        <f t="shared" si="88"/>
        <v>1</v>
      </c>
      <c r="B638">
        <f t="shared" si="89"/>
        <v>54</v>
      </c>
      <c r="C638">
        <f t="shared" si="84"/>
        <v>1229</v>
      </c>
      <c r="D638" t="str">
        <f t="shared" si="85"/>
        <v>Detlef</v>
      </c>
      <c r="E638" t="str">
        <f t="shared" si="86"/>
        <v>Eckstaedt</v>
      </c>
      <c r="F638">
        <f>ROUND(IF(Tariftyp="AT",IF($A638&lt;MONTH(TE_ZP_AT),AT_Gehalt,AT_Gehalt*(1+TE_Satz_AT)),IF($A638&lt;MONTH(TE_ZP_Tarif),Tarifentgelt,Tarifentgelt*(1+TE_Satz))*IRWAZ/AZ_Tarif)*EintrittsKNZ*AustrittsKNZ,2)</f>
        <v>2621.71</v>
      </c>
      <c r="G638">
        <f>ROUND(Grundentgelt*LZinPrz,2)</f>
        <v>235.95</v>
      </c>
      <c r="H638">
        <f>ROUND(IF(FreiwZulage&gt;TarifVolumenEnt+TarifVolumenLZ,FreiwZulage-(TarifVolumenEnt+TarifVolumenLZ),0)*AustrittsKNZ*EintrittsKNZ,2)</f>
        <v>165</v>
      </c>
      <c r="I638">
        <f t="shared" si="87"/>
        <v>3022.66</v>
      </c>
      <c r="J638">
        <f t="shared" si="81"/>
        <v>604.67999999999995</v>
      </c>
      <c r="K638">
        <f t="shared" si="82"/>
        <v>802.34000000000015</v>
      </c>
      <c r="L638">
        <f t="shared" si="83"/>
        <v>2577.34</v>
      </c>
    </row>
    <row r="639" spans="1:12" x14ac:dyDescent="0.25">
      <c r="A639">
        <f t="shared" si="88"/>
        <v>2</v>
      </c>
      <c r="B639">
        <f t="shared" si="89"/>
        <v>54</v>
      </c>
      <c r="C639">
        <f t="shared" si="84"/>
        <v>1229</v>
      </c>
      <c r="D639" t="str">
        <f t="shared" si="85"/>
        <v>Detlef</v>
      </c>
      <c r="E639" t="str">
        <f t="shared" si="86"/>
        <v>Eckstaedt</v>
      </c>
      <c r="F639">
        <f>ROUND(IF(Tariftyp="AT",IF($A639&lt;MONTH(TE_ZP_AT),AT_Gehalt,AT_Gehalt*(1+TE_Satz_AT)),IF($A639&lt;MONTH(TE_ZP_Tarif),Tarifentgelt,Tarifentgelt*(1+TE_Satz))*IRWAZ/AZ_Tarif)*EintrittsKNZ*AustrittsKNZ,2)</f>
        <v>2621.71</v>
      </c>
      <c r="G639">
        <f>ROUND(Grundentgelt*LZinPrz,2)</f>
        <v>235.95</v>
      </c>
      <c r="H639">
        <f>ROUND(IF(FreiwZulage&gt;TarifVolumenEnt+TarifVolumenLZ,FreiwZulage-(TarifVolumenEnt+TarifVolumenLZ),0)*AustrittsKNZ*EintrittsKNZ,2)</f>
        <v>165</v>
      </c>
      <c r="I639">
        <f t="shared" si="87"/>
        <v>3022.66</v>
      </c>
      <c r="J639">
        <f t="shared" si="81"/>
        <v>604.67999999999995</v>
      </c>
      <c r="K639">
        <f t="shared" si="82"/>
        <v>802.34000000000015</v>
      </c>
      <c r="L639">
        <f t="shared" si="83"/>
        <v>2577.34</v>
      </c>
    </row>
    <row r="640" spans="1:12" x14ac:dyDescent="0.25">
      <c r="A640">
        <f t="shared" si="88"/>
        <v>3</v>
      </c>
      <c r="B640">
        <f t="shared" si="89"/>
        <v>54</v>
      </c>
      <c r="C640">
        <f t="shared" si="84"/>
        <v>1229</v>
      </c>
      <c r="D640" t="str">
        <f t="shared" si="85"/>
        <v>Detlef</v>
      </c>
      <c r="E640" t="str">
        <f t="shared" si="86"/>
        <v>Eckstaedt</v>
      </c>
      <c r="F640">
        <f>ROUND(IF(Tariftyp="AT",IF($A640&lt;MONTH(TE_ZP_AT),AT_Gehalt,AT_Gehalt*(1+TE_Satz_AT)),IF($A640&lt;MONTH(TE_ZP_Tarif),Tarifentgelt,Tarifentgelt*(1+TE_Satz))*IRWAZ/AZ_Tarif)*EintrittsKNZ*AustrittsKNZ,2)</f>
        <v>2621.71</v>
      </c>
      <c r="G640">
        <f>ROUND(Grundentgelt*LZinPrz,2)</f>
        <v>235.95</v>
      </c>
      <c r="H640">
        <f>ROUND(IF(FreiwZulage&gt;TarifVolumenEnt+TarifVolumenLZ,FreiwZulage-(TarifVolumenEnt+TarifVolumenLZ),0)*AustrittsKNZ*EintrittsKNZ,2)</f>
        <v>165</v>
      </c>
      <c r="I640">
        <f t="shared" si="87"/>
        <v>3022.66</v>
      </c>
      <c r="J640">
        <f t="shared" si="81"/>
        <v>604.67999999999995</v>
      </c>
      <c r="K640">
        <f t="shared" si="82"/>
        <v>802.34000000000015</v>
      </c>
      <c r="L640">
        <f t="shared" si="83"/>
        <v>2577.34</v>
      </c>
    </row>
    <row r="641" spans="1:12" x14ac:dyDescent="0.25">
      <c r="A641">
        <f t="shared" si="88"/>
        <v>4</v>
      </c>
      <c r="B641">
        <f t="shared" si="89"/>
        <v>54</v>
      </c>
      <c r="C641">
        <f t="shared" si="84"/>
        <v>1229</v>
      </c>
      <c r="D641" t="str">
        <f t="shared" si="85"/>
        <v>Detlef</v>
      </c>
      <c r="E641" t="str">
        <f t="shared" si="86"/>
        <v>Eckstaedt</v>
      </c>
      <c r="F641">
        <f>ROUND(IF(Tariftyp="AT",IF($A641&lt;MONTH(TE_ZP_AT),AT_Gehalt,AT_Gehalt*(1+TE_Satz_AT)),IF($A641&lt;MONTH(TE_ZP_Tarif),Tarifentgelt,Tarifentgelt*(1+TE_Satz))*IRWAZ/AZ_Tarif)*EintrittsKNZ*AustrittsKNZ,2)</f>
        <v>2621.71</v>
      </c>
      <c r="G641">
        <f>ROUND(Grundentgelt*LZinPrz,2)</f>
        <v>235.95</v>
      </c>
      <c r="H641">
        <f>ROUND(IF(FreiwZulage&gt;TarifVolumenEnt+TarifVolumenLZ,FreiwZulage-(TarifVolumenEnt+TarifVolumenLZ),0)*AustrittsKNZ*EintrittsKNZ,2)</f>
        <v>165</v>
      </c>
      <c r="I641">
        <f t="shared" si="87"/>
        <v>3022.66</v>
      </c>
      <c r="J641">
        <f t="shared" si="81"/>
        <v>604.67999999999995</v>
      </c>
      <c r="K641">
        <f t="shared" si="82"/>
        <v>802.34000000000015</v>
      </c>
      <c r="L641">
        <f t="shared" si="83"/>
        <v>2577.34</v>
      </c>
    </row>
    <row r="642" spans="1:12" x14ac:dyDescent="0.25">
      <c r="A642">
        <f t="shared" si="88"/>
        <v>5</v>
      </c>
      <c r="B642">
        <f t="shared" si="89"/>
        <v>54</v>
      </c>
      <c r="C642">
        <f t="shared" si="84"/>
        <v>1229</v>
      </c>
      <c r="D642" t="str">
        <f t="shared" si="85"/>
        <v>Detlef</v>
      </c>
      <c r="E642" t="str">
        <f t="shared" si="86"/>
        <v>Eckstaedt</v>
      </c>
      <c r="F642">
        <f>ROUND(IF(Tariftyp="AT",IF($A642&lt;MONTH(TE_ZP_AT),AT_Gehalt,AT_Gehalt*(1+TE_Satz_AT)),IF($A642&lt;MONTH(TE_ZP_Tarif),Tarifentgelt,Tarifentgelt*(1+TE_Satz))*IRWAZ/AZ_Tarif)*EintrittsKNZ*AustrittsKNZ,2)</f>
        <v>2700.37</v>
      </c>
      <c r="G642">
        <f>ROUND(Grundentgelt*LZinPrz,2)</f>
        <v>243.03</v>
      </c>
      <c r="H642">
        <f>ROUND(IF(FreiwZulage&gt;TarifVolumenEnt+TarifVolumenLZ,FreiwZulage-(TarifVolumenEnt+TarifVolumenLZ),0)*AustrittsKNZ*EintrittsKNZ,2)</f>
        <v>79.27</v>
      </c>
      <c r="I642">
        <f t="shared" si="87"/>
        <v>3022.67</v>
      </c>
      <c r="J642">
        <f t="shared" ref="J642:J705" si="90">ROUND(IF(KVPV_BBG&lt;lfdEntgelt,KVPV_BBG*KVPV_Satz,lfdEntgelt*KVPV_Satz)+IF(RVAV_BBG&lt;lfdEntgelt,RVAV_BBG*RVAV_Satz,lfdEntgelt*RVAV_Satz),2)</f>
        <v>604.69000000000005</v>
      </c>
      <c r="K642">
        <f t="shared" ref="K642:K705" si="91">IF(KVPV_BBG-lfdEntgelt&lt;0,0,KVPV_BBG-lfdEntgelt)</f>
        <v>802.32999999999993</v>
      </c>
      <c r="L642">
        <f t="shared" ref="L642:L705" si="92">IF(RVAV_BBG-lfdEntgelt&lt;0,0,RVAV_BBG-lfdEntgelt)</f>
        <v>2577.33</v>
      </c>
    </row>
    <row r="643" spans="1:12" x14ac:dyDescent="0.25">
      <c r="A643">
        <f t="shared" si="88"/>
        <v>6</v>
      </c>
      <c r="B643">
        <f t="shared" si="89"/>
        <v>54</v>
      </c>
      <c r="C643">
        <f t="shared" ref="C643:C706" si="93">INDEX(Stammdaten,$B643,1)</f>
        <v>1229</v>
      </c>
      <c r="D643" t="str">
        <f t="shared" ref="D643:D706" si="94">INDEX(Stammdaten,$B643,2)</f>
        <v>Detlef</v>
      </c>
      <c r="E643" t="str">
        <f t="shared" ref="E643:E706" si="95">INDEX(Stammdaten,$B643,3)</f>
        <v>Eckstaedt</v>
      </c>
      <c r="F643">
        <f>ROUND(IF(Tariftyp="AT",IF($A643&lt;MONTH(TE_ZP_AT),AT_Gehalt,AT_Gehalt*(1+TE_Satz_AT)),IF($A643&lt;MONTH(TE_ZP_Tarif),Tarifentgelt,Tarifentgelt*(1+TE_Satz))*IRWAZ/AZ_Tarif)*EintrittsKNZ*AustrittsKNZ,2)</f>
        <v>2700.37</v>
      </c>
      <c r="G643">
        <f>ROUND(Grundentgelt*LZinPrz,2)</f>
        <v>243.03</v>
      </c>
      <c r="H643">
        <f>ROUND(IF(FreiwZulage&gt;TarifVolumenEnt+TarifVolumenLZ,FreiwZulage-(TarifVolumenEnt+TarifVolumenLZ),0)*AustrittsKNZ*EintrittsKNZ,2)</f>
        <v>79.27</v>
      </c>
      <c r="I643">
        <f t="shared" ref="I643:I706" si="96">SUM(F643:H643)</f>
        <v>3022.67</v>
      </c>
      <c r="J643">
        <f t="shared" si="90"/>
        <v>604.69000000000005</v>
      </c>
      <c r="K643">
        <f t="shared" si="91"/>
        <v>802.32999999999993</v>
      </c>
      <c r="L643">
        <f t="shared" si="92"/>
        <v>2577.33</v>
      </c>
    </row>
    <row r="644" spans="1:12" x14ac:dyDescent="0.25">
      <c r="A644">
        <f t="shared" ref="A644:A707" si="97">IF($A643=12,1,$A643+1)</f>
        <v>7</v>
      </c>
      <c r="B644">
        <f t="shared" ref="B644:B707" si="98">IF(A644=1,B643+1,B643)</f>
        <v>54</v>
      </c>
      <c r="C644">
        <f t="shared" si="93"/>
        <v>1229</v>
      </c>
      <c r="D644" t="str">
        <f t="shared" si="94"/>
        <v>Detlef</v>
      </c>
      <c r="E644" t="str">
        <f t="shared" si="95"/>
        <v>Eckstaedt</v>
      </c>
      <c r="F644">
        <f>ROUND(IF(Tariftyp="AT",IF($A644&lt;MONTH(TE_ZP_AT),AT_Gehalt,AT_Gehalt*(1+TE_Satz_AT)),IF($A644&lt;MONTH(TE_ZP_Tarif),Tarifentgelt,Tarifentgelt*(1+TE_Satz))*IRWAZ/AZ_Tarif)*EintrittsKNZ*AustrittsKNZ,2)</f>
        <v>2700.37</v>
      </c>
      <c r="G644">
        <f>ROUND(Grundentgelt*LZinPrz,2)</f>
        <v>243.03</v>
      </c>
      <c r="H644">
        <f>ROUND(IF(FreiwZulage&gt;TarifVolumenEnt+TarifVolumenLZ,FreiwZulage-(TarifVolumenEnt+TarifVolumenLZ),0)*AustrittsKNZ*EintrittsKNZ,2)</f>
        <v>79.27</v>
      </c>
      <c r="I644">
        <f t="shared" si="96"/>
        <v>3022.67</v>
      </c>
      <c r="J644">
        <f t="shared" si="90"/>
        <v>604.69000000000005</v>
      </c>
      <c r="K644">
        <f t="shared" si="91"/>
        <v>802.32999999999993</v>
      </c>
      <c r="L644">
        <f t="shared" si="92"/>
        <v>2577.33</v>
      </c>
    </row>
    <row r="645" spans="1:12" x14ac:dyDescent="0.25">
      <c r="A645">
        <f t="shared" si="97"/>
        <v>8</v>
      </c>
      <c r="B645">
        <f t="shared" si="98"/>
        <v>54</v>
      </c>
      <c r="C645">
        <f t="shared" si="93"/>
        <v>1229</v>
      </c>
      <c r="D645" t="str">
        <f t="shared" si="94"/>
        <v>Detlef</v>
      </c>
      <c r="E645" t="str">
        <f t="shared" si="95"/>
        <v>Eckstaedt</v>
      </c>
      <c r="F645">
        <f>ROUND(IF(Tariftyp="AT",IF($A645&lt;MONTH(TE_ZP_AT),AT_Gehalt,AT_Gehalt*(1+TE_Satz_AT)),IF($A645&lt;MONTH(TE_ZP_Tarif),Tarifentgelt,Tarifentgelt*(1+TE_Satz))*IRWAZ/AZ_Tarif)*EintrittsKNZ*AustrittsKNZ,2)</f>
        <v>2700.37</v>
      </c>
      <c r="G645">
        <f>ROUND(Grundentgelt*LZinPrz,2)</f>
        <v>243.03</v>
      </c>
      <c r="H645">
        <f>ROUND(IF(FreiwZulage&gt;TarifVolumenEnt+TarifVolumenLZ,FreiwZulage-(TarifVolumenEnt+TarifVolumenLZ),0)*AustrittsKNZ*EintrittsKNZ,2)</f>
        <v>79.27</v>
      </c>
      <c r="I645">
        <f t="shared" si="96"/>
        <v>3022.67</v>
      </c>
      <c r="J645">
        <f t="shared" si="90"/>
        <v>604.69000000000005</v>
      </c>
      <c r="K645">
        <f t="shared" si="91"/>
        <v>802.32999999999993</v>
      </c>
      <c r="L645">
        <f t="shared" si="92"/>
        <v>2577.33</v>
      </c>
    </row>
    <row r="646" spans="1:12" x14ac:dyDescent="0.25">
      <c r="A646">
        <f t="shared" si="97"/>
        <v>9</v>
      </c>
      <c r="B646">
        <f t="shared" si="98"/>
        <v>54</v>
      </c>
      <c r="C646">
        <f t="shared" si="93"/>
        <v>1229</v>
      </c>
      <c r="D646" t="str">
        <f t="shared" si="94"/>
        <v>Detlef</v>
      </c>
      <c r="E646" t="str">
        <f t="shared" si="95"/>
        <v>Eckstaedt</v>
      </c>
      <c r="F646">
        <f>ROUND(IF(Tariftyp="AT",IF($A646&lt;MONTH(TE_ZP_AT),AT_Gehalt,AT_Gehalt*(1+TE_Satz_AT)),IF($A646&lt;MONTH(TE_ZP_Tarif),Tarifentgelt,Tarifentgelt*(1+TE_Satz))*IRWAZ/AZ_Tarif)*EintrittsKNZ*AustrittsKNZ,2)</f>
        <v>2700.37</v>
      </c>
      <c r="G646">
        <f>ROUND(Grundentgelt*LZinPrz,2)</f>
        <v>243.03</v>
      </c>
      <c r="H646">
        <f>ROUND(IF(FreiwZulage&gt;TarifVolumenEnt+TarifVolumenLZ,FreiwZulage-(TarifVolumenEnt+TarifVolumenLZ),0)*AustrittsKNZ*EintrittsKNZ,2)</f>
        <v>79.27</v>
      </c>
      <c r="I646">
        <f t="shared" si="96"/>
        <v>3022.67</v>
      </c>
      <c r="J646">
        <f t="shared" si="90"/>
        <v>604.69000000000005</v>
      </c>
      <c r="K646">
        <f t="shared" si="91"/>
        <v>802.32999999999993</v>
      </c>
      <c r="L646">
        <f t="shared" si="92"/>
        <v>2577.33</v>
      </c>
    </row>
    <row r="647" spans="1:12" x14ac:dyDescent="0.25">
      <c r="A647">
        <f t="shared" si="97"/>
        <v>10</v>
      </c>
      <c r="B647">
        <f t="shared" si="98"/>
        <v>54</v>
      </c>
      <c r="C647">
        <f t="shared" si="93"/>
        <v>1229</v>
      </c>
      <c r="D647" t="str">
        <f t="shared" si="94"/>
        <v>Detlef</v>
      </c>
      <c r="E647" t="str">
        <f t="shared" si="95"/>
        <v>Eckstaedt</v>
      </c>
      <c r="F647">
        <f>ROUND(IF(Tariftyp="AT",IF($A647&lt;MONTH(TE_ZP_AT),AT_Gehalt,AT_Gehalt*(1+TE_Satz_AT)),IF($A647&lt;MONTH(TE_ZP_Tarif),Tarifentgelt,Tarifentgelt*(1+TE_Satz))*IRWAZ/AZ_Tarif)*EintrittsKNZ*AustrittsKNZ,2)</f>
        <v>2700.37</v>
      </c>
      <c r="G647">
        <f>ROUND(Grundentgelt*LZinPrz,2)</f>
        <v>243.03</v>
      </c>
      <c r="H647">
        <f>ROUND(IF(FreiwZulage&gt;TarifVolumenEnt+TarifVolumenLZ,FreiwZulage-(TarifVolumenEnt+TarifVolumenLZ),0)*AustrittsKNZ*EintrittsKNZ,2)</f>
        <v>79.27</v>
      </c>
      <c r="I647">
        <f t="shared" si="96"/>
        <v>3022.67</v>
      </c>
      <c r="J647">
        <f t="shared" si="90"/>
        <v>604.69000000000005</v>
      </c>
      <c r="K647">
        <f t="shared" si="91"/>
        <v>802.32999999999993</v>
      </c>
      <c r="L647">
        <f t="shared" si="92"/>
        <v>2577.33</v>
      </c>
    </row>
    <row r="648" spans="1:12" x14ac:dyDescent="0.25">
      <c r="A648">
        <f t="shared" si="97"/>
        <v>11</v>
      </c>
      <c r="B648">
        <f t="shared" si="98"/>
        <v>54</v>
      </c>
      <c r="C648">
        <f t="shared" si="93"/>
        <v>1229</v>
      </c>
      <c r="D648" t="str">
        <f t="shared" si="94"/>
        <v>Detlef</v>
      </c>
      <c r="E648" t="str">
        <f t="shared" si="95"/>
        <v>Eckstaedt</v>
      </c>
      <c r="F648">
        <f>ROUND(IF(Tariftyp="AT",IF($A648&lt;MONTH(TE_ZP_AT),AT_Gehalt,AT_Gehalt*(1+TE_Satz_AT)),IF($A648&lt;MONTH(TE_ZP_Tarif),Tarifentgelt,Tarifentgelt*(1+TE_Satz))*IRWAZ/AZ_Tarif)*EintrittsKNZ*AustrittsKNZ,2)</f>
        <v>2700.37</v>
      </c>
      <c r="G648">
        <f>ROUND(Grundentgelt*LZinPrz,2)</f>
        <v>243.03</v>
      </c>
      <c r="H648">
        <f>ROUND(IF(FreiwZulage&gt;TarifVolumenEnt+TarifVolumenLZ,FreiwZulage-(TarifVolumenEnt+TarifVolumenLZ),0)*AustrittsKNZ*EintrittsKNZ,2)</f>
        <v>79.27</v>
      </c>
      <c r="I648">
        <f t="shared" si="96"/>
        <v>3022.67</v>
      </c>
      <c r="J648">
        <f t="shared" si="90"/>
        <v>604.69000000000005</v>
      </c>
      <c r="K648">
        <f t="shared" si="91"/>
        <v>802.32999999999993</v>
      </c>
      <c r="L648">
        <f t="shared" si="92"/>
        <v>2577.33</v>
      </c>
    </row>
    <row r="649" spans="1:12" x14ac:dyDescent="0.25">
      <c r="A649">
        <f t="shared" si="97"/>
        <v>12</v>
      </c>
      <c r="B649">
        <f t="shared" si="98"/>
        <v>54</v>
      </c>
      <c r="C649">
        <f t="shared" si="93"/>
        <v>1229</v>
      </c>
      <c r="D649" t="str">
        <f t="shared" si="94"/>
        <v>Detlef</v>
      </c>
      <c r="E649" t="str">
        <f t="shared" si="95"/>
        <v>Eckstaedt</v>
      </c>
      <c r="F649">
        <f>ROUND(IF(Tariftyp="AT",IF($A649&lt;MONTH(TE_ZP_AT),AT_Gehalt,AT_Gehalt*(1+TE_Satz_AT)),IF($A649&lt;MONTH(TE_ZP_Tarif),Tarifentgelt,Tarifentgelt*(1+TE_Satz))*IRWAZ/AZ_Tarif)*EintrittsKNZ*AustrittsKNZ,2)</f>
        <v>2700.37</v>
      </c>
      <c r="G649">
        <f>ROUND(Grundentgelt*LZinPrz,2)</f>
        <v>243.03</v>
      </c>
      <c r="H649">
        <f>ROUND(IF(FreiwZulage&gt;TarifVolumenEnt+TarifVolumenLZ,FreiwZulage-(TarifVolumenEnt+TarifVolumenLZ),0)*AustrittsKNZ*EintrittsKNZ,2)</f>
        <v>79.27</v>
      </c>
      <c r="I649">
        <f t="shared" si="96"/>
        <v>3022.67</v>
      </c>
      <c r="J649">
        <f t="shared" si="90"/>
        <v>604.69000000000005</v>
      </c>
      <c r="K649">
        <f t="shared" si="91"/>
        <v>802.32999999999993</v>
      </c>
      <c r="L649">
        <f t="shared" si="92"/>
        <v>2577.33</v>
      </c>
    </row>
    <row r="650" spans="1:12" x14ac:dyDescent="0.25">
      <c r="A650">
        <f t="shared" si="97"/>
        <v>1</v>
      </c>
      <c r="B650">
        <f t="shared" si="98"/>
        <v>55</v>
      </c>
      <c r="C650">
        <f t="shared" si="93"/>
        <v>1231</v>
      </c>
      <c r="D650" t="str">
        <f t="shared" si="94"/>
        <v>Dorothea</v>
      </c>
      <c r="E650" t="str">
        <f t="shared" si="95"/>
        <v>Eder</v>
      </c>
      <c r="F650">
        <f>ROUND(IF(Tariftyp="AT",IF($A650&lt;MONTH(TE_ZP_AT),AT_Gehalt,AT_Gehalt*(1+TE_Satz_AT)),IF($A650&lt;MONTH(TE_ZP_Tarif),Tarifentgelt,Tarifentgelt*(1+TE_Satz))*IRWAZ/AZ_Tarif)*EintrittsKNZ*AustrittsKNZ,2)</f>
        <v>2866.5</v>
      </c>
      <c r="G650">
        <f>ROUND(Grundentgelt*LZinPrz,2)</f>
        <v>286.64999999999998</v>
      </c>
      <c r="H650">
        <f>ROUND(IF(FreiwZulage&gt;TarifVolumenEnt+TarifVolumenLZ,FreiwZulage-(TarifVolumenEnt+TarifVolumenLZ),0)*AustrittsKNZ*EintrittsKNZ,2)</f>
        <v>0</v>
      </c>
      <c r="I650">
        <f t="shared" si="96"/>
        <v>3153.15</v>
      </c>
      <c r="J650">
        <f t="shared" si="90"/>
        <v>630.79</v>
      </c>
      <c r="K650">
        <f t="shared" si="91"/>
        <v>671.84999999999991</v>
      </c>
      <c r="L650">
        <f t="shared" si="92"/>
        <v>2446.85</v>
      </c>
    </row>
    <row r="651" spans="1:12" x14ac:dyDescent="0.25">
      <c r="A651">
        <f t="shared" si="97"/>
        <v>2</v>
      </c>
      <c r="B651">
        <f t="shared" si="98"/>
        <v>55</v>
      </c>
      <c r="C651">
        <f t="shared" si="93"/>
        <v>1231</v>
      </c>
      <c r="D651" t="str">
        <f t="shared" si="94"/>
        <v>Dorothea</v>
      </c>
      <c r="E651" t="str">
        <f t="shared" si="95"/>
        <v>Eder</v>
      </c>
      <c r="F651">
        <f>ROUND(IF(Tariftyp="AT",IF($A651&lt;MONTH(TE_ZP_AT),AT_Gehalt,AT_Gehalt*(1+TE_Satz_AT)),IF($A651&lt;MONTH(TE_ZP_Tarif),Tarifentgelt,Tarifentgelt*(1+TE_Satz))*IRWAZ/AZ_Tarif)*EintrittsKNZ*AustrittsKNZ,2)</f>
        <v>2866.5</v>
      </c>
      <c r="G651">
        <f>ROUND(Grundentgelt*LZinPrz,2)</f>
        <v>286.64999999999998</v>
      </c>
      <c r="H651">
        <f>ROUND(IF(FreiwZulage&gt;TarifVolumenEnt+TarifVolumenLZ,FreiwZulage-(TarifVolumenEnt+TarifVolumenLZ),0)*AustrittsKNZ*EintrittsKNZ,2)</f>
        <v>0</v>
      </c>
      <c r="I651">
        <f t="shared" si="96"/>
        <v>3153.15</v>
      </c>
      <c r="J651">
        <f t="shared" si="90"/>
        <v>630.79</v>
      </c>
      <c r="K651">
        <f t="shared" si="91"/>
        <v>671.84999999999991</v>
      </c>
      <c r="L651">
        <f t="shared" si="92"/>
        <v>2446.85</v>
      </c>
    </row>
    <row r="652" spans="1:12" x14ac:dyDescent="0.25">
      <c r="A652">
        <f t="shared" si="97"/>
        <v>3</v>
      </c>
      <c r="B652">
        <f t="shared" si="98"/>
        <v>55</v>
      </c>
      <c r="C652">
        <f t="shared" si="93"/>
        <v>1231</v>
      </c>
      <c r="D652" t="str">
        <f t="shared" si="94"/>
        <v>Dorothea</v>
      </c>
      <c r="E652" t="str">
        <f t="shared" si="95"/>
        <v>Eder</v>
      </c>
      <c r="F652">
        <f>ROUND(IF(Tariftyp="AT",IF($A652&lt;MONTH(TE_ZP_AT),AT_Gehalt,AT_Gehalt*(1+TE_Satz_AT)),IF($A652&lt;MONTH(TE_ZP_Tarif),Tarifentgelt,Tarifentgelt*(1+TE_Satz))*IRWAZ/AZ_Tarif)*EintrittsKNZ*AustrittsKNZ,2)</f>
        <v>2866.5</v>
      </c>
      <c r="G652">
        <f>ROUND(Grundentgelt*LZinPrz,2)</f>
        <v>286.64999999999998</v>
      </c>
      <c r="H652">
        <f>ROUND(IF(FreiwZulage&gt;TarifVolumenEnt+TarifVolumenLZ,FreiwZulage-(TarifVolumenEnt+TarifVolumenLZ),0)*AustrittsKNZ*EintrittsKNZ,2)</f>
        <v>0</v>
      </c>
      <c r="I652">
        <f t="shared" si="96"/>
        <v>3153.15</v>
      </c>
      <c r="J652">
        <f t="shared" si="90"/>
        <v>630.79</v>
      </c>
      <c r="K652">
        <f t="shared" si="91"/>
        <v>671.84999999999991</v>
      </c>
      <c r="L652">
        <f t="shared" si="92"/>
        <v>2446.85</v>
      </c>
    </row>
    <row r="653" spans="1:12" x14ac:dyDescent="0.25">
      <c r="A653">
        <f t="shared" si="97"/>
        <v>4</v>
      </c>
      <c r="B653">
        <f t="shared" si="98"/>
        <v>55</v>
      </c>
      <c r="C653">
        <f t="shared" si="93"/>
        <v>1231</v>
      </c>
      <c r="D653" t="str">
        <f t="shared" si="94"/>
        <v>Dorothea</v>
      </c>
      <c r="E653" t="str">
        <f t="shared" si="95"/>
        <v>Eder</v>
      </c>
      <c r="F653">
        <f>ROUND(IF(Tariftyp="AT",IF($A653&lt;MONTH(TE_ZP_AT),AT_Gehalt,AT_Gehalt*(1+TE_Satz_AT)),IF($A653&lt;MONTH(TE_ZP_Tarif),Tarifentgelt,Tarifentgelt*(1+TE_Satz))*IRWAZ/AZ_Tarif)*EintrittsKNZ*AustrittsKNZ,2)</f>
        <v>2866.5</v>
      </c>
      <c r="G653">
        <f>ROUND(Grundentgelt*LZinPrz,2)</f>
        <v>286.64999999999998</v>
      </c>
      <c r="H653">
        <f>ROUND(IF(FreiwZulage&gt;TarifVolumenEnt+TarifVolumenLZ,FreiwZulage-(TarifVolumenEnt+TarifVolumenLZ),0)*AustrittsKNZ*EintrittsKNZ,2)</f>
        <v>0</v>
      </c>
      <c r="I653">
        <f t="shared" si="96"/>
        <v>3153.15</v>
      </c>
      <c r="J653">
        <f t="shared" si="90"/>
        <v>630.79</v>
      </c>
      <c r="K653">
        <f t="shared" si="91"/>
        <v>671.84999999999991</v>
      </c>
      <c r="L653">
        <f t="shared" si="92"/>
        <v>2446.85</v>
      </c>
    </row>
    <row r="654" spans="1:12" x14ac:dyDescent="0.25">
      <c r="A654">
        <f t="shared" si="97"/>
        <v>5</v>
      </c>
      <c r="B654">
        <f t="shared" si="98"/>
        <v>55</v>
      </c>
      <c r="C654">
        <f t="shared" si="93"/>
        <v>1231</v>
      </c>
      <c r="D654" t="str">
        <f t="shared" si="94"/>
        <v>Dorothea</v>
      </c>
      <c r="E654" t="str">
        <f t="shared" si="95"/>
        <v>Eder</v>
      </c>
      <c r="F654">
        <f>ROUND(IF(Tariftyp="AT",IF($A654&lt;MONTH(TE_ZP_AT),AT_Gehalt,AT_Gehalt*(1+TE_Satz_AT)),IF($A654&lt;MONTH(TE_ZP_Tarif),Tarifentgelt,Tarifentgelt*(1+TE_Satz))*IRWAZ/AZ_Tarif)*EintrittsKNZ*AustrittsKNZ,2)</f>
        <v>2952.5</v>
      </c>
      <c r="G654">
        <f>ROUND(Grundentgelt*LZinPrz,2)</f>
        <v>295.25</v>
      </c>
      <c r="H654">
        <f>ROUND(IF(FreiwZulage&gt;TarifVolumenEnt+TarifVolumenLZ,FreiwZulage-(TarifVolumenEnt+TarifVolumenLZ),0)*AustrittsKNZ*EintrittsKNZ,2)</f>
        <v>0</v>
      </c>
      <c r="I654">
        <f t="shared" si="96"/>
        <v>3247.75</v>
      </c>
      <c r="J654">
        <f t="shared" si="90"/>
        <v>649.71</v>
      </c>
      <c r="K654">
        <f t="shared" si="91"/>
        <v>577.25</v>
      </c>
      <c r="L654">
        <f t="shared" si="92"/>
        <v>2352.25</v>
      </c>
    </row>
    <row r="655" spans="1:12" x14ac:dyDescent="0.25">
      <c r="A655">
        <f t="shared" si="97"/>
        <v>6</v>
      </c>
      <c r="B655">
        <f t="shared" si="98"/>
        <v>55</v>
      </c>
      <c r="C655">
        <f t="shared" si="93"/>
        <v>1231</v>
      </c>
      <c r="D655" t="str">
        <f t="shared" si="94"/>
        <v>Dorothea</v>
      </c>
      <c r="E655" t="str">
        <f t="shared" si="95"/>
        <v>Eder</v>
      </c>
      <c r="F655">
        <f>ROUND(IF(Tariftyp="AT",IF($A655&lt;MONTH(TE_ZP_AT),AT_Gehalt,AT_Gehalt*(1+TE_Satz_AT)),IF($A655&lt;MONTH(TE_ZP_Tarif),Tarifentgelt,Tarifentgelt*(1+TE_Satz))*IRWAZ/AZ_Tarif)*EintrittsKNZ*AustrittsKNZ,2)</f>
        <v>2952.5</v>
      </c>
      <c r="G655">
        <f>ROUND(Grundentgelt*LZinPrz,2)</f>
        <v>295.25</v>
      </c>
      <c r="H655">
        <f>ROUND(IF(FreiwZulage&gt;TarifVolumenEnt+TarifVolumenLZ,FreiwZulage-(TarifVolumenEnt+TarifVolumenLZ),0)*AustrittsKNZ*EintrittsKNZ,2)</f>
        <v>0</v>
      </c>
      <c r="I655">
        <f t="shared" si="96"/>
        <v>3247.75</v>
      </c>
      <c r="J655">
        <f t="shared" si="90"/>
        <v>649.71</v>
      </c>
      <c r="K655">
        <f t="shared" si="91"/>
        <v>577.25</v>
      </c>
      <c r="L655">
        <f t="shared" si="92"/>
        <v>2352.25</v>
      </c>
    </row>
    <row r="656" spans="1:12" x14ac:dyDescent="0.25">
      <c r="A656">
        <f t="shared" si="97"/>
        <v>7</v>
      </c>
      <c r="B656">
        <f t="shared" si="98"/>
        <v>55</v>
      </c>
      <c r="C656">
        <f t="shared" si="93"/>
        <v>1231</v>
      </c>
      <c r="D656" t="str">
        <f t="shared" si="94"/>
        <v>Dorothea</v>
      </c>
      <c r="E656" t="str">
        <f t="shared" si="95"/>
        <v>Eder</v>
      </c>
      <c r="F656">
        <f>ROUND(IF(Tariftyp="AT",IF($A656&lt;MONTH(TE_ZP_AT),AT_Gehalt,AT_Gehalt*(1+TE_Satz_AT)),IF($A656&lt;MONTH(TE_ZP_Tarif),Tarifentgelt,Tarifentgelt*(1+TE_Satz))*IRWAZ/AZ_Tarif)*EintrittsKNZ*AustrittsKNZ,2)</f>
        <v>2952.5</v>
      </c>
      <c r="G656">
        <f>ROUND(Grundentgelt*LZinPrz,2)</f>
        <v>295.25</v>
      </c>
      <c r="H656">
        <f>ROUND(IF(FreiwZulage&gt;TarifVolumenEnt+TarifVolumenLZ,FreiwZulage-(TarifVolumenEnt+TarifVolumenLZ),0)*AustrittsKNZ*EintrittsKNZ,2)</f>
        <v>0</v>
      </c>
      <c r="I656">
        <f t="shared" si="96"/>
        <v>3247.75</v>
      </c>
      <c r="J656">
        <f t="shared" si="90"/>
        <v>649.71</v>
      </c>
      <c r="K656">
        <f t="shared" si="91"/>
        <v>577.25</v>
      </c>
      <c r="L656">
        <f t="shared" si="92"/>
        <v>2352.25</v>
      </c>
    </row>
    <row r="657" spans="1:12" x14ac:dyDescent="0.25">
      <c r="A657">
        <f t="shared" si="97"/>
        <v>8</v>
      </c>
      <c r="B657">
        <f t="shared" si="98"/>
        <v>55</v>
      </c>
      <c r="C657">
        <f t="shared" si="93"/>
        <v>1231</v>
      </c>
      <c r="D657" t="str">
        <f t="shared" si="94"/>
        <v>Dorothea</v>
      </c>
      <c r="E657" t="str">
        <f t="shared" si="95"/>
        <v>Eder</v>
      </c>
      <c r="F657">
        <f>ROUND(IF(Tariftyp="AT",IF($A657&lt;MONTH(TE_ZP_AT),AT_Gehalt,AT_Gehalt*(1+TE_Satz_AT)),IF($A657&lt;MONTH(TE_ZP_Tarif),Tarifentgelt,Tarifentgelt*(1+TE_Satz))*IRWAZ/AZ_Tarif)*EintrittsKNZ*AustrittsKNZ,2)</f>
        <v>2952.5</v>
      </c>
      <c r="G657">
        <f>ROUND(Grundentgelt*LZinPrz,2)</f>
        <v>295.25</v>
      </c>
      <c r="H657">
        <f>ROUND(IF(FreiwZulage&gt;TarifVolumenEnt+TarifVolumenLZ,FreiwZulage-(TarifVolumenEnt+TarifVolumenLZ),0)*AustrittsKNZ*EintrittsKNZ,2)</f>
        <v>0</v>
      </c>
      <c r="I657">
        <f t="shared" si="96"/>
        <v>3247.75</v>
      </c>
      <c r="J657">
        <f t="shared" si="90"/>
        <v>649.71</v>
      </c>
      <c r="K657">
        <f t="shared" si="91"/>
        <v>577.25</v>
      </c>
      <c r="L657">
        <f t="shared" si="92"/>
        <v>2352.25</v>
      </c>
    </row>
    <row r="658" spans="1:12" x14ac:dyDescent="0.25">
      <c r="A658">
        <f t="shared" si="97"/>
        <v>9</v>
      </c>
      <c r="B658">
        <f t="shared" si="98"/>
        <v>55</v>
      </c>
      <c r="C658">
        <f t="shared" si="93"/>
        <v>1231</v>
      </c>
      <c r="D658" t="str">
        <f t="shared" si="94"/>
        <v>Dorothea</v>
      </c>
      <c r="E658" t="str">
        <f t="shared" si="95"/>
        <v>Eder</v>
      </c>
      <c r="F658">
        <f>ROUND(IF(Tariftyp="AT",IF($A658&lt;MONTH(TE_ZP_AT),AT_Gehalt,AT_Gehalt*(1+TE_Satz_AT)),IF($A658&lt;MONTH(TE_ZP_Tarif),Tarifentgelt,Tarifentgelt*(1+TE_Satz))*IRWAZ/AZ_Tarif)*EintrittsKNZ*AustrittsKNZ,2)</f>
        <v>2952.5</v>
      </c>
      <c r="G658">
        <f>ROUND(Grundentgelt*LZinPrz,2)</f>
        <v>295.25</v>
      </c>
      <c r="H658">
        <f>ROUND(IF(FreiwZulage&gt;TarifVolumenEnt+TarifVolumenLZ,FreiwZulage-(TarifVolumenEnt+TarifVolumenLZ),0)*AustrittsKNZ*EintrittsKNZ,2)</f>
        <v>0</v>
      </c>
      <c r="I658">
        <f t="shared" si="96"/>
        <v>3247.75</v>
      </c>
      <c r="J658">
        <f t="shared" si="90"/>
        <v>649.71</v>
      </c>
      <c r="K658">
        <f t="shared" si="91"/>
        <v>577.25</v>
      </c>
      <c r="L658">
        <f t="shared" si="92"/>
        <v>2352.25</v>
      </c>
    </row>
    <row r="659" spans="1:12" x14ac:dyDescent="0.25">
      <c r="A659">
        <f t="shared" si="97"/>
        <v>10</v>
      </c>
      <c r="B659">
        <f t="shared" si="98"/>
        <v>55</v>
      </c>
      <c r="C659">
        <f t="shared" si="93"/>
        <v>1231</v>
      </c>
      <c r="D659" t="str">
        <f t="shared" si="94"/>
        <v>Dorothea</v>
      </c>
      <c r="E659" t="str">
        <f t="shared" si="95"/>
        <v>Eder</v>
      </c>
      <c r="F659">
        <f>ROUND(IF(Tariftyp="AT",IF($A659&lt;MONTH(TE_ZP_AT),AT_Gehalt,AT_Gehalt*(1+TE_Satz_AT)),IF($A659&lt;MONTH(TE_ZP_Tarif),Tarifentgelt,Tarifentgelt*(1+TE_Satz))*IRWAZ/AZ_Tarif)*EintrittsKNZ*AustrittsKNZ,2)</f>
        <v>2952.5</v>
      </c>
      <c r="G659">
        <f>ROUND(Grundentgelt*LZinPrz,2)</f>
        <v>295.25</v>
      </c>
      <c r="H659">
        <f>ROUND(IF(FreiwZulage&gt;TarifVolumenEnt+TarifVolumenLZ,FreiwZulage-(TarifVolumenEnt+TarifVolumenLZ),0)*AustrittsKNZ*EintrittsKNZ,2)</f>
        <v>0</v>
      </c>
      <c r="I659">
        <f t="shared" si="96"/>
        <v>3247.75</v>
      </c>
      <c r="J659">
        <f t="shared" si="90"/>
        <v>649.71</v>
      </c>
      <c r="K659">
        <f t="shared" si="91"/>
        <v>577.25</v>
      </c>
      <c r="L659">
        <f t="shared" si="92"/>
        <v>2352.25</v>
      </c>
    </row>
    <row r="660" spans="1:12" x14ac:dyDescent="0.25">
      <c r="A660">
        <f t="shared" si="97"/>
        <v>11</v>
      </c>
      <c r="B660">
        <f t="shared" si="98"/>
        <v>55</v>
      </c>
      <c r="C660">
        <f t="shared" si="93"/>
        <v>1231</v>
      </c>
      <c r="D660" t="str">
        <f t="shared" si="94"/>
        <v>Dorothea</v>
      </c>
      <c r="E660" t="str">
        <f t="shared" si="95"/>
        <v>Eder</v>
      </c>
      <c r="F660">
        <f>ROUND(IF(Tariftyp="AT",IF($A660&lt;MONTH(TE_ZP_AT),AT_Gehalt,AT_Gehalt*(1+TE_Satz_AT)),IF($A660&lt;MONTH(TE_ZP_Tarif),Tarifentgelt,Tarifentgelt*(1+TE_Satz))*IRWAZ/AZ_Tarif)*EintrittsKNZ*AustrittsKNZ,2)</f>
        <v>2952.5</v>
      </c>
      <c r="G660">
        <f>ROUND(Grundentgelt*LZinPrz,2)</f>
        <v>295.25</v>
      </c>
      <c r="H660">
        <f>ROUND(IF(FreiwZulage&gt;TarifVolumenEnt+TarifVolumenLZ,FreiwZulage-(TarifVolumenEnt+TarifVolumenLZ),0)*AustrittsKNZ*EintrittsKNZ,2)</f>
        <v>0</v>
      </c>
      <c r="I660">
        <f t="shared" si="96"/>
        <v>3247.75</v>
      </c>
      <c r="J660">
        <f t="shared" si="90"/>
        <v>649.71</v>
      </c>
      <c r="K660">
        <f t="shared" si="91"/>
        <v>577.25</v>
      </c>
      <c r="L660">
        <f t="shared" si="92"/>
        <v>2352.25</v>
      </c>
    </row>
    <row r="661" spans="1:12" x14ac:dyDescent="0.25">
      <c r="A661">
        <f t="shared" si="97"/>
        <v>12</v>
      </c>
      <c r="B661">
        <f t="shared" si="98"/>
        <v>55</v>
      </c>
      <c r="C661">
        <f t="shared" si="93"/>
        <v>1231</v>
      </c>
      <c r="D661" t="str">
        <f t="shared" si="94"/>
        <v>Dorothea</v>
      </c>
      <c r="E661" t="str">
        <f t="shared" si="95"/>
        <v>Eder</v>
      </c>
      <c r="F661">
        <f>ROUND(IF(Tariftyp="AT",IF($A661&lt;MONTH(TE_ZP_AT),AT_Gehalt,AT_Gehalt*(1+TE_Satz_AT)),IF($A661&lt;MONTH(TE_ZP_Tarif),Tarifentgelt,Tarifentgelt*(1+TE_Satz))*IRWAZ/AZ_Tarif)*EintrittsKNZ*AustrittsKNZ,2)</f>
        <v>2952.5</v>
      </c>
      <c r="G661">
        <f>ROUND(Grundentgelt*LZinPrz,2)</f>
        <v>295.25</v>
      </c>
      <c r="H661">
        <f>ROUND(IF(FreiwZulage&gt;TarifVolumenEnt+TarifVolumenLZ,FreiwZulage-(TarifVolumenEnt+TarifVolumenLZ),0)*AustrittsKNZ*EintrittsKNZ,2)</f>
        <v>0</v>
      </c>
      <c r="I661">
        <f t="shared" si="96"/>
        <v>3247.75</v>
      </c>
      <c r="J661">
        <f t="shared" si="90"/>
        <v>649.71</v>
      </c>
      <c r="K661">
        <f t="shared" si="91"/>
        <v>577.25</v>
      </c>
      <c r="L661">
        <f t="shared" si="92"/>
        <v>2352.25</v>
      </c>
    </row>
    <row r="662" spans="1:12" x14ac:dyDescent="0.25">
      <c r="A662">
        <f t="shared" si="97"/>
        <v>1</v>
      </c>
      <c r="B662">
        <f t="shared" si="98"/>
        <v>56</v>
      </c>
      <c r="C662">
        <f t="shared" si="93"/>
        <v>1232</v>
      </c>
      <c r="D662" t="str">
        <f t="shared" si="94"/>
        <v>Christian</v>
      </c>
      <c r="E662" t="str">
        <f t="shared" si="95"/>
        <v>Ehrke</v>
      </c>
      <c r="F662">
        <f>ROUND(IF(Tariftyp="AT",IF($A662&lt;MONTH(TE_ZP_AT),AT_Gehalt,AT_Gehalt*(1+TE_Satz_AT)),IF($A662&lt;MONTH(TE_ZP_Tarif),Tarifentgelt,Tarifentgelt*(1+TE_Satz))*IRWAZ/AZ_Tarif)*EintrittsKNZ*AustrittsKNZ,2)</f>
        <v>2608</v>
      </c>
      <c r="G662">
        <f>ROUND(Grundentgelt*LZinPrz,2)</f>
        <v>286.88</v>
      </c>
      <c r="H662">
        <f>ROUND(IF(FreiwZulage&gt;TarifVolumenEnt+TarifVolumenLZ,FreiwZulage-(TarifVolumenEnt+TarifVolumenLZ),0)*AustrittsKNZ*EintrittsKNZ,2)</f>
        <v>0</v>
      </c>
      <c r="I662">
        <f t="shared" si="96"/>
        <v>2894.88</v>
      </c>
      <c r="J662">
        <f t="shared" si="90"/>
        <v>579.12</v>
      </c>
      <c r="K662">
        <f t="shared" si="91"/>
        <v>930.11999999999989</v>
      </c>
      <c r="L662">
        <f t="shared" si="92"/>
        <v>2705.12</v>
      </c>
    </row>
    <row r="663" spans="1:12" x14ac:dyDescent="0.25">
      <c r="A663">
        <f t="shared" si="97"/>
        <v>2</v>
      </c>
      <c r="B663">
        <f t="shared" si="98"/>
        <v>56</v>
      </c>
      <c r="C663">
        <f t="shared" si="93"/>
        <v>1232</v>
      </c>
      <c r="D663" t="str">
        <f t="shared" si="94"/>
        <v>Christian</v>
      </c>
      <c r="E663" t="str">
        <f t="shared" si="95"/>
        <v>Ehrke</v>
      </c>
      <c r="F663">
        <f>ROUND(IF(Tariftyp="AT",IF($A663&lt;MONTH(TE_ZP_AT),AT_Gehalt,AT_Gehalt*(1+TE_Satz_AT)),IF($A663&lt;MONTH(TE_ZP_Tarif),Tarifentgelt,Tarifentgelt*(1+TE_Satz))*IRWAZ/AZ_Tarif)*EintrittsKNZ*AustrittsKNZ,2)</f>
        <v>2608</v>
      </c>
      <c r="G663">
        <f>ROUND(Grundentgelt*LZinPrz,2)</f>
        <v>286.88</v>
      </c>
      <c r="H663">
        <f>ROUND(IF(FreiwZulage&gt;TarifVolumenEnt+TarifVolumenLZ,FreiwZulage-(TarifVolumenEnt+TarifVolumenLZ),0)*AustrittsKNZ*EintrittsKNZ,2)</f>
        <v>0</v>
      </c>
      <c r="I663">
        <f t="shared" si="96"/>
        <v>2894.88</v>
      </c>
      <c r="J663">
        <f t="shared" si="90"/>
        <v>579.12</v>
      </c>
      <c r="K663">
        <f t="shared" si="91"/>
        <v>930.11999999999989</v>
      </c>
      <c r="L663">
        <f t="shared" si="92"/>
        <v>2705.12</v>
      </c>
    </row>
    <row r="664" spans="1:12" x14ac:dyDescent="0.25">
      <c r="A664">
        <f t="shared" si="97"/>
        <v>3</v>
      </c>
      <c r="B664">
        <f t="shared" si="98"/>
        <v>56</v>
      </c>
      <c r="C664">
        <f t="shared" si="93"/>
        <v>1232</v>
      </c>
      <c r="D664" t="str">
        <f t="shared" si="94"/>
        <v>Christian</v>
      </c>
      <c r="E664" t="str">
        <f t="shared" si="95"/>
        <v>Ehrke</v>
      </c>
      <c r="F664">
        <f>ROUND(IF(Tariftyp="AT",IF($A664&lt;MONTH(TE_ZP_AT),AT_Gehalt,AT_Gehalt*(1+TE_Satz_AT)),IF($A664&lt;MONTH(TE_ZP_Tarif),Tarifentgelt,Tarifentgelt*(1+TE_Satz))*IRWAZ/AZ_Tarif)*EintrittsKNZ*AustrittsKNZ,2)</f>
        <v>2608</v>
      </c>
      <c r="G664">
        <f>ROUND(Grundentgelt*LZinPrz,2)</f>
        <v>286.88</v>
      </c>
      <c r="H664">
        <f>ROUND(IF(FreiwZulage&gt;TarifVolumenEnt+TarifVolumenLZ,FreiwZulage-(TarifVolumenEnt+TarifVolumenLZ),0)*AustrittsKNZ*EintrittsKNZ,2)</f>
        <v>0</v>
      </c>
      <c r="I664">
        <f t="shared" si="96"/>
        <v>2894.88</v>
      </c>
      <c r="J664">
        <f t="shared" si="90"/>
        <v>579.12</v>
      </c>
      <c r="K664">
        <f t="shared" si="91"/>
        <v>930.11999999999989</v>
      </c>
      <c r="L664">
        <f t="shared" si="92"/>
        <v>2705.12</v>
      </c>
    </row>
    <row r="665" spans="1:12" x14ac:dyDescent="0.25">
      <c r="A665">
        <f t="shared" si="97"/>
        <v>4</v>
      </c>
      <c r="B665">
        <f t="shared" si="98"/>
        <v>56</v>
      </c>
      <c r="C665">
        <f t="shared" si="93"/>
        <v>1232</v>
      </c>
      <c r="D665" t="str">
        <f t="shared" si="94"/>
        <v>Christian</v>
      </c>
      <c r="E665" t="str">
        <f t="shared" si="95"/>
        <v>Ehrke</v>
      </c>
      <c r="F665">
        <f>ROUND(IF(Tariftyp="AT",IF($A665&lt;MONTH(TE_ZP_AT),AT_Gehalt,AT_Gehalt*(1+TE_Satz_AT)),IF($A665&lt;MONTH(TE_ZP_Tarif),Tarifentgelt,Tarifentgelt*(1+TE_Satz))*IRWAZ/AZ_Tarif)*EintrittsKNZ*AustrittsKNZ,2)</f>
        <v>2608</v>
      </c>
      <c r="G665">
        <f>ROUND(Grundentgelt*LZinPrz,2)</f>
        <v>286.88</v>
      </c>
      <c r="H665">
        <f>ROUND(IF(FreiwZulage&gt;TarifVolumenEnt+TarifVolumenLZ,FreiwZulage-(TarifVolumenEnt+TarifVolumenLZ),0)*AustrittsKNZ*EintrittsKNZ,2)</f>
        <v>0</v>
      </c>
      <c r="I665">
        <f t="shared" si="96"/>
        <v>2894.88</v>
      </c>
      <c r="J665">
        <f t="shared" si="90"/>
        <v>579.12</v>
      </c>
      <c r="K665">
        <f t="shared" si="91"/>
        <v>930.11999999999989</v>
      </c>
      <c r="L665">
        <f t="shared" si="92"/>
        <v>2705.12</v>
      </c>
    </row>
    <row r="666" spans="1:12" x14ac:dyDescent="0.25">
      <c r="A666">
        <f t="shared" si="97"/>
        <v>5</v>
      </c>
      <c r="B666">
        <f t="shared" si="98"/>
        <v>56</v>
      </c>
      <c r="C666">
        <f t="shared" si="93"/>
        <v>1232</v>
      </c>
      <c r="D666" t="str">
        <f t="shared" si="94"/>
        <v>Christian</v>
      </c>
      <c r="E666" t="str">
        <f t="shared" si="95"/>
        <v>Ehrke</v>
      </c>
      <c r="F666">
        <f>ROUND(IF(Tariftyp="AT",IF($A666&lt;MONTH(TE_ZP_AT),AT_Gehalt,AT_Gehalt*(1+TE_Satz_AT)),IF($A666&lt;MONTH(TE_ZP_Tarif),Tarifentgelt,Tarifentgelt*(1+TE_Satz))*IRWAZ/AZ_Tarif)*EintrittsKNZ*AustrittsKNZ,2)</f>
        <v>2686.24</v>
      </c>
      <c r="G666">
        <f>ROUND(Grundentgelt*LZinPrz,2)</f>
        <v>295.49</v>
      </c>
      <c r="H666">
        <f>ROUND(IF(FreiwZulage&gt;TarifVolumenEnt+TarifVolumenLZ,FreiwZulage-(TarifVolumenEnt+TarifVolumenLZ),0)*AustrittsKNZ*EintrittsKNZ,2)</f>
        <v>0</v>
      </c>
      <c r="I666">
        <f t="shared" si="96"/>
        <v>2981.7299999999996</v>
      </c>
      <c r="J666">
        <f t="shared" si="90"/>
        <v>596.5</v>
      </c>
      <c r="K666">
        <f t="shared" si="91"/>
        <v>843.27000000000044</v>
      </c>
      <c r="L666">
        <f t="shared" si="92"/>
        <v>2618.2700000000004</v>
      </c>
    </row>
    <row r="667" spans="1:12" x14ac:dyDescent="0.25">
      <c r="A667">
        <f t="shared" si="97"/>
        <v>6</v>
      </c>
      <c r="B667">
        <f t="shared" si="98"/>
        <v>56</v>
      </c>
      <c r="C667">
        <f t="shared" si="93"/>
        <v>1232</v>
      </c>
      <c r="D667" t="str">
        <f t="shared" si="94"/>
        <v>Christian</v>
      </c>
      <c r="E667" t="str">
        <f t="shared" si="95"/>
        <v>Ehrke</v>
      </c>
      <c r="F667">
        <f>ROUND(IF(Tariftyp="AT",IF($A667&lt;MONTH(TE_ZP_AT),AT_Gehalt,AT_Gehalt*(1+TE_Satz_AT)),IF($A667&lt;MONTH(TE_ZP_Tarif),Tarifentgelt,Tarifentgelt*(1+TE_Satz))*IRWAZ/AZ_Tarif)*EintrittsKNZ*AustrittsKNZ,2)</f>
        <v>2686.24</v>
      </c>
      <c r="G667">
        <f>ROUND(Grundentgelt*LZinPrz,2)</f>
        <v>295.49</v>
      </c>
      <c r="H667">
        <f>ROUND(IF(FreiwZulage&gt;TarifVolumenEnt+TarifVolumenLZ,FreiwZulage-(TarifVolumenEnt+TarifVolumenLZ),0)*AustrittsKNZ*EintrittsKNZ,2)</f>
        <v>0</v>
      </c>
      <c r="I667">
        <f t="shared" si="96"/>
        <v>2981.7299999999996</v>
      </c>
      <c r="J667">
        <f t="shared" si="90"/>
        <v>596.5</v>
      </c>
      <c r="K667">
        <f t="shared" si="91"/>
        <v>843.27000000000044</v>
      </c>
      <c r="L667">
        <f t="shared" si="92"/>
        <v>2618.2700000000004</v>
      </c>
    </row>
    <row r="668" spans="1:12" x14ac:dyDescent="0.25">
      <c r="A668">
        <f t="shared" si="97"/>
        <v>7</v>
      </c>
      <c r="B668">
        <f t="shared" si="98"/>
        <v>56</v>
      </c>
      <c r="C668">
        <f t="shared" si="93"/>
        <v>1232</v>
      </c>
      <c r="D668" t="str">
        <f t="shared" si="94"/>
        <v>Christian</v>
      </c>
      <c r="E668" t="str">
        <f t="shared" si="95"/>
        <v>Ehrke</v>
      </c>
      <c r="F668">
        <f>ROUND(IF(Tariftyp="AT",IF($A668&lt;MONTH(TE_ZP_AT),AT_Gehalt,AT_Gehalt*(1+TE_Satz_AT)),IF($A668&lt;MONTH(TE_ZP_Tarif),Tarifentgelt,Tarifentgelt*(1+TE_Satz))*IRWAZ/AZ_Tarif)*EintrittsKNZ*AustrittsKNZ,2)</f>
        <v>2686.24</v>
      </c>
      <c r="G668">
        <f>ROUND(Grundentgelt*LZinPrz,2)</f>
        <v>295.49</v>
      </c>
      <c r="H668">
        <f>ROUND(IF(FreiwZulage&gt;TarifVolumenEnt+TarifVolumenLZ,FreiwZulage-(TarifVolumenEnt+TarifVolumenLZ),0)*AustrittsKNZ*EintrittsKNZ,2)</f>
        <v>0</v>
      </c>
      <c r="I668">
        <f t="shared" si="96"/>
        <v>2981.7299999999996</v>
      </c>
      <c r="J668">
        <f t="shared" si="90"/>
        <v>596.5</v>
      </c>
      <c r="K668">
        <f t="shared" si="91"/>
        <v>843.27000000000044</v>
      </c>
      <c r="L668">
        <f t="shared" si="92"/>
        <v>2618.2700000000004</v>
      </c>
    </row>
    <row r="669" spans="1:12" x14ac:dyDescent="0.25">
      <c r="A669">
        <f t="shared" si="97"/>
        <v>8</v>
      </c>
      <c r="B669">
        <f t="shared" si="98"/>
        <v>56</v>
      </c>
      <c r="C669">
        <f t="shared" si="93"/>
        <v>1232</v>
      </c>
      <c r="D669" t="str">
        <f t="shared" si="94"/>
        <v>Christian</v>
      </c>
      <c r="E669" t="str">
        <f t="shared" si="95"/>
        <v>Ehrke</v>
      </c>
      <c r="F669">
        <f>ROUND(IF(Tariftyp="AT",IF($A669&lt;MONTH(TE_ZP_AT),AT_Gehalt,AT_Gehalt*(1+TE_Satz_AT)),IF($A669&lt;MONTH(TE_ZP_Tarif),Tarifentgelt,Tarifentgelt*(1+TE_Satz))*IRWAZ/AZ_Tarif)*EintrittsKNZ*AustrittsKNZ,2)</f>
        <v>2686.24</v>
      </c>
      <c r="G669">
        <f>ROUND(Grundentgelt*LZinPrz,2)</f>
        <v>295.49</v>
      </c>
      <c r="H669">
        <f>ROUND(IF(FreiwZulage&gt;TarifVolumenEnt+TarifVolumenLZ,FreiwZulage-(TarifVolumenEnt+TarifVolumenLZ),0)*AustrittsKNZ*EintrittsKNZ,2)</f>
        <v>0</v>
      </c>
      <c r="I669">
        <f t="shared" si="96"/>
        <v>2981.7299999999996</v>
      </c>
      <c r="J669">
        <f t="shared" si="90"/>
        <v>596.5</v>
      </c>
      <c r="K669">
        <f t="shared" si="91"/>
        <v>843.27000000000044</v>
      </c>
      <c r="L669">
        <f t="shared" si="92"/>
        <v>2618.2700000000004</v>
      </c>
    </row>
    <row r="670" spans="1:12" x14ac:dyDescent="0.25">
      <c r="A670">
        <f t="shared" si="97"/>
        <v>9</v>
      </c>
      <c r="B670">
        <f t="shared" si="98"/>
        <v>56</v>
      </c>
      <c r="C670">
        <f t="shared" si="93"/>
        <v>1232</v>
      </c>
      <c r="D670" t="str">
        <f t="shared" si="94"/>
        <v>Christian</v>
      </c>
      <c r="E670" t="str">
        <f t="shared" si="95"/>
        <v>Ehrke</v>
      </c>
      <c r="F670">
        <f>ROUND(IF(Tariftyp="AT",IF($A670&lt;MONTH(TE_ZP_AT),AT_Gehalt,AT_Gehalt*(1+TE_Satz_AT)),IF($A670&lt;MONTH(TE_ZP_Tarif),Tarifentgelt,Tarifentgelt*(1+TE_Satz))*IRWAZ/AZ_Tarif)*EintrittsKNZ*AustrittsKNZ,2)</f>
        <v>2686.24</v>
      </c>
      <c r="G670">
        <f>ROUND(Grundentgelt*LZinPrz,2)</f>
        <v>295.49</v>
      </c>
      <c r="H670">
        <f>ROUND(IF(FreiwZulage&gt;TarifVolumenEnt+TarifVolumenLZ,FreiwZulage-(TarifVolumenEnt+TarifVolumenLZ),0)*AustrittsKNZ*EintrittsKNZ,2)</f>
        <v>0</v>
      </c>
      <c r="I670">
        <f t="shared" si="96"/>
        <v>2981.7299999999996</v>
      </c>
      <c r="J670">
        <f t="shared" si="90"/>
        <v>596.5</v>
      </c>
      <c r="K670">
        <f t="shared" si="91"/>
        <v>843.27000000000044</v>
      </c>
      <c r="L670">
        <f t="shared" si="92"/>
        <v>2618.2700000000004</v>
      </c>
    </row>
    <row r="671" spans="1:12" x14ac:dyDescent="0.25">
      <c r="A671">
        <f t="shared" si="97"/>
        <v>10</v>
      </c>
      <c r="B671">
        <f t="shared" si="98"/>
        <v>56</v>
      </c>
      <c r="C671">
        <f t="shared" si="93"/>
        <v>1232</v>
      </c>
      <c r="D671" t="str">
        <f t="shared" si="94"/>
        <v>Christian</v>
      </c>
      <c r="E671" t="str">
        <f t="shared" si="95"/>
        <v>Ehrke</v>
      </c>
      <c r="F671">
        <f>ROUND(IF(Tariftyp="AT",IF($A671&lt;MONTH(TE_ZP_AT),AT_Gehalt,AT_Gehalt*(1+TE_Satz_AT)),IF($A671&lt;MONTH(TE_ZP_Tarif),Tarifentgelt,Tarifentgelt*(1+TE_Satz))*IRWAZ/AZ_Tarif)*EintrittsKNZ*AustrittsKNZ,2)</f>
        <v>2686.24</v>
      </c>
      <c r="G671">
        <f>ROUND(Grundentgelt*LZinPrz,2)</f>
        <v>295.49</v>
      </c>
      <c r="H671">
        <f>ROUND(IF(FreiwZulage&gt;TarifVolumenEnt+TarifVolumenLZ,FreiwZulage-(TarifVolumenEnt+TarifVolumenLZ),0)*AustrittsKNZ*EintrittsKNZ,2)</f>
        <v>0</v>
      </c>
      <c r="I671">
        <f t="shared" si="96"/>
        <v>2981.7299999999996</v>
      </c>
      <c r="J671">
        <f t="shared" si="90"/>
        <v>596.5</v>
      </c>
      <c r="K671">
        <f t="shared" si="91"/>
        <v>843.27000000000044</v>
      </c>
      <c r="L671">
        <f t="shared" si="92"/>
        <v>2618.2700000000004</v>
      </c>
    </row>
    <row r="672" spans="1:12" x14ac:dyDescent="0.25">
      <c r="A672">
        <f t="shared" si="97"/>
        <v>11</v>
      </c>
      <c r="B672">
        <f t="shared" si="98"/>
        <v>56</v>
      </c>
      <c r="C672">
        <f t="shared" si="93"/>
        <v>1232</v>
      </c>
      <c r="D672" t="str">
        <f t="shared" si="94"/>
        <v>Christian</v>
      </c>
      <c r="E672" t="str">
        <f t="shared" si="95"/>
        <v>Ehrke</v>
      </c>
      <c r="F672">
        <f>ROUND(IF(Tariftyp="AT",IF($A672&lt;MONTH(TE_ZP_AT),AT_Gehalt,AT_Gehalt*(1+TE_Satz_AT)),IF($A672&lt;MONTH(TE_ZP_Tarif),Tarifentgelt,Tarifentgelt*(1+TE_Satz))*IRWAZ/AZ_Tarif)*EintrittsKNZ*AustrittsKNZ,2)</f>
        <v>2686.24</v>
      </c>
      <c r="G672">
        <f>ROUND(Grundentgelt*LZinPrz,2)</f>
        <v>295.49</v>
      </c>
      <c r="H672">
        <f>ROUND(IF(FreiwZulage&gt;TarifVolumenEnt+TarifVolumenLZ,FreiwZulage-(TarifVolumenEnt+TarifVolumenLZ),0)*AustrittsKNZ*EintrittsKNZ,2)</f>
        <v>0</v>
      </c>
      <c r="I672">
        <f t="shared" si="96"/>
        <v>2981.7299999999996</v>
      </c>
      <c r="J672">
        <f t="shared" si="90"/>
        <v>596.5</v>
      </c>
      <c r="K672">
        <f t="shared" si="91"/>
        <v>843.27000000000044</v>
      </c>
      <c r="L672">
        <f t="shared" si="92"/>
        <v>2618.2700000000004</v>
      </c>
    </row>
    <row r="673" spans="1:12" x14ac:dyDescent="0.25">
      <c r="A673">
        <f t="shared" si="97"/>
        <v>12</v>
      </c>
      <c r="B673">
        <f t="shared" si="98"/>
        <v>56</v>
      </c>
      <c r="C673">
        <f t="shared" si="93"/>
        <v>1232</v>
      </c>
      <c r="D673" t="str">
        <f t="shared" si="94"/>
        <v>Christian</v>
      </c>
      <c r="E673" t="str">
        <f t="shared" si="95"/>
        <v>Ehrke</v>
      </c>
      <c r="F673">
        <f>ROUND(IF(Tariftyp="AT",IF($A673&lt;MONTH(TE_ZP_AT),AT_Gehalt,AT_Gehalt*(1+TE_Satz_AT)),IF($A673&lt;MONTH(TE_ZP_Tarif),Tarifentgelt,Tarifentgelt*(1+TE_Satz))*IRWAZ/AZ_Tarif)*EintrittsKNZ*AustrittsKNZ,2)</f>
        <v>2686.24</v>
      </c>
      <c r="G673">
        <f>ROUND(Grundentgelt*LZinPrz,2)</f>
        <v>295.49</v>
      </c>
      <c r="H673">
        <f>ROUND(IF(FreiwZulage&gt;TarifVolumenEnt+TarifVolumenLZ,FreiwZulage-(TarifVolumenEnt+TarifVolumenLZ),0)*AustrittsKNZ*EintrittsKNZ,2)</f>
        <v>0</v>
      </c>
      <c r="I673">
        <f t="shared" si="96"/>
        <v>2981.7299999999996</v>
      </c>
      <c r="J673">
        <f t="shared" si="90"/>
        <v>596.5</v>
      </c>
      <c r="K673">
        <f t="shared" si="91"/>
        <v>843.27000000000044</v>
      </c>
      <c r="L673">
        <f t="shared" si="92"/>
        <v>2618.2700000000004</v>
      </c>
    </row>
    <row r="674" spans="1:12" x14ac:dyDescent="0.25">
      <c r="A674">
        <f t="shared" si="97"/>
        <v>1</v>
      </c>
      <c r="B674">
        <f t="shared" si="98"/>
        <v>57</v>
      </c>
      <c r="C674">
        <f t="shared" si="93"/>
        <v>1233</v>
      </c>
      <c r="D674" t="str">
        <f t="shared" si="94"/>
        <v>Cornelius</v>
      </c>
      <c r="E674" t="str">
        <f t="shared" si="95"/>
        <v>Emmrich</v>
      </c>
      <c r="F674">
        <f>ROUND(IF(Tariftyp="AT",IF($A674&lt;MONTH(TE_ZP_AT),AT_Gehalt,AT_Gehalt*(1+TE_Satz_AT)),IF($A674&lt;MONTH(TE_ZP_Tarif),Tarifentgelt,Tarifentgelt*(1+TE_Satz))*IRWAZ/AZ_Tarif)*EintrittsKNZ*AustrittsKNZ,2)</f>
        <v>2426.86</v>
      </c>
      <c r="G674">
        <f>ROUND(Grundentgelt*LZinPrz,2)</f>
        <v>194.15</v>
      </c>
      <c r="H674">
        <f>ROUND(IF(FreiwZulage&gt;TarifVolumenEnt+TarifVolumenLZ,FreiwZulage-(TarifVolumenEnt+TarifVolumenLZ),0)*AustrittsKNZ*EintrittsKNZ,2)</f>
        <v>262</v>
      </c>
      <c r="I674">
        <f t="shared" si="96"/>
        <v>2883.01</v>
      </c>
      <c r="J674">
        <f t="shared" si="90"/>
        <v>576.75</v>
      </c>
      <c r="K674">
        <f t="shared" si="91"/>
        <v>941.98999999999978</v>
      </c>
      <c r="L674">
        <f t="shared" si="92"/>
        <v>2716.99</v>
      </c>
    </row>
    <row r="675" spans="1:12" x14ac:dyDescent="0.25">
      <c r="A675">
        <f t="shared" si="97"/>
        <v>2</v>
      </c>
      <c r="B675">
        <f t="shared" si="98"/>
        <v>57</v>
      </c>
      <c r="C675">
        <f t="shared" si="93"/>
        <v>1233</v>
      </c>
      <c r="D675" t="str">
        <f t="shared" si="94"/>
        <v>Cornelius</v>
      </c>
      <c r="E675" t="str">
        <f t="shared" si="95"/>
        <v>Emmrich</v>
      </c>
      <c r="F675">
        <f>ROUND(IF(Tariftyp="AT",IF($A675&lt;MONTH(TE_ZP_AT),AT_Gehalt,AT_Gehalt*(1+TE_Satz_AT)),IF($A675&lt;MONTH(TE_ZP_Tarif),Tarifentgelt,Tarifentgelt*(1+TE_Satz))*IRWAZ/AZ_Tarif)*EintrittsKNZ*AustrittsKNZ,2)</f>
        <v>2426.86</v>
      </c>
      <c r="G675">
        <f>ROUND(Grundentgelt*LZinPrz,2)</f>
        <v>194.15</v>
      </c>
      <c r="H675">
        <f>ROUND(IF(FreiwZulage&gt;TarifVolumenEnt+TarifVolumenLZ,FreiwZulage-(TarifVolumenEnt+TarifVolumenLZ),0)*AustrittsKNZ*EintrittsKNZ,2)</f>
        <v>262</v>
      </c>
      <c r="I675">
        <f t="shared" si="96"/>
        <v>2883.01</v>
      </c>
      <c r="J675">
        <f t="shared" si="90"/>
        <v>576.75</v>
      </c>
      <c r="K675">
        <f t="shared" si="91"/>
        <v>941.98999999999978</v>
      </c>
      <c r="L675">
        <f t="shared" si="92"/>
        <v>2716.99</v>
      </c>
    </row>
    <row r="676" spans="1:12" x14ac:dyDescent="0.25">
      <c r="A676">
        <f t="shared" si="97"/>
        <v>3</v>
      </c>
      <c r="B676">
        <f t="shared" si="98"/>
        <v>57</v>
      </c>
      <c r="C676">
        <f t="shared" si="93"/>
        <v>1233</v>
      </c>
      <c r="D676" t="str">
        <f t="shared" si="94"/>
        <v>Cornelius</v>
      </c>
      <c r="E676" t="str">
        <f t="shared" si="95"/>
        <v>Emmrich</v>
      </c>
      <c r="F676">
        <f>ROUND(IF(Tariftyp="AT",IF($A676&lt;MONTH(TE_ZP_AT),AT_Gehalt,AT_Gehalt*(1+TE_Satz_AT)),IF($A676&lt;MONTH(TE_ZP_Tarif),Tarifentgelt,Tarifentgelt*(1+TE_Satz))*IRWAZ/AZ_Tarif)*EintrittsKNZ*AustrittsKNZ,2)</f>
        <v>2426.86</v>
      </c>
      <c r="G676">
        <f>ROUND(Grundentgelt*LZinPrz,2)</f>
        <v>194.15</v>
      </c>
      <c r="H676">
        <f>ROUND(IF(FreiwZulage&gt;TarifVolumenEnt+TarifVolumenLZ,FreiwZulage-(TarifVolumenEnt+TarifVolumenLZ),0)*AustrittsKNZ*EintrittsKNZ,2)</f>
        <v>262</v>
      </c>
      <c r="I676">
        <f t="shared" si="96"/>
        <v>2883.01</v>
      </c>
      <c r="J676">
        <f t="shared" si="90"/>
        <v>576.75</v>
      </c>
      <c r="K676">
        <f t="shared" si="91"/>
        <v>941.98999999999978</v>
      </c>
      <c r="L676">
        <f t="shared" si="92"/>
        <v>2716.99</v>
      </c>
    </row>
    <row r="677" spans="1:12" x14ac:dyDescent="0.25">
      <c r="A677">
        <f t="shared" si="97"/>
        <v>4</v>
      </c>
      <c r="B677">
        <f t="shared" si="98"/>
        <v>57</v>
      </c>
      <c r="C677">
        <f t="shared" si="93"/>
        <v>1233</v>
      </c>
      <c r="D677" t="str">
        <f t="shared" si="94"/>
        <v>Cornelius</v>
      </c>
      <c r="E677" t="str">
        <f t="shared" si="95"/>
        <v>Emmrich</v>
      </c>
      <c r="F677">
        <f>ROUND(IF(Tariftyp="AT",IF($A677&lt;MONTH(TE_ZP_AT),AT_Gehalt,AT_Gehalt*(1+TE_Satz_AT)),IF($A677&lt;MONTH(TE_ZP_Tarif),Tarifentgelt,Tarifentgelt*(1+TE_Satz))*IRWAZ/AZ_Tarif)*EintrittsKNZ*AustrittsKNZ,2)</f>
        <v>2426.86</v>
      </c>
      <c r="G677">
        <f>ROUND(Grundentgelt*LZinPrz,2)</f>
        <v>194.15</v>
      </c>
      <c r="H677">
        <f>ROUND(IF(FreiwZulage&gt;TarifVolumenEnt+TarifVolumenLZ,FreiwZulage-(TarifVolumenEnt+TarifVolumenLZ),0)*AustrittsKNZ*EintrittsKNZ,2)</f>
        <v>262</v>
      </c>
      <c r="I677">
        <f t="shared" si="96"/>
        <v>2883.01</v>
      </c>
      <c r="J677">
        <f t="shared" si="90"/>
        <v>576.75</v>
      </c>
      <c r="K677">
        <f t="shared" si="91"/>
        <v>941.98999999999978</v>
      </c>
      <c r="L677">
        <f t="shared" si="92"/>
        <v>2716.99</v>
      </c>
    </row>
    <row r="678" spans="1:12" x14ac:dyDescent="0.25">
      <c r="A678">
        <f t="shared" si="97"/>
        <v>5</v>
      </c>
      <c r="B678">
        <f t="shared" si="98"/>
        <v>57</v>
      </c>
      <c r="C678">
        <f t="shared" si="93"/>
        <v>1233</v>
      </c>
      <c r="D678" t="str">
        <f t="shared" si="94"/>
        <v>Cornelius</v>
      </c>
      <c r="E678" t="str">
        <f t="shared" si="95"/>
        <v>Emmrich</v>
      </c>
      <c r="F678">
        <f>ROUND(IF(Tariftyp="AT",IF($A678&lt;MONTH(TE_ZP_AT),AT_Gehalt,AT_Gehalt*(1+TE_Satz_AT)),IF($A678&lt;MONTH(TE_ZP_Tarif),Tarifentgelt,Tarifentgelt*(1+TE_Satz))*IRWAZ/AZ_Tarif)*EintrittsKNZ*AustrittsKNZ,2)</f>
        <v>2499.66</v>
      </c>
      <c r="G678">
        <f>ROUND(Grundentgelt*LZinPrz,2)</f>
        <v>199.97</v>
      </c>
      <c r="H678">
        <f>ROUND(IF(FreiwZulage&gt;TarifVolumenEnt+TarifVolumenLZ,FreiwZulage-(TarifVolumenEnt+TarifVolumenLZ),0)*AustrittsKNZ*EintrittsKNZ,2)</f>
        <v>183.37</v>
      </c>
      <c r="I678">
        <f t="shared" si="96"/>
        <v>2882.9999999999995</v>
      </c>
      <c r="J678">
        <f t="shared" si="90"/>
        <v>576.74</v>
      </c>
      <c r="K678">
        <f t="shared" si="91"/>
        <v>942.00000000000045</v>
      </c>
      <c r="L678">
        <f t="shared" si="92"/>
        <v>2717.0000000000005</v>
      </c>
    </row>
    <row r="679" spans="1:12" x14ac:dyDescent="0.25">
      <c r="A679">
        <f t="shared" si="97"/>
        <v>6</v>
      </c>
      <c r="B679">
        <f t="shared" si="98"/>
        <v>57</v>
      </c>
      <c r="C679">
        <f t="shared" si="93"/>
        <v>1233</v>
      </c>
      <c r="D679" t="str">
        <f t="shared" si="94"/>
        <v>Cornelius</v>
      </c>
      <c r="E679" t="str">
        <f t="shared" si="95"/>
        <v>Emmrich</v>
      </c>
      <c r="F679">
        <f>ROUND(IF(Tariftyp="AT",IF($A679&lt;MONTH(TE_ZP_AT),AT_Gehalt,AT_Gehalt*(1+TE_Satz_AT)),IF($A679&lt;MONTH(TE_ZP_Tarif),Tarifentgelt,Tarifentgelt*(1+TE_Satz))*IRWAZ/AZ_Tarif)*EintrittsKNZ*AustrittsKNZ,2)</f>
        <v>2499.66</v>
      </c>
      <c r="G679">
        <f>ROUND(Grundentgelt*LZinPrz,2)</f>
        <v>199.97</v>
      </c>
      <c r="H679">
        <f>ROUND(IF(FreiwZulage&gt;TarifVolumenEnt+TarifVolumenLZ,FreiwZulage-(TarifVolumenEnt+TarifVolumenLZ),0)*AustrittsKNZ*EintrittsKNZ,2)</f>
        <v>183.37</v>
      </c>
      <c r="I679">
        <f t="shared" si="96"/>
        <v>2882.9999999999995</v>
      </c>
      <c r="J679">
        <f t="shared" si="90"/>
        <v>576.74</v>
      </c>
      <c r="K679">
        <f t="shared" si="91"/>
        <v>942.00000000000045</v>
      </c>
      <c r="L679">
        <f t="shared" si="92"/>
        <v>2717.0000000000005</v>
      </c>
    </row>
    <row r="680" spans="1:12" x14ac:dyDescent="0.25">
      <c r="A680">
        <f t="shared" si="97"/>
        <v>7</v>
      </c>
      <c r="B680">
        <f t="shared" si="98"/>
        <v>57</v>
      </c>
      <c r="C680">
        <f t="shared" si="93"/>
        <v>1233</v>
      </c>
      <c r="D680" t="str">
        <f t="shared" si="94"/>
        <v>Cornelius</v>
      </c>
      <c r="E680" t="str">
        <f t="shared" si="95"/>
        <v>Emmrich</v>
      </c>
      <c r="F680">
        <f>ROUND(IF(Tariftyp="AT",IF($A680&lt;MONTH(TE_ZP_AT),AT_Gehalt,AT_Gehalt*(1+TE_Satz_AT)),IF($A680&lt;MONTH(TE_ZP_Tarif),Tarifentgelt,Tarifentgelt*(1+TE_Satz))*IRWAZ/AZ_Tarif)*EintrittsKNZ*AustrittsKNZ,2)</f>
        <v>2499.66</v>
      </c>
      <c r="G680">
        <f>ROUND(Grundentgelt*LZinPrz,2)</f>
        <v>199.97</v>
      </c>
      <c r="H680">
        <f>ROUND(IF(FreiwZulage&gt;TarifVolumenEnt+TarifVolumenLZ,FreiwZulage-(TarifVolumenEnt+TarifVolumenLZ),0)*AustrittsKNZ*EintrittsKNZ,2)</f>
        <v>183.37</v>
      </c>
      <c r="I680">
        <f t="shared" si="96"/>
        <v>2882.9999999999995</v>
      </c>
      <c r="J680">
        <f t="shared" si="90"/>
        <v>576.74</v>
      </c>
      <c r="K680">
        <f t="shared" si="91"/>
        <v>942.00000000000045</v>
      </c>
      <c r="L680">
        <f t="shared" si="92"/>
        <v>2717.0000000000005</v>
      </c>
    </row>
    <row r="681" spans="1:12" x14ac:dyDescent="0.25">
      <c r="A681">
        <f t="shared" si="97"/>
        <v>8</v>
      </c>
      <c r="B681">
        <f t="shared" si="98"/>
        <v>57</v>
      </c>
      <c r="C681">
        <f t="shared" si="93"/>
        <v>1233</v>
      </c>
      <c r="D681" t="str">
        <f t="shared" si="94"/>
        <v>Cornelius</v>
      </c>
      <c r="E681" t="str">
        <f t="shared" si="95"/>
        <v>Emmrich</v>
      </c>
      <c r="F681">
        <f>ROUND(IF(Tariftyp="AT",IF($A681&lt;MONTH(TE_ZP_AT),AT_Gehalt,AT_Gehalt*(1+TE_Satz_AT)),IF($A681&lt;MONTH(TE_ZP_Tarif),Tarifentgelt,Tarifentgelt*(1+TE_Satz))*IRWAZ/AZ_Tarif)*EintrittsKNZ*AustrittsKNZ,2)</f>
        <v>2499.66</v>
      </c>
      <c r="G681">
        <f>ROUND(Grundentgelt*LZinPrz,2)</f>
        <v>199.97</v>
      </c>
      <c r="H681">
        <f>ROUND(IF(FreiwZulage&gt;TarifVolumenEnt+TarifVolumenLZ,FreiwZulage-(TarifVolumenEnt+TarifVolumenLZ),0)*AustrittsKNZ*EintrittsKNZ,2)</f>
        <v>183.37</v>
      </c>
      <c r="I681">
        <f t="shared" si="96"/>
        <v>2882.9999999999995</v>
      </c>
      <c r="J681">
        <f t="shared" si="90"/>
        <v>576.74</v>
      </c>
      <c r="K681">
        <f t="shared" si="91"/>
        <v>942.00000000000045</v>
      </c>
      <c r="L681">
        <f t="shared" si="92"/>
        <v>2717.0000000000005</v>
      </c>
    </row>
    <row r="682" spans="1:12" x14ac:dyDescent="0.25">
      <c r="A682">
        <f t="shared" si="97"/>
        <v>9</v>
      </c>
      <c r="B682">
        <f t="shared" si="98"/>
        <v>57</v>
      </c>
      <c r="C682">
        <f t="shared" si="93"/>
        <v>1233</v>
      </c>
      <c r="D682" t="str">
        <f t="shared" si="94"/>
        <v>Cornelius</v>
      </c>
      <c r="E682" t="str">
        <f t="shared" si="95"/>
        <v>Emmrich</v>
      </c>
      <c r="F682">
        <f>ROUND(IF(Tariftyp="AT",IF($A682&lt;MONTH(TE_ZP_AT),AT_Gehalt,AT_Gehalt*(1+TE_Satz_AT)),IF($A682&lt;MONTH(TE_ZP_Tarif),Tarifentgelt,Tarifentgelt*(1+TE_Satz))*IRWAZ/AZ_Tarif)*EintrittsKNZ*AustrittsKNZ,2)</f>
        <v>2499.66</v>
      </c>
      <c r="G682">
        <f>ROUND(Grundentgelt*LZinPrz,2)</f>
        <v>199.97</v>
      </c>
      <c r="H682">
        <f>ROUND(IF(FreiwZulage&gt;TarifVolumenEnt+TarifVolumenLZ,FreiwZulage-(TarifVolumenEnt+TarifVolumenLZ),0)*AustrittsKNZ*EintrittsKNZ,2)</f>
        <v>183.37</v>
      </c>
      <c r="I682">
        <f t="shared" si="96"/>
        <v>2882.9999999999995</v>
      </c>
      <c r="J682">
        <f t="shared" si="90"/>
        <v>576.74</v>
      </c>
      <c r="K682">
        <f t="shared" si="91"/>
        <v>942.00000000000045</v>
      </c>
      <c r="L682">
        <f t="shared" si="92"/>
        <v>2717.0000000000005</v>
      </c>
    </row>
    <row r="683" spans="1:12" x14ac:dyDescent="0.25">
      <c r="A683">
        <f t="shared" si="97"/>
        <v>10</v>
      </c>
      <c r="B683">
        <f t="shared" si="98"/>
        <v>57</v>
      </c>
      <c r="C683">
        <f t="shared" si="93"/>
        <v>1233</v>
      </c>
      <c r="D683" t="str">
        <f t="shared" si="94"/>
        <v>Cornelius</v>
      </c>
      <c r="E683" t="str">
        <f t="shared" si="95"/>
        <v>Emmrich</v>
      </c>
      <c r="F683">
        <f>ROUND(IF(Tariftyp="AT",IF($A683&lt;MONTH(TE_ZP_AT),AT_Gehalt,AT_Gehalt*(1+TE_Satz_AT)),IF($A683&lt;MONTH(TE_ZP_Tarif),Tarifentgelt,Tarifentgelt*(1+TE_Satz))*IRWAZ/AZ_Tarif)*EintrittsKNZ*AustrittsKNZ,2)</f>
        <v>2499.66</v>
      </c>
      <c r="G683">
        <f>ROUND(Grundentgelt*LZinPrz,2)</f>
        <v>199.97</v>
      </c>
      <c r="H683">
        <f>ROUND(IF(FreiwZulage&gt;TarifVolumenEnt+TarifVolumenLZ,FreiwZulage-(TarifVolumenEnt+TarifVolumenLZ),0)*AustrittsKNZ*EintrittsKNZ,2)</f>
        <v>183.37</v>
      </c>
      <c r="I683">
        <f t="shared" si="96"/>
        <v>2882.9999999999995</v>
      </c>
      <c r="J683">
        <f t="shared" si="90"/>
        <v>576.74</v>
      </c>
      <c r="K683">
        <f t="shared" si="91"/>
        <v>942.00000000000045</v>
      </c>
      <c r="L683">
        <f t="shared" si="92"/>
        <v>2717.0000000000005</v>
      </c>
    </row>
    <row r="684" spans="1:12" x14ac:dyDescent="0.25">
      <c r="A684">
        <f t="shared" si="97"/>
        <v>11</v>
      </c>
      <c r="B684">
        <f t="shared" si="98"/>
        <v>57</v>
      </c>
      <c r="C684">
        <f t="shared" si="93"/>
        <v>1233</v>
      </c>
      <c r="D684" t="str">
        <f t="shared" si="94"/>
        <v>Cornelius</v>
      </c>
      <c r="E684" t="str">
        <f t="shared" si="95"/>
        <v>Emmrich</v>
      </c>
      <c r="F684">
        <f>ROUND(IF(Tariftyp="AT",IF($A684&lt;MONTH(TE_ZP_AT),AT_Gehalt,AT_Gehalt*(1+TE_Satz_AT)),IF($A684&lt;MONTH(TE_ZP_Tarif),Tarifentgelt,Tarifentgelt*(1+TE_Satz))*IRWAZ/AZ_Tarif)*EintrittsKNZ*AustrittsKNZ,2)</f>
        <v>2499.66</v>
      </c>
      <c r="G684">
        <f>ROUND(Grundentgelt*LZinPrz,2)</f>
        <v>199.97</v>
      </c>
      <c r="H684">
        <f>ROUND(IF(FreiwZulage&gt;TarifVolumenEnt+TarifVolumenLZ,FreiwZulage-(TarifVolumenEnt+TarifVolumenLZ),0)*AustrittsKNZ*EintrittsKNZ,2)</f>
        <v>183.37</v>
      </c>
      <c r="I684">
        <f t="shared" si="96"/>
        <v>2882.9999999999995</v>
      </c>
      <c r="J684">
        <f t="shared" si="90"/>
        <v>576.74</v>
      </c>
      <c r="K684">
        <f t="shared" si="91"/>
        <v>942.00000000000045</v>
      </c>
      <c r="L684">
        <f t="shared" si="92"/>
        <v>2717.0000000000005</v>
      </c>
    </row>
    <row r="685" spans="1:12" x14ac:dyDescent="0.25">
      <c r="A685">
        <f t="shared" si="97"/>
        <v>12</v>
      </c>
      <c r="B685">
        <f t="shared" si="98"/>
        <v>57</v>
      </c>
      <c r="C685">
        <f t="shared" si="93"/>
        <v>1233</v>
      </c>
      <c r="D685" t="str">
        <f t="shared" si="94"/>
        <v>Cornelius</v>
      </c>
      <c r="E685" t="str">
        <f t="shared" si="95"/>
        <v>Emmrich</v>
      </c>
      <c r="F685">
        <f>ROUND(IF(Tariftyp="AT",IF($A685&lt;MONTH(TE_ZP_AT),AT_Gehalt,AT_Gehalt*(1+TE_Satz_AT)),IF($A685&lt;MONTH(TE_ZP_Tarif),Tarifentgelt,Tarifentgelt*(1+TE_Satz))*IRWAZ/AZ_Tarif)*EintrittsKNZ*AustrittsKNZ,2)</f>
        <v>2499.66</v>
      </c>
      <c r="G685">
        <f>ROUND(Grundentgelt*LZinPrz,2)</f>
        <v>199.97</v>
      </c>
      <c r="H685">
        <f>ROUND(IF(FreiwZulage&gt;TarifVolumenEnt+TarifVolumenLZ,FreiwZulage-(TarifVolumenEnt+TarifVolumenLZ),0)*AustrittsKNZ*EintrittsKNZ,2)</f>
        <v>183.37</v>
      </c>
      <c r="I685">
        <f t="shared" si="96"/>
        <v>2882.9999999999995</v>
      </c>
      <c r="J685">
        <f t="shared" si="90"/>
        <v>576.74</v>
      </c>
      <c r="K685">
        <f t="shared" si="91"/>
        <v>942.00000000000045</v>
      </c>
      <c r="L685">
        <f t="shared" si="92"/>
        <v>2717.0000000000005</v>
      </c>
    </row>
    <row r="686" spans="1:12" x14ac:dyDescent="0.25">
      <c r="A686">
        <f t="shared" si="97"/>
        <v>1</v>
      </c>
      <c r="B686">
        <f t="shared" si="98"/>
        <v>58</v>
      </c>
      <c r="C686">
        <f t="shared" si="93"/>
        <v>1234</v>
      </c>
      <c r="D686" t="str">
        <f t="shared" si="94"/>
        <v>Bodo</v>
      </c>
      <c r="E686" t="str">
        <f t="shared" si="95"/>
        <v>Englert</v>
      </c>
      <c r="F686">
        <f>ROUND(IF(Tariftyp="AT",IF($A686&lt;MONTH(TE_ZP_AT),AT_Gehalt,AT_Gehalt*(1+TE_Satz_AT)),IF($A686&lt;MONTH(TE_ZP_Tarif),Tarifentgelt,Tarifentgelt*(1+TE_Satz))*IRWAZ/AZ_Tarif)*EintrittsKNZ*AustrittsKNZ,2)</f>
        <v>3672.57</v>
      </c>
      <c r="G686">
        <f>ROUND(Grundentgelt*LZinPrz,2)</f>
        <v>440.71</v>
      </c>
      <c r="H686">
        <f>ROUND(IF(FreiwZulage&gt;TarifVolumenEnt+TarifVolumenLZ,FreiwZulage-(TarifVolumenEnt+TarifVolumenLZ),0)*AustrittsKNZ*EintrittsKNZ,2)</f>
        <v>0</v>
      </c>
      <c r="I686">
        <f t="shared" si="96"/>
        <v>4113.28</v>
      </c>
      <c r="J686">
        <f t="shared" si="90"/>
        <v>799.01</v>
      </c>
      <c r="K686">
        <f t="shared" si="91"/>
        <v>0</v>
      </c>
      <c r="L686">
        <f t="shared" si="92"/>
        <v>1486.7200000000003</v>
      </c>
    </row>
    <row r="687" spans="1:12" x14ac:dyDescent="0.25">
      <c r="A687">
        <f t="shared" si="97"/>
        <v>2</v>
      </c>
      <c r="B687">
        <f t="shared" si="98"/>
        <v>58</v>
      </c>
      <c r="C687">
        <f t="shared" si="93"/>
        <v>1234</v>
      </c>
      <c r="D687" t="str">
        <f t="shared" si="94"/>
        <v>Bodo</v>
      </c>
      <c r="E687" t="str">
        <f t="shared" si="95"/>
        <v>Englert</v>
      </c>
      <c r="F687">
        <f>ROUND(IF(Tariftyp="AT",IF($A687&lt;MONTH(TE_ZP_AT),AT_Gehalt,AT_Gehalt*(1+TE_Satz_AT)),IF($A687&lt;MONTH(TE_ZP_Tarif),Tarifentgelt,Tarifentgelt*(1+TE_Satz))*IRWAZ/AZ_Tarif)*EintrittsKNZ*AustrittsKNZ,2)</f>
        <v>3672.57</v>
      </c>
      <c r="G687">
        <f>ROUND(Grundentgelt*LZinPrz,2)</f>
        <v>440.71</v>
      </c>
      <c r="H687">
        <f>ROUND(IF(FreiwZulage&gt;TarifVolumenEnt+TarifVolumenLZ,FreiwZulage-(TarifVolumenEnt+TarifVolumenLZ),0)*AustrittsKNZ*EintrittsKNZ,2)</f>
        <v>0</v>
      </c>
      <c r="I687">
        <f t="shared" si="96"/>
        <v>4113.28</v>
      </c>
      <c r="J687">
        <f t="shared" si="90"/>
        <v>799.01</v>
      </c>
      <c r="K687">
        <f t="shared" si="91"/>
        <v>0</v>
      </c>
      <c r="L687">
        <f t="shared" si="92"/>
        <v>1486.7200000000003</v>
      </c>
    </row>
    <row r="688" spans="1:12" x14ac:dyDescent="0.25">
      <c r="A688">
        <f t="shared" si="97"/>
        <v>3</v>
      </c>
      <c r="B688">
        <f t="shared" si="98"/>
        <v>58</v>
      </c>
      <c r="C688">
        <f t="shared" si="93"/>
        <v>1234</v>
      </c>
      <c r="D688" t="str">
        <f t="shared" si="94"/>
        <v>Bodo</v>
      </c>
      <c r="E688" t="str">
        <f t="shared" si="95"/>
        <v>Englert</v>
      </c>
      <c r="F688">
        <f>ROUND(IF(Tariftyp="AT",IF($A688&lt;MONTH(TE_ZP_AT),AT_Gehalt,AT_Gehalt*(1+TE_Satz_AT)),IF($A688&lt;MONTH(TE_ZP_Tarif),Tarifentgelt,Tarifentgelt*(1+TE_Satz))*IRWAZ/AZ_Tarif)*EintrittsKNZ*AustrittsKNZ,2)</f>
        <v>3672.57</v>
      </c>
      <c r="G688">
        <f>ROUND(Grundentgelt*LZinPrz,2)</f>
        <v>440.71</v>
      </c>
      <c r="H688">
        <f>ROUND(IF(FreiwZulage&gt;TarifVolumenEnt+TarifVolumenLZ,FreiwZulage-(TarifVolumenEnt+TarifVolumenLZ),0)*AustrittsKNZ*EintrittsKNZ,2)</f>
        <v>0</v>
      </c>
      <c r="I688">
        <f t="shared" si="96"/>
        <v>4113.28</v>
      </c>
      <c r="J688">
        <f t="shared" si="90"/>
        <v>799.01</v>
      </c>
      <c r="K688">
        <f t="shared" si="91"/>
        <v>0</v>
      </c>
      <c r="L688">
        <f t="shared" si="92"/>
        <v>1486.7200000000003</v>
      </c>
    </row>
    <row r="689" spans="1:12" x14ac:dyDescent="0.25">
      <c r="A689">
        <f t="shared" si="97"/>
        <v>4</v>
      </c>
      <c r="B689">
        <f t="shared" si="98"/>
        <v>58</v>
      </c>
      <c r="C689">
        <f t="shared" si="93"/>
        <v>1234</v>
      </c>
      <c r="D689" t="str">
        <f t="shared" si="94"/>
        <v>Bodo</v>
      </c>
      <c r="E689" t="str">
        <f t="shared" si="95"/>
        <v>Englert</v>
      </c>
      <c r="F689">
        <f>ROUND(IF(Tariftyp="AT",IF($A689&lt;MONTH(TE_ZP_AT),AT_Gehalt,AT_Gehalt*(1+TE_Satz_AT)),IF($A689&lt;MONTH(TE_ZP_Tarif),Tarifentgelt,Tarifentgelt*(1+TE_Satz))*IRWAZ/AZ_Tarif)*EintrittsKNZ*AustrittsKNZ,2)</f>
        <v>3672.57</v>
      </c>
      <c r="G689">
        <f>ROUND(Grundentgelt*LZinPrz,2)</f>
        <v>440.71</v>
      </c>
      <c r="H689">
        <f>ROUND(IF(FreiwZulage&gt;TarifVolumenEnt+TarifVolumenLZ,FreiwZulage-(TarifVolumenEnt+TarifVolumenLZ),0)*AustrittsKNZ*EintrittsKNZ,2)</f>
        <v>0</v>
      </c>
      <c r="I689">
        <f t="shared" si="96"/>
        <v>4113.28</v>
      </c>
      <c r="J689">
        <f t="shared" si="90"/>
        <v>799.01</v>
      </c>
      <c r="K689">
        <f t="shared" si="91"/>
        <v>0</v>
      </c>
      <c r="L689">
        <f t="shared" si="92"/>
        <v>1486.7200000000003</v>
      </c>
    </row>
    <row r="690" spans="1:12" x14ac:dyDescent="0.25">
      <c r="A690">
        <f t="shared" si="97"/>
        <v>5</v>
      </c>
      <c r="B690">
        <f t="shared" si="98"/>
        <v>58</v>
      </c>
      <c r="C690">
        <f t="shared" si="93"/>
        <v>1234</v>
      </c>
      <c r="D690" t="str">
        <f t="shared" si="94"/>
        <v>Bodo</v>
      </c>
      <c r="E690" t="str">
        <f t="shared" si="95"/>
        <v>Englert</v>
      </c>
      <c r="F690">
        <f>ROUND(IF(Tariftyp="AT",IF($A690&lt;MONTH(TE_ZP_AT),AT_Gehalt,AT_Gehalt*(1+TE_Satz_AT)),IF($A690&lt;MONTH(TE_ZP_Tarif),Tarifentgelt,Tarifentgelt*(1+TE_Satz))*IRWAZ/AZ_Tarif)*EintrittsKNZ*AustrittsKNZ,2)</f>
        <v>3782.75</v>
      </c>
      <c r="G690">
        <f>ROUND(Grundentgelt*LZinPrz,2)</f>
        <v>453.93</v>
      </c>
      <c r="H690">
        <f>ROUND(IF(FreiwZulage&gt;TarifVolumenEnt+TarifVolumenLZ,FreiwZulage-(TarifVolumenEnt+TarifVolumenLZ),0)*AustrittsKNZ*EintrittsKNZ,2)</f>
        <v>0</v>
      </c>
      <c r="I690">
        <f t="shared" si="96"/>
        <v>4236.68</v>
      </c>
      <c r="J690">
        <f t="shared" si="90"/>
        <v>813.48</v>
      </c>
      <c r="K690">
        <f t="shared" si="91"/>
        <v>0</v>
      </c>
      <c r="L690">
        <f t="shared" si="92"/>
        <v>1363.3199999999997</v>
      </c>
    </row>
    <row r="691" spans="1:12" x14ac:dyDescent="0.25">
      <c r="A691">
        <f t="shared" si="97"/>
        <v>6</v>
      </c>
      <c r="B691">
        <f t="shared" si="98"/>
        <v>58</v>
      </c>
      <c r="C691">
        <f t="shared" si="93"/>
        <v>1234</v>
      </c>
      <c r="D691" t="str">
        <f t="shared" si="94"/>
        <v>Bodo</v>
      </c>
      <c r="E691" t="str">
        <f t="shared" si="95"/>
        <v>Englert</v>
      </c>
      <c r="F691">
        <f>ROUND(IF(Tariftyp="AT",IF($A691&lt;MONTH(TE_ZP_AT),AT_Gehalt,AT_Gehalt*(1+TE_Satz_AT)),IF($A691&lt;MONTH(TE_ZP_Tarif),Tarifentgelt,Tarifentgelt*(1+TE_Satz))*IRWAZ/AZ_Tarif)*EintrittsKNZ*AustrittsKNZ,2)</f>
        <v>3782.75</v>
      </c>
      <c r="G691">
        <f>ROUND(Grundentgelt*LZinPrz,2)</f>
        <v>453.93</v>
      </c>
      <c r="H691">
        <f>ROUND(IF(FreiwZulage&gt;TarifVolumenEnt+TarifVolumenLZ,FreiwZulage-(TarifVolumenEnt+TarifVolumenLZ),0)*AustrittsKNZ*EintrittsKNZ,2)</f>
        <v>0</v>
      </c>
      <c r="I691">
        <f t="shared" si="96"/>
        <v>4236.68</v>
      </c>
      <c r="J691">
        <f t="shared" si="90"/>
        <v>813.48</v>
      </c>
      <c r="K691">
        <f t="shared" si="91"/>
        <v>0</v>
      </c>
      <c r="L691">
        <f t="shared" si="92"/>
        <v>1363.3199999999997</v>
      </c>
    </row>
    <row r="692" spans="1:12" x14ac:dyDescent="0.25">
      <c r="A692">
        <f t="shared" si="97"/>
        <v>7</v>
      </c>
      <c r="B692">
        <f t="shared" si="98"/>
        <v>58</v>
      </c>
      <c r="C692">
        <f t="shared" si="93"/>
        <v>1234</v>
      </c>
      <c r="D692" t="str">
        <f t="shared" si="94"/>
        <v>Bodo</v>
      </c>
      <c r="E692" t="str">
        <f t="shared" si="95"/>
        <v>Englert</v>
      </c>
      <c r="F692">
        <f>ROUND(IF(Tariftyp="AT",IF($A692&lt;MONTH(TE_ZP_AT),AT_Gehalt,AT_Gehalt*(1+TE_Satz_AT)),IF($A692&lt;MONTH(TE_ZP_Tarif),Tarifentgelt,Tarifentgelt*(1+TE_Satz))*IRWAZ/AZ_Tarif)*EintrittsKNZ*AustrittsKNZ,2)</f>
        <v>3782.75</v>
      </c>
      <c r="G692">
        <f>ROUND(Grundentgelt*LZinPrz,2)</f>
        <v>453.93</v>
      </c>
      <c r="H692">
        <f>ROUND(IF(FreiwZulage&gt;TarifVolumenEnt+TarifVolumenLZ,FreiwZulage-(TarifVolumenEnt+TarifVolumenLZ),0)*AustrittsKNZ*EintrittsKNZ,2)</f>
        <v>0</v>
      </c>
      <c r="I692">
        <f t="shared" si="96"/>
        <v>4236.68</v>
      </c>
      <c r="J692">
        <f t="shared" si="90"/>
        <v>813.48</v>
      </c>
      <c r="K692">
        <f t="shared" si="91"/>
        <v>0</v>
      </c>
      <c r="L692">
        <f t="shared" si="92"/>
        <v>1363.3199999999997</v>
      </c>
    </row>
    <row r="693" spans="1:12" x14ac:dyDescent="0.25">
      <c r="A693">
        <f t="shared" si="97"/>
        <v>8</v>
      </c>
      <c r="B693">
        <f t="shared" si="98"/>
        <v>58</v>
      </c>
      <c r="C693">
        <f t="shared" si="93"/>
        <v>1234</v>
      </c>
      <c r="D693" t="str">
        <f t="shared" si="94"/>
        <v>Bodo</v>
      </c>
      <c r="E693" t="str">
        <f t="shared" si="95"/>
        <v>Englert</v>
      </c>
      <c r="F693">
        <f>ROUND(IF(Tariftyp="AT",IF($A693&lt;MONTH(TE_ZP_AT),AT_Gehalt,AT_Gehalt*(1+TE_Satz_AT)),IF($A693&lt;MONTH(TE_ZP_Tarif),Tarifentgelt,Tarifentgelt*(1+TE_Satz))*IRWAZ/AZ_Tarif)*EintrittsKNZ*AustrittsKNZ,2)</f>
        <v>3782.75</v>
      </c>
      <c r="G693">
        <f>ROUND(Grundentgelt*LZinPrz,2)</f>
        <v>453.93</v>
      </c>
      <c r="H693">
        <f>ROUND(IF(FreiwZulage&gt;TarifVolumenEnt+TarifVolumenLZ,FreiwZulage-(TarifVolumenEnt+TarifVolumenLZ),0)*AustrittsKNZ*EintrittsKNZ,2)</f>
        <v>0</v>
      </c>
      <c r="I693">
        <f t="shared" si="96"/>
        <v>4236.68</v>
      </c>
      <c r="J693">
        <f t="shared" si="90"/>
        <v>813.48</v>
      </c>
      <c r="K693">
        <f t="shared" si="91"/>
        <v>0</v>
      </c>
      <c r="L693">
        <f t="shared" si="92"/>
        <v>1363.3199999999997</v>
      </c>
    </row>
    <row r="694" spans="1:12" x14ac:dyDescent="0.25">
      <c r="A694">
        <f t="shared" si="97"/>
        <v>9</v>
      </c>
      <c r="B694">
        <f t="shared" si="98"/>
        <v>58</v>
      </c>
      <c r="C694">
        <f t="shared" si="93"/>
        <v>1234</v>
      </c>
      <c r="D694" t="str">
        <f t="shared" si="94"/>
        <v>Bodo</v>
      </c>
      <c r="E694" t="str">
        <f t="shared" si="95"/>
        <v>Englert</v>
      </c>
      <c r="F694">
        <f>ROUND(IF(Tariftyp="AT",IF($A694&lt;MONTH(TE_ZP_AT),AT_Gehalt,AT_Gehalt*(1+TE_Satz_AT)),IF($A694&lt;MONTH(TE_ZP_Tarif),Tarifentgelt,Tarifentgelt*(1+TE_Satz))*IRWAZ/AZ_Tarif)*EintrittsKNZ*AustrittsKNZ,2)</f>
        <v>3782.75</v>
      </c>
      <c r="G694">
        <f>ROUND(Grundentgelt*LZinPrz,2)</f>
        <v>453.93</v>
      </c>
      <c r="H694">
        <f>ROUND(IF(FreiwZulage&gt;TarifVolumenEnt+TarifVolumenLZ,FreiwZulage-(TarifVolumenEnt+TarifVolumenLZ),0)*AustrittsKNZ*EintrittsKNZ,2)</f>
        <v>0</v>
      </c>
      <c r="I694">
        <f t="shared" si="96"/>
        <v>4236.68</v>
      </c>
      <c r="J694">
        <f t="shared" si="90"/>
        <v>813.48</v>
      </c>
      <c r="K694">
        <f t="shared" si="91"/>
        <v>0</v>
      </c>
      <c r="L694">
        <f t="shared" si="92"/>
        <v>1363.3199999999997</v>
      </c>
    </row>
    <row r="695" spans="1:12" x14ac:dyDescent="0.25">
      <c r="A695">
        <f t="shared" si="97"/>
        <v>10</v>
      </c>
      <c r="B695">
        <f t="shared" si="98"/>
        <v>58</v>
      </c>
      <c r="C695">
        <f t="shared" si="93"/>
        <v>1234</v>
      </c>
      <c r="D695" t="str">
        <f t="shared" si="94"/>
        <v>Bodo</v>
      </c>
      <c r="E695" t="str">
        <f t="shared" si="95"/>
        <v>Englert</v>
      </c>
      <c r="F695">
        <f>ROUND(IF(Tariftyp="AT",IF($A695&lt;MONTH(TE_ZP_AT),AT_Gehalt,AT_Gehalt*(1+TE_Satz_AT)),IF($A695&lt;MONTH(TE_ZP_Tarif),Tarifentgelt,Tarifentgelt*(1+TE_Satz))*IRWAZ/AZ_Tarif)*EintrittsKNZ*AustrittsKNZ,2)</f>
        <v>3782.75</v>
      </c>
      <c r="G695">
        <f>ROUND(Grundentgelt*LZinPrz,2)</f>
        <v>453.93</v>
      </c>
      <c r="H695">
        <f>ROUND(IF(FreiwZulage&gt;TarifVolumenEnt+TarifVolumenLZ,FreiwZulage-(TarifVolumenEnt+TarifVolumenLZ),0)*AustrittsKNZ*EintrittsKNZ,2)</f>
        <v>0</v>
      </c>
      <c r="I695">
        <f t="shared" si="96"/>
        <v>4236.68</v>
      </c>
      <c r="J695">
        <f t="shared" si="90"/>
        <v>813.48</v>
      </c>
      <c r="K695">
        <f t="shared" si="91"/>
        <v>0</v>
      </c>
      <c r="L695">
        <f t="shared" si="92"/>
        <v>1363.3199999999997</v>
      </c>
    </row>
    <row r="696" spans="1:12" x14ac:dyDescent="0.25">
      <c r="A696">
        <f t="shared" si="97"/>
        <v>11</v>
      </c>
      <c r="B696">
        <f t="shared" si="98"/>
        <v>58</v>
      </c>
      <c r="C696">
        <f t="shared" si="93"/>
        <v>1234</v>
      </c>
      <c r="D696" t="str">
        <f t="shared" si="94"/>
        <v>Bodo</v>
      </c>
      <c r="E696" t="str">
        <f t="shared" si="95"/>
        <v>Englert</v>
      </c>
      <c r="F696">
        <f>ROUND(IF(Tariftyp="AT",IF($A696&lt;MONTH(TE_ZP_AT),AT_Gehalt,AT_Gehalt*(1+TE_Satz_AT)),IF($A696&lt;MONTH(TE_ZP_Tarif),Tarifentgelt,Tarifentgelt*(1+TE_Satz))*IRWAZ/AZ_Tarif)*EintrittsKNZ*AustrittsKNZ,2)</f>
        <v>3782.75</v>
      </c>
      <c r="G696">
        <f>ROUND(Grundentgelt*LZinPrz,2)</f>
        <v>453.93</v>
      </c>
      <c r="H696">
        <f>ROUND(IF(FreiwZulage&gt;TarifVolumenEnt+TarifVolumenLZ,FreiwZulage-(TarifVolumenEnt+TarifVolumenLZ),0)*AustrittsKNZ*EintrittsKNZ,2)</f>
        <v>0</v>
      </c>
      <c r="I696">
        <f t="shared" si="96"/>
        <v>4236.68</v>
      </c>
      <c r="J696">
        <f t="shared" si="90"/>
        <v>813.48</v>
      </c>
      <c r="K696">
        <f t="shared" si="91"/>
        <v>0</v>
      </c>
      <c r="L696">
        <f t="shared" si="92"/>
        <v>1363.3199999999997</v>
      </c>
    </row>
    <row r="697" spans="1:12" x14ac:dyDescent="0.25">
      <c r="A697">
        <f t="shared" si="97"/>
        <v>12</v>
      </c>
      <c r="B697">
        <f t="shared" si="98"/>
        <v>58</v>
      </c>
      <c r="C697">
        <f t="shared" si="93"/>
        <v>1234</v>
      </c>
      <c r="D697" t="str">
        <f t="shared" si="94"/>
        <v>Bodo</v>
      </c>
      <c r="E697" t="str">
        <f t="shared" si="95"/>
        <v>Englert</v>
      </c>
      <c r="F697">
        <f>ROUND(IF(Tariftyp="AT",IF($A697&lt;MONTH(TE_ZP_AT),AT_Gehalt,AT_Gehalt*(1+TE_Satz_AT)),IF($A697&lt;MONTH(TE_ZP_Tarif),Tarifentgelt,Tarifentgelt*(1+TE_Satz))*IRWAZ/AZ_Tarif)*EintrittsKNZ*AustrittsKNZ,2)</f>
        <v>3782.75</v>
      </c>
      <c r="G697">
        <f>ROUND(Grundentgelt*LZinPrz,2)</f>
        <v>453.93</v>
      </c>
      <c r="H697">
        <f>ROUND(IF(FreiwZulage&gt;TarifVolumenEnt+TarifVolumenLZ,FreiwZulage-(TarifVolumenEnt+TarifVolumenLZ),0)*AustrittsKNZ*EintrittsKNZ,2)</f>
        <v>0</v>
      </c>
      <c r="I697">
        <f t="shared" si="96"/>
        <v>4236.68</v>
      </c>
      <c r="J697">
        <f t="shared" si="90"/>
        <v>813.48</v>
      </c>
      <c r="K697">
        <f t="shared" si="91"/>
        <v>0</v>
      </c>
      <c r="L697">
        <f t="shared" si="92"/>
        <v>1363.3199999999997</v>
      </c>
    </row>
    <row r="698" spans="1:12" x14ac:dyDescent="0.25">
      <c r="A698">
        <f t="shared" si="97"/>
        <v>1</v>
      </c>
      <c r="B698">
        <f t="shared" si="98"/>
        <v>59</v>
      </c>
      <c r="C698">
        <f t="shared" si="93"/>
        <v>1235</v>
      </c>
      <c r="D698" t="str">
        <f t="shared" si="94"/>
        <v>Dieter</v>
      </c>
      <c r="E698" t="str">
        <f t="shared" si="95"/>
        <v>Enste</v>
      </c>
      <c r="F698">
        <f>ROUND(IF(Tariftyp="AT",IF($A698&lt;MONTH(TE_ZP_AT),AT_Gehalt,AT_Gehalt*(1+TE_Satz_AT)),IF($A698&lt;MONTH(TE_ZP_Tarif),Tarifentgelt,Tarifentgelt*(1+TE_Satz))*IRWAZ/AZ_Tarif)*EintrittsKNZ*AustrittsKNZ,2)</f>
        <v>3672.57</v>
      </c>
      <c r="G698">
        <f>ROUND(Grundentgelt*LZinPrz,2)</f>
        <v>440.71</v>
      </c>
      <c r="H698">
        <f>ROUND(IF(FreiwZulage&gt;TarifVolumenEnt+TarifVolumenLZ,FreiwZulage-(TarifVolumenEnt+TarifVolumenLZ),0)*AustrittsKNZ*EintrittsKNZ,2)</f>
        <v>0</v>
      </c>
      <c r="I698">
        <f t="shared" si="96"/>
        <v>4113.28</v>
      </c>
      <c r="J698">
        <f t="shared" si="90"/>
        <v>799.01</v>
      </c>
      <c r="K698">
        <f t="shared" si="91"/>
        <v>0</v>
      </c>
      <c r="L698">
        <f t="shared" si="92"/>
        <v>1486.7200000000003</v>
      </c>
    </row>
    <row r="699" spans="1:12" x14ac:dyDescent="0.25">
      <c r="A699">
        <f t="shared" si="97"/>
        <v>2</v>
      </c>
      <c r="B699">
        <f t="shared" si="98"/>
        <v>59</v>
      </c>
      <c r="C699">
        <f t="shared" si="93"/>
        <v>1235</v>
      </c>
      <c r="D699" t="str">
        <f t="shared" si="94"/>
        <v>Dieter</v>
      </c>
      <c r="E699" t="str">
        <f t="shared" si="95"/>
        <v>Enste</v>
      </c>
      <c r="F699">
        <f>ROUND(IF(Tariftyp="AT",IF($A699&lt;MONTH(TE_ZP_AT),AT_Gehalt,AT_Gehalt*(1+TE_Satz_AT)),IF($A699&lt;MONTH(TE_ZP_Tarif),Tarifentgelt,Tarifentgelt*(1+TE_Satz))*IRWAZ/AZ_Tarif)*EintrittsKNZ*AustrittsKNZ,2)</f>
        <v>3672.57</v>
      </c>
      <c r="G699">
        <f>ROUND(Grundentgelt*LZinPrz,2)</f>
        <v>440.71</v>
      </c>
      <c r="H699">
        <f>ROUND(IF(FreiwZulage&gt;TarifVolumenEnt+TarifVolumenLZ,FreiwZulage-(TarifVolumenEnt+TarifVolumenLZ),0)*AustrittsKNZ*EintrittsKNZ,2)</f>
        <v>0</v>
      </c>
      <c r="I699">
        <f t="shared" si="96"/>
        <v>4113.28</v>
      </c>
      <c r="J699">
        <f t="shared" si="90"/>
        <v>799.01</v>
      </c>
      <c r="K699">
        <f t="shared" si="91"/>
        <v>0</v>
      </c>
      <c r="L699">
        <f t="shared" si="92"/>
        <v>1486.7200000000003</v>
      </c>
    </row>
    <row r="700" spans="1:12" x14ac:dyDescent="0.25">
      <c r="A700">
        <f t="shared" si="97"/>
        <v>3</v>
      </c>
      <c r="B700">
        <f t="shared" si="98"/>
        <v>59</v>
      </c>
      <c r="C700">
        <f t="shared" si="93"/>
        <v>1235</v>
      </c>
      <c r="D700" t="str">
        <f t="shared" si="94"/>
        <v>Dieter</v>
      </c>
      <c r="E700" t="str">
        <f t="shared" si="95"/>
        <v>Enste</v>
      </c>
      <c r="F700">
        <f>ROUND(IF(Tariftyp="AT",IF($A700&lt;MONTH(TE_ZP_AT),AT_Gehalt,AT_Gehalt*(1+TE_Satz_AT)),IF($A700&lt;MONTH(TE_ZP_Tarif),Tarifentgelt,Tarifentgelt*(1+TE_Satz))*IRWAZ/AZ_Tarif)*EintrittsKNZ*AustrittsKNZ,2)</f>
        <v>3672.57</v>
      </c>
      <c r="G700">
        <f>ROUND(Grundentgelt*LZinPrz,2)</f>
        <v>440.71</v>
      </c>
      <c r="H700">
        <f>ROUND(IF(FreiwZulage&gt;TarifVolumenEnt+TarifVolumenLZ,FreiwZulage-(TarifVolumenEnt+TarifVolumenLZ),0)*AustrittsKNZ*EintrittsKNZ,2)</f>
        <v>0</v>
      </c>
      <c r="I700">
        <f t="shared" si="96"/>
        <v>4113.28</v>
      </c>
      <c r="J700">
        <f t="shared" si="90"/>
        <v>799.01</v>
      </c>
      <c r="K700">
        <f t="shared" si="91"/>
        <v>0</v>
      </c>
      <c r="L700">
        <f t="shared" si="92"/>
        <v>1486.7200000000003</v>
      </c>
    </row>
    <row r="701" spans="1:12" x14ac:dyDescent="0.25">
      <c r="A701">
        <f t="shared" si="97"/>
        <v>4</v>
      </c>
      <c r="B701">
        <f t="shared" si="98"/>
        <v>59</v>
      </c>
      <c r="C701">
        <f t="shared" si="93"/>
        <v>1235</v>
      </c>
      <c r="D701" t="str">
        <f t="shared" si="94"/>
        <v>Dieter</v>
      </c>
      <c r="E701" t="str">
        <f t="shared" si="95"/>
        <v>Enste</v>
      </c>
      <c r="F701">
        <f>ROUND(IF(Tariftyp="AT",IF($A701&lt;MONTH(TE_ZP_AT),AT_Gehalt,AT_Gehalt*(1+TE_Satz_AT)),IF($A701&lt;MONTH(TE_ZP_Tarif),Tarifentgelt,Tarifentgelt*(1+TE_Satz))*IRWAZ/AZ_Tarif)*EintrittsKNZ*AustrittsKNZ,2)</f>
        <v>3672.57</v>
      </c>
      <c r="G701">
        <f>ROUND(Grundentgelt*LZinPrz,2)</f>
        <v>440.71</v>
      </c>
      <c r="H701">
        <f>ROUND(IF(FreiwZulage&gt;TarifVolumenEnt+TarifVolumenLZ,FreiwZulage-(TarifVolumenEnt+TarifVolumenLZ),0)*AustrittsKNZ*EintrittsKNZ,2)</f>
        <v>0</v>
      </c>
      <c r="I701">
        <f t="shared" si="96"/>
        <v>4113.28</v>
      </c>
      <c r="J701">
        <f t="shared" si="90"/>
        <v>799.01</v>
      </c>
      <c r="K701">
        <f t="shared" si="91"/>
        <v>0</v>
      </c>
      <c r="L701">
        <f t="shared" si="92"/>
        <v>1486.7200000000003</v>
      </c>
    </row>
    <row r="702" spans="1:12" x14ac:dyDescent="0.25">
      <c r="A702">
        <f t="shared" si="97"/>
        <v>5</v>
      </c>
      <c r="B702">
        <f t="shared" si="98"/>
        <v>59</v>
      </c>
      <c r="C702">
        <f t="shared" si="93"/>
        <v>1235</v>
      </c>
      <c r="D702" t="str">
        <f t="shared" si="94"/>
        <v>Dieter</v>
      </c>
      <c r="E702" t="str">
        <f t="shared" si="95"/>
        <v>Enste</v>
      </c>
      <c r="F702">
        <f>ROUND(IF(Tariftyp="AT",IF($A702&lt;MONTH(TE_ZP_AT),AT_Gehalt,AT_Gehalt*(1+TE_Satz_AT)),IF($A702&lt;MONTH(TE_ZP_Tarif),Tarifentgelt,Tarifentgelt*(1+TE_Satz))*IRWAZ/AZ_Tarif)*EintrittsKNZ*AustrittsKNZ,2)</f>
        <v>3782.75</v>
      </c>
      <c r="G702">
        <f>ROUND(Grundentgelt*LZinPrz,2)</f>
        <v>453.93</v>
      </c>
      <c r="H702">
        <f>ROUND(IF(FreiwZulage&gt;TarifVolumenEnt+TarifVolumenLZ,FreiwZulage-(TarifVolumenEnt+TarifVolumenLZ),0)*AustrittsKNZ*EintrittsKNZ,2)</f>
        <v>0</v>
      </c>
      <c r="I702">
        <f t="shared" si="96"/>
        <v>4236.68</v>
      </c>
      <c r="J702">
        <f t="shared" si="90"/>
        <v>813.48</v>
      </c>
      <c r="K702">
        <f t="shared" si="91"/>
        <v>0</v>
      </c>
      <c r="L702">
        <f t="shared" si="92"/>
        <v>1363.3199999999997</v>
      </c>
    </row>
    <row r="703" spans="1:12" x14ac:dyDescent="0.25">
      <c r="A703">
        <f t="shared" si="97"/>
        <v>6</v>
      </c>
      <c r="B703">
        <f t="shared" si="98"/>
        <v>59</v>
      </c>
      <c r="C703">
        <f t="shared" si="93"/>
        <v>1235</v>
      </c>
      <c r="D703" t="str">
        <f t="shared" si="94"/>
        <v>Dieter</v>
      </c>
      <c r="E703" t="str">
        <f t="shared" si="95"/>
        <v>Enste</v>
      </c>
      <c r="F703">
        <f>ROUND(IF(Tariftyp="AT",IF($A703&lt;MONTH(TE_ZP_AT),AT_Gehalt,AT_Gehalt*(1+TE_Satz_AT)),IF($A703&lt;MONTH(TE_ZP_Tarif),Tarifentgelt,Tarifentgelt*(1+TE_Satz))*IRWAZ/AZ_Tarif)*EintrittsKNZ*AustrittsKNZ,2)</f>
        <v>3782.75</v>
      </c>
      <c r="G703">
        <f>ROUND(Grundentgelt*LZinPrz,2)</f>
        <v>453.93</v>
      </c>
      <c r="H703">
        <f>ROUND(IF(FreiwZulage&gt;TarifVolumenEnt+TarifVolumenLZ,FreiwZulage-(TarifVolumenEnt+TarifVolumenLZ),0)*AustrittsKNZ*EintrittsKNZ,2)</f>
        <v>0</v>
      </c>
      <c r="I703">
        <f t="shared" si="96"/>
        <v>4236.68</v>
      </c>
      <c r="J703">
        <f t="shared" si="90"/>
        <v>813.48</v>
      </c>
      <c r="K703">
        <f t="shared" si="91"/>
        <v>0</v>
      </c>
      <c r="L703">
        <f t="shared" si="92"/>
        <v>1363.3199999999997</v>
      </c>
    </row>
    <row r="704" spans="1:12" x14ac:dyDescent="0.25">
      <c r="A704">
        <f t="shared" si="97"/>
        <v>7</v>
      </c>
      <c r="B704">
        <f t="shared" si="98"/>
        <v>59</v>
      </c>
      <c r="C704">
        <f t="shared" si="93"/>
        <v>1235</v>
      </c>
      <c r="D704" t="str">
        <f t="shared" si="94"/>
        <v>Dieter</v>
      </c>
      <c r="E704" t="str">
        <f t="shared" si="95"/>
        <v>Enste</v>
      </c>
      <c r="F704">
        <f>ROUND(IF(Tariftyp="AT",IF($A704&lt;MONTH(TE_ZP_AT),AT_Gehalt,AT_Gehalt*(1+TE_Satz_AT)),IF($A704&lt;MONTH(TE_ZP_Tarif),Tarifentgelt,Tarifentgelt*(1+TE_Satz))*IRWAZ/AZ_Tarif)*EintrittsKNZ*AustrittsKNZ,2)</f>
        <v>0</v>
      </c>
      <c r="G704">
        <f>ROUND(Grundentgelt*LZinPrz,2)</f>
        <v>0</v>
      </c>
      <c r="H704">
        <f>ROUND(IF(FreiwZulage&gt;TarifVolumenEnt+TarifVolumenLZ,FreiwZulage-(TarifVolumenEnt+TarifVolumenLZ),0)*AustrittsKNZ*EintrittsKNZ,2)</f>
        <v>0</v>
      </c>
      <c r="I704">
        <f t="shared" si="96"/>
        <v>0</v>
      </c>
      <c r="J704">
        <f t="shared" si="90"/>
        <v>0</v>
      </c>
      <c r="K704">
        <f t="shared" si="91"/>
        <v>3825</v>
      </c>
      <c r="L704">
        <f t="shared" si="92"/>
        <v>5600</v>
      </c>
    </row>
    <row r="705" spans="1:12" x14ac:dyDescent="0.25">
      <c r="A705">
        <f t="shared" si="97"/>
        <v>8</v>
      </c>
      <c r="B705">
        <f t="shared" si="98"/>
        <v>59</v>
      </c>
      <c r="C705">
        <f t="shared" si="93"/>
        <v>1235</v>
      </c>
      <c r="D705" t="str">
        <f t="shared" si="94"/>
        <v>Dieter</v>
      </c>
      <c r="E705" t="str">
        <f t="shared" si="95"/>
        <v>Enste</v>
      </c>
      <c r="F705">
        <f>ROUND(IF(Tariftyp="AT",IF($A705&lt;MONTH(TE_ZP_AT),AT_Gehalt,AT_Gehalt*(1+TE_Satz_AT)),IF($A705&lt;MONTH(TE_ZP_Tarif),Tarifentgelt,Tarifentgelt*(1+TE_Satz))*IRWAZ/AZ_Tarif)*EintrittsKNZ*AustrittsKNZ,2)</f>
        <v>0</v>
      </c>
      <c r="G705">
        <f>ROUND(Grundentgelt*LZinPrz,2)</f>
        <v>0</v>
      </c>
      <c r="H705">
        <f>ROUND(IF(FreiwZulage&gt;TarifVolumenEnt+TarifVolumenLZ,FreiwZulage-(TarifVolumenEnt+TarifVolumenLZ),0)*AustrittsKNZ*EintrittsKNZ,2)</f>
        <v>0</v>
      </c>
      <c r="I705">
        <f t="shared" si="96"/>
        <v>0</v>
      </c>
      <c r="J705">
        <f t="shared" si="90"/>
        <v>0</v>
      </c>
      <c r="K705">
        <f t="shared" si="91"/>
        <v>3825</v>
      </c>
      <c r="L705">
        <f t="shared" si="92"/>
        <v>5600</v>
      </c>
    </row>
    <row r="706" spans="1:12" x14ac:dyDescent="0.25">
      <c r="A706">
        <f t="shared" si="97"/>
        <v>9</v>
      </c>
      <c r="B706">
        <f t="shared" si="98"/>
        <v>59</v>
      </c>
      <c r="C706">
        <f t="shared" si="93"/>
        <v>1235</v>
      </c>
      <c r="D706" t="str">
        <f t="shared" si="94"/>
        <v>Dieter</v>
      </c>
      <c r="E706" t="str">
        <f t="shared" si="95"/>
        <v>Enste</v>
      </c>
      <c r="F706">
        <f>ROUND(IF(Tariftyp="AT",IF($A706&lt;MONTH(TE_ZP_AT),AT_Gehalt,AT_Gehalt*(1+TE_Satz_AT)),IF($A706&lt;MONTH(TE_ZP_Tarif),Tarifentgelt,Tarifentgelt*(1+TE_Satz))*IRWAZ/AZ_Tarif)*EintrittsKNZ*AustrittsKNZ,2)</f>
        <v>0</v>
      </c>
      <c r="G706">
        <f>ROUND(Grundentgelt*LZinPrz,2)</f>
        <v>0</v>
      </c>
      <c r="H706">
        <f>ROUND(IF(FreiwZulage&gt;TarifVolumenEnt+TarifVolumenLZ,FreiwZulage-(TarifVolumenEnt+TarifVolumenLZ),0)*AustrittsKNZ*EintrittsKNZ,2)</f>
        <v>0</v>
      </c>
      <c r="I706">
        <f t="shared" si="96"/>
        <v>0</v>
      </c>
      <c r="J706">
        <f t="shared" ref="J706:J769" si="99">ROUND(IF(KVPV_BBG&lt;lfdEntgelt,KVPV_BBG*KVPV_Satz,lfdEntgelt*KVPV_Satz)+IF(RVAV_BBG&lt;lfdEntgelt,RVAV_BBG*RVAV_Satz,lfdEntgelt*RVAV_Satz),2)</f>
        <v>0</v>
      </c>
      <c r="K706">
        <f t="shared" ref="K706:K769" si="100">IF(KVPV_BBG-lfdEntgelt&lt;0,0,KVPV_BBG-lfdEntgelt)</f>
        <v>3825</v>
      </c>
      <c r="L706">
        <f t="shared" ref="L706:L769" si="101">IF(RVAV_BBG-lfdEntgelt&lt;0,0,RVAV_BBG-lfdEntgelt)</f>
        <v>5600</v>
      </c>
    </row>
    <row r="707" spans="1:12" x14ac:dyDescent="0.25">
      <c r="A707">
        <f t="shared" si="97"/>
        <v>10</v>
      </c>
      <c r="B707">
        <f t="shared" si="98"/>
        <v>59</v>
      </c>
      <c r="C707">
        <f t="shared" ref="C707:C770" si="102">INDEX(Stammdaten,$B707,1)</f>
        <v>1235</v>
      </c>
      <c r="D707" t="str">
        <f t="shared" ref="D707:D770" si="103">INDEX(Stammdaten,$B707,2)</f>
        <v>Dieter</v>
      </c>
      <c r="E707" t="str">
        <f t="shared" ref="E707:E770" si="104">INDEX(Stammdaten,$B707,3)</f>
        <v>Enste</v>
      </c>
      <c r="F707">
        <f>ROUND(IF(Tariftyp="AT",IF($A707&lt;MONTH(TE_ZP_AT),AT_Gehalt,AT_Gehalt*(1+TE_Satz_AT)),IF($A707&lt;MONTH(TE_ZP_Tarif),Tarifentgelt,Tarifentgelt*(1+TE_Satz))*IRWAZ/AZ_Tarif)*EintrittsKNZ*AustrittsKNZ,2)</f>
        <v>0</v>
      </c>
      <c r="G707">
        <f>ROUND(Grundentgelt*LZinPrz,2)</f>
        <v>0</v>
      </c>
      <c r="H707">
        <f>ROUND(IF(FreiwZulage&gt;TarifVolumenEnt+TarifVolumenLZ,FreiwZulage-(TarifVolumenEnt+TarifVolumenLZ),0)*AustrittsKNZ*EintrittsKNZ,2)</f>
        <v>0</v>
      </c>
      <c r="I707">
        <f t="shared" ref="I707:I770" si="105">SUM(F707:H707)</f>
        <v>0</v>
      </c>
      <c r="J707">
        <f t="shared" si="99"/>
        <v>0</v>
      </c>
      <c r="K707">
        <f t="shared" si="100"/>
        <v>3825</v>
      </c>
      <c r="L707">
        <f t="shared" si="101"/>
        <v>5600</v>
      </c>
    </row>
    <row r="708" spans="1:12" x14ac:dyDescent="0.25">
      <c r="A708">
        <f t="shared" ref="A708:A771" si="106">IF($A707=12,1,$A707+1)</f>
        <v>11</v>
      </c>
      <c r="B708">
        <f t="shared" ref="B708:B771" si="107">IF(A708=1,B707+1,B707)</f>
        <v>59</v>
      </c>
      <c r="C708">
        <f t="shared" si="102"/>
        <v>1235</v>
      </c>
      <c r="D708" t="str">
        <f t="shared" si="103"/>
        <v>Dieter</v>
      </c>
      <c r="E708" t="str">
        <f t="shared" si="104"/>
        <v>Enste</v>
      </c>
      <c r="F708">
        <f>ROUND(IF(Tariftyp="AT",IF($A708&lt;MONTH(TE_ZP_AT),AT_Gehalt,AT_Gehalt*(1+TE_Satz_AT)),IF($A708&lt;MONTH(TE_ZP_Tarif),Tarifentgelt,Tarifentgelt*(1+TE_Satz))*IRWAZ/AZ_Tarif)*EintrittsKNZ*AustrittsKNZ,2)</f>
        <v>0</v>
      </c>
      <c r="G708">
        <f>ROUND(Grundentgelt*LZinPrz,2)</f>
        <v>0</v>
      </c>
      <c r="H708">
        <f>ROUND(IF(FreiwZulage&gt;TarifVolumenEnt+TarifVolumenLZ,FreiwZulage-(TarifVolumenEnt+TarifVolumenLZ),0)*AustrittsKNZ*EintrittsKNZ,2)</f>
        <v>0</v>
      </c>
      <c r="I708">
        <f t="shared" si="105"/>
        <v>0</v>
      </c>
      <c r="J708">
        <f t="shared" si="99"/>
        <v>0</v>
      </c>
      <c r="K708">
        <f t="shared" si="100"/>
        <v>3825</v>
      </c>
      <c r="L708">
        <f t="shared" si="101"/>
        <v>5600</v>
      </c>
    </row>
    <row r="709" spans="1:12" x14ac:dyDescent="0.25">
      <c r="A709">
        <f t="shared" si="106"/>
        <v>12</v>
      </c>
      <c r="B709">
        <f t="shared" si="107"/>
        <v>59</v>
      </c>
      <c r="C709">
        <f t="shared" si="102"/>
        <v>1235</v>
      </c>
      <c r="D709" t="str">
        <f t="shared" si="103"/>
        <v>Dieter</v>
      </c>
      <c r="E709" t="str">
        <f t="shared" si="104"/>
        <v>Enste</v>
      </c>
      <c r="F709">
        <f>ROUND(IF(Tariftyp="AT",IF($A709&lt;MONTH(TE_ZP_AT),AT_Gehalt,AT_Gehalt*(1+TE_Satz_AT)),IF($A709&lt;MONTH(TE_ZP_Tarif),Tarifentgelt,Tarifentgelt*(1+TE_Satz))*IRWAZ/AZ_Tarif)*EintrittsKNZ*AustrittsKNZ,2)</f>
        <v>0</v>
      </c>
      <c r="G709">
        <f>ROUND(Grundentgelt*LZinPrz,2)</f>
        <v>0</v>
      </c>
      <c r="H709">
        <f>ROUND(IF(FreiwZulage&gt;TarifVolumenEnt+TarifVolumenLZ,FreiwZulage-(TarifVolumenEnt+TarifVolumenLZ),0)*AustrittsKNZ*EintrittsKNZ,2)</f>
        <v>0</v>
      </c>
      <c r="I709">
        <f t="shared" si="105"/>
        <v>0</v>
      </c>
      <c r="J709">
        <f t="shared" si="99"/>
        <v>0</v>
      </c>
      <c r="K709">
        <f t="shared" si="100"/>
        <v>3825</v>
      </c>
      <c r="L709">
        <f t="shared" si="101"/>
        <v>5600</v>
      </c>
    </row>
    <row r="710" spans="1:12" x14ac:dyDescent="0.25">
      <c r="A710">
        <f t="shared" si="106"/>
        <v>1</v>
      </c>
      <c r="B710">
        <f t="shared" si="107"/>
        <v>60</v>
      </c>
      <c r="C710">
        <f t="shared" si="102"/>
        <v>1236</v>
      </c>
      <c r="D710" t="str">
        <f t="shared" si="103"/>
        <v>Eberhard</v>
      </c>
      <c r="E710" t="str">
        <f t="shared" si="104"/>
        <v>Erdmann</v>
      </c>
      <c r="F710">
        <f>ROUND(IF(Tariftyp="AT",IF($A710&lt;MONTH(TE_ZP_AT),AT_Gehalt,AT_Gehalt*(1+TE_Satz_AT)),IF($A710&lt;MONTH(TE_ZP_Tarif),Tarifentgelt,Tarifentgelt*(1+TE_Satz))*IRWAZ/AZ_Tarif)*EintrittsKNZ*AustrittsKNZ,2)</f>
        <v>3311.5</v>
      </c>
      <c r="G710">
        <f>ROUND(Grundentgelt*LZinPrz,2)</f>
        <v>264.92</v>
      </c>
      <c r="H710">
        <f>ROUND(IF(FreiwZulage&gt;TarifVolumenEnt+TarifVolumenLZ,FreiwZulage-(TarifVolumenEnt+TarifVolumenLZ),0)*AustrittsKNZ*EintrittsKNZ,2)</f>
        <v>0</v>
      </c>
      <c r="I710">
        <f t="shared" si="105"/>
        <v>3576.42</v>
      </c>
      <c r="J710">
        <f t="shared" si="99"/>
        <v>715.46</v>
      </c>
      <c r="K710">
        <f t="shared" si="100"/>
        <v>248.57999999999993</v>
      </c>
      <c r="L710">
        <f t="shared" si="101"/>
        <v>2023.58</v>
      </c>
    </row>
    <row r="711" spans="1:12" x14ac:dyDescent="0.25">
      <c r="A711">
        <f t="shared" si="106"/>
        <v>2</v>
      </c>
      <c r="B711">
        <f t="shared" si="107"/>
        <v>60</v>
      </c>
      <c r="C711">
        <f t="shared" si="102"/>
        <v>1236</v>
      </c>
      <c r="D711" t="str">
        <f t="shared" si="103"/>
        <v>Eberhard</v>
      </c>
      <c r="E711" t="str">
        <f t="shared" si="104"/>
        <v>Erdmann</v>
      </c>
      <c r="F711">
        <f>ROUND(IF(Tariftyp="AT",IF($A711&lt;MONTH(TE_ZP_AT),AT_Gehalt,AT_Gehalt*(1+TE_Satz_AT)),IF($A711&lt;MONTH(TE_ZP_Tarif),Tarifentgelt,Tarifentgelt*(1+TE_Satz))*IRWAZ/AZ_Tarif)*EintrittsKNZ*AustrittsKNZ,2)</f>
        <v>3311.5</v>
      </c>
      <c r="G711">
        <f>ROUND(Grundentgelt*LZinPrz,2)</f>
        <v>264.92</v>
      </c>
      <c r="H711">
        <f>ROUND(IF(FreiwZulage&gt;TarifVolumenEnt+TarifVolumenLZ,FreiwZulage-(TarifVolumenEnt+TarifVolumenLZ),0)*AustrittsKNZ*EintrittsKNZ,2)</f>
        <v>0</v>
      </c>
      <c r="I711">
        <f t="shared" si="105"/>
        <v>3576.42</v>
      </c>
      <c r="J711">
        <f t="shared" si="99"/>
        <v>715.46</v>
      </c>
      <c r="K711">
        <f t="shared" si="100"/>
        <v>248.57999999999993</v>
      </c>
      <c r="L711">
        <f t="shared" si="101"/>
        <v>2023.58</v>
      </c>
    </row>
    <row r="712" spans="1:12" x14ac:dyDescent="0.25">
      <c r="A712">
        <f t="shared" si="106"/>
        <v>3</v>
      </c>
      <c r="B712">
        <f t="shared" si="107"/>
        <v>60</v>
      </c>
      <c r="C712">
        <f t="shared" si="102"/>
        <v>1236</v>
      </c>
      <c r="D712" t="str">
        <f t="shared" si="103"/>
        <v>Eberhard</v>
      </c>
      <c r="E712" t="str">
        <f t="shared" si="104"/>
        <v>Erdmann</v>
      </c>
      <c r="F712">
        <f>ROUND(IF(Tariftyp="AT",IF($A712&lt;MONTH(TE_ZP_AT),AT_Gehalt,AT_Gehalt*(1+TE_Satz_AT)),IF($A712&lt;MONTH(TE_ZP_Tarif),Tarifentgelt,Tarifentgelt*(1+TE_Satz))*IRWAZ/AZ_Tarif)*EintrittsKNZ*AustrittsKNZ,2)</f>
        <v>3311.5</v>
      </c>
      <c r="G712">
        <f>ROUND(Grundentgelt*LZinPrz,2)</f>
        <v>264.92</v>
      </c>
      <c r="H712">
        <f>ROUND(IF(FreiwZulage&gt;TarifVolumenEnt+TarifVolumenLZ,FreiwZulage-(TarifVolumenEnt+TarifVolumenLZ),0)*AustrittsKNZ*EintrittsKNZ,2)</f>
        <v>0</v>
      </c>
      <c r="I712">
        <f t="shared" si="105"/>
        <v>3576.42</v>
      </c>
      <c r="J712">
        <f t="shared" si="99"/>
        <v>715.46</v>
      </c>
      <c r="K712">
        <f t="shared" si="100"/>
        <v>248.57999999999993</v>
      </c>
      <c r="L712">
        <f t="shared" si="101"/>
        <v>2023.58</v>
      </c>
    </row>
    <row r="713" spans="1:12" x14ac:dyDescent="0.25">
      <c r="A713">
        <f t="shared" si="106"/>
        <v>4</v>
      </c>
      <c r="B713">
        <f t="shared" si="107"/>
        <v>60</v>
      </c>
      <c r="C713">
        <f t="shared" si="102"/>
        <v>1236</v>
      </c>
      <c r="D713" t="str">
        <f t="shared" si="103"/>
        <v>Eberhard</v>
      </c>
      <c r="E713" t="str">
        <f t="shared" si="104"/>
        <v>Erdmann</v>
      </c>
      <c r="F713">
        <f>ROUND(IF(Tariftyp="AT",IF($A713&lt;MONTH(TE_ZP_AT),AT_Gehalt,AT_Gehalt*(1+TE_Satz_AT)),IF($A713&lt;MONTH(TE_ZP_Tarif),Tarifentgelt,Tarifentgelt*(1+TE_Satz))*IRWAZ/AZ_Tarif)*EintrittsKNZ*AustrittsKNZ,2)</f>
        <v>3311.5</v>
      </c>
      <c r="G713">
        <f>ROUND(Grundentgelt*LZinPrz,2)</f>
        <v>264.92</v>
      </c>
      <c r="H713">
        <f>ROUND(IF(FreiwZulage&gt;TarifVolumenEnt+TarifVolumenLZ,FreiwZulage-(TarifVolumenEnt+TarifVolumenLZ),0)*AustrittsKNZ*EintrittsKNZ,2)</f>
        <v>0</v>
      </c>
      <c r="I713">
        <f t="shared" si="105"/>
        <v>3576.42</v>
      </c>
      <c r="J713">
        <f t="shared" si="99"/>
        <v>715.46</v>
      </c>
      <c r="K713">
        <f t="shared" si="100"/>
        <v>248.57999999999993</v>
      </c>
      <c r="L713">
        <f t="shared" si="101"/>
        <v>2023.58</v>
      </c>
    </row>
    <row r="714" spans="1:12" x14ac:dyDescent="0.25">
      <c r="A714">
        <f t="shared" si="106"/>
        <v>5</v>
      </c>
      <c r="B714">
        <f t="shared" si="107"/>
        <v>60</v>
      </c>
      <c r="C714">
        <f t="shared" si="102"/>
        <v>1236</v>
      </c>
      <c r="D714" t="str">
        <f t="shared" si="103"/>
        <v>Eberhard</v>
      </c>
      <c r="E714" t="str">
        <f t="shared" si="104"/>
        <v>Erdmann</v>
      </c>
      <c r="F714">
        <f>ROUND(IF(Tariftyp="AT",IF($A714&lt;MONTH(TE_ZP_AT),AT_Gehalt,AT_Gehalt*(1+TE_Satz_AT)),IF($A714&lt;MONTH(TE_ZP_Tarif),Tarifentgelt,Tarifentgelt*(1+TE_Satz))*IRWAZ/AZ_Tarif)*EintrittsKNZ*AustrittsKNZ,2)</f>
        <v>0</v>
      </c>
      <c r="G714">
        <f>ROUND(Grundentgelt*LZinPrz,2)</f>
        <v>0</v>
      </c>
      <c r="H714">
        <f>ROUND(IF(FreiwZulage&gt;TarifVolumenEnt+TarifVolumenLZ,FreiwZulage-(TarifVolumenEnt+TarifVolumenLZ),0)*AustrittsKNZ*EintrittsKNZ,2)</f>
        <v>0</v>
      </c>
      <c r="I714">
        <f t="shared" si="105"/>
        <v>0</v>
      </c>
      <c r="J714">
        <f t="shared" si="99"/>
        <v>0</v>
      </c>
      <c r="K714">
        <f t="shared" si="100"/>
        <v>3825</v>
      </c>
      <c r="L714">
        <f t="shared" si="101"/>
        <v>5600</v>
      </c>
    </row>
    <row r="715" spans="1:12" x14ac:dyDescent="0.25">
      <c r="A715">
        <f t="shared" si="106"/>
        <v>6</v>
      </c>
      <c r="B715">
        <f t="shared" si="107"/>
        <v>60</v>
      </c>
      <c r="C715">
        <f t="shared" si="102"/>
        <v>1236</v>
      </c>
      <c r="D715" t="str">
        <f t="shared" si="103"/>
        <v>Eberhard</v>
      </c>
      <c r="E715" t="str">
        <f t="shared" si="104"/>
        <v>Erdmann</v>
      </c>
      <c r="F715">
        <f>ROUND(IF(Tariftyp="AT",IF($A715&lt;MONTH(TE_ZP_AT),AT_Gehalt,AT_Gehalt*(1+TE_Satz_AT)),IF($A715&lt;MONTH(TE_ZP_Tarif),Tarifentgelt,Tarifentgelt*(1+TE_Satz))*IRWAZ/AZ_Tarif)*EintrittsKNZ*AustrittsKNZ,2)</f>
        <v>0</v>
      </c>
      <c r="G715">
        <f>ROUND(Grundentgelt*LZinPrz,2)</f>
        <v>0</v>
      </c>
      <c r="H715">
        <f>ROUND(IF(FreiwZulage&gt;TarifVolumenEnt+TarifVolumenLZ,FreiwZulage-(TarifVolumenEnt+TarifVolumenLZ),0)*AustrittsKNZ*EintrittsKNZ,2)</f>
        <v>0</v>
      </c>
      <c r="I715">
        <f t="shared" si="105"/>
        <v>0</v>
      </c>
      <c r="J715">
        <f t="shared" si="99"/>
        <v>0</v>
      </c>
      <c r="K715">
        <f t="shared" si="100"/>
        <v>3825</v>
      </c>
      <c r="L715">
        <f t="shared" si="101"/>
        <v>5600</v>
      </c>
    </row>
    <row r="716" spans="1:12" x14ac:dyDescent="0.25">
      <c r="A716">
        <f t="shared" si="106"/>
        <v>7</v>
      </c>
      <c r="B716">
        <f t="shared" si="107"/>
        <v>60</v>
      </c>
      <c r="C716">
        <f t="shared" si="102"/>
        <v>1236</v>
      </c>
      <c r="D716" t="str">
        <f t="shared" si="103"/>
        <v>Eberhard</v>
      </c>
      <c r="E716" t="str">
        <f t="shared" si="104"/>
        <v>Erdmann</v>
      </c>
      <c r="F716">
        <f>ROUND(IF(Tariftyp="AT",IF($A716&lt;MONTH(TE_ZP_AT),AT_Gehalt,AT_Gehalt*(1+TE_Satz_AT)),IF($A716&lt;MONTH(TE_ZP_Tarif),Tarifentgelt,Tarifentgelt*(1+TE_Satz))*IRWAZ/AZ_Tarif)*EintrittsKNZ*AustrittsKNZ,2)</f>
        <v>0</v>
      </c>
      <c r="G716">
        <f>ROUND(Grundentgelt*LZinPrz,2)</f>
        <v>0</v>
      </c>
      <c r="H716">
        <f>ROUND(IF(FreiwZulage&gt;TarifVolumenEnt+TarifVolumenLZ,FreiwZulage-(TarifVolumenEnt+TarifVolumenLZ),0)*AustrittsKNZ*EintrittsKNZ,2)</f>
        <v>0</v>
      </c>
      <c r="I716">
        <f t="shared" si="105"/>
        <v>0</v>
      </c>
      <c r="J716">
        <f t="shared" si="99"/>
        <v>0</v>
      </c>
      <c r="K716">
        <f t="shared" si="100"/>
        <v>3825</v>
      </c>
      <c r="L716">
        <f t="shared" si="101"/>
        <v>5600</v>
      </c>
    </row>
    <row r="717" spans="1:12" x14ac:dyDescent="0.25">
      <c r="A717">
        <f t="shared" si="106"/>
        <v>8</v>
      </c>
      <c r="B717">
        <f t="shared" si="107"/>
        <v>60</v>
      </c>
      <c r="C717">
        <f t="shared" si="102"/>
        <v>1236</v>
      </c>
      <c r="D717" t="str">
        <f t="shared" si="103"/>
        <v>Eberhard</v>
      </c>
      <c r="E717" t="str">
        <f t="shared" si="104"/>
        <v>Erdmann</v>
      </c>
      <c r="F717">
        <f>ROUND(IF(Tariftyp="AT",IF($A717&lt;MONTH(TE_ZP_AT),AT_Gehalt,AT_Gehalt*(1+TE_Satz_AT)),IF($A717&lt;MONTH(TE_ZP_Tarif),Tarifentgelt,Tarifentgelt*(1+TE_Satz))*IRWAZ/AZ_Tarif)*EintrittsKNZ*AustrittsKNZ,2)</f>
        <v>0</v>
      </c>
      <c r="G717">
        <f>ROUND(Grundentgelt*LZinPrz,2)</f>
        <v>0</v>
      </c>
      <c r="H717">
        <f>ROUND(IF(FreiwZulage&gt;TarifVolumenEnt+TarifVolumenLZ,FreiwZulage-(TarifVolumenEnt+TarifVolumenLZ),0)*AustrittsKNZ*EintrittsKNZ,2)</f>
        <v>0</v>
      </c>
      <c r="I717">
        <f t="shared" si="105"/>
        <v>0</v>
      </c>
      <c r="J717">
        <f t="shared" si="99"/>
        <v>0</v>
      </c>
      <c r="K717">
        <f t="shared" si="100"/>
        <v>3825</v>
      </c>
      <c r="L717">
        <f t="shared" si="101"/>
        <v>5600</v>
      </c>
    </row>
    <row r="718" spans="1:12" x14ac:dyDescent="0.25">
      <c r="A718">
        <f t="shared" si="106"/>
        <v>9</v>
      </c>
      <c r="B718">
        <f t="shared" si="107"/>
        <v>60</v>
      </c>
      <c r="C718">
        <f t="shared" si="102"/>
        <v>1236</v>
      </c>
      <c r="D718" t="str">
        <f t="shared" si="103"/>
        <v>Eberhard</v>
      </c>
      <c r="E718" t="str">
        <f t="shared" si="104"/>
        <v>Erdmann</v>
      </c>
      <c r="F718">
        <f>ROUND(IF(Tariftyp="AT",IF($A718&lt;MONTH(TE_ZP_AT),AT_Gehalt,AT_Gehalt*(1+TE_Satz_AT)),IF($A718&lt;MONTH(TE_ZP_Tarif),Tarifentgelt,Tarifentgelt*(1+TE_Satz))*IRWAZ/AZ_Tarif)*EintrittsKNZ*AustrittsKNZ,2)</f>
        <v>0</v>
      </c>
      <c r="G718">
        <f>ROUND(Grundentgelt*LZinPrz,2)</f>
        <v>0</v>
      </c>
      <c r="H718">
        <f>ROUND(IF(FreiwZulage&gt;TarifVolumenEnt+TarifVolumenLZ,FreiwZulage-(TarifVolumenEnt+TarifVolumenLZ),0)*AustrittsKNZ*EintrittsKNZ,2)</f>
        <v>0</v>
      </c>
      <c r="I718">
        <f t="shared" si="105"/>
        <v>0</v>
      </c>
      <c r="J718">
        <f t="shared" si="99"/>
        <v>0</v>
      </c>
      <c r="K718">
        <f t="shared" si="100"/>
        <v>3825</v>
      </c>
      <c r="L718">
        <f t="shared" si="101"/>
        <v>5600</v>
      </c>
    </row>
    <row r="719" spans="1:12" x14ac:dyDescent="0.25">
      <c r="A719">
        <f t="shared" si="106"/>
        <v>10</v>
      </c>
      <c r="B719">
        <f t="shared" si="107"/>
        <v>60</v>
      </c>
      <c r="C719">
        <f t="shared" si="102"/>
        <v>1236</v>
      </c>
      <c r="D719" t="str">
        <f t="shared" si="103"/>
        <v>Eberhard</v>
      </c>
      <c r="E719" t="str">
        <f t="shared" si="104"/>
        <v>Erdmann</v>
      </c>
      <c r="F719">
        <f>ROUND(IF(Tariftyp="AT",IF($A719&lt;MONTH(TE_ZP_AT),AT_Gehalt,AT_Gehalt*(1+TE_Satz_AT)),IF($A719&lt;MONTH(TE_ZP_Tarif),Tarifentgelt,Tarifentgelt*(1+TE_Satz))*IRWAZ/AZ_Tarif)*EintrittsKNZ*AustrittsKNZ,2)</f>
        <v>0</v>
      </c>
      <c r="G719">
        <f>ROUND(Grundentgelt*LZinPrz,2)</f>
        <v>0</v>
      </c>
      <c r="H719">
        <f>ROUND(IF(FreiwZulage&gt;TarifVolumenEnt+TarifVolumenLZ,FreiwZulage-(TarifVolumenEnt+TarifVolumenLZ),0)*AustrittsKNZ*EintrittsKNZ,2)</f>
        <v>0</v>
      </c>
      <c r="I719">
        <f t="shared" si="105"/>
        <v>0</v>
      </c>
      <c r="J719">
        <f t="shared" si="99"/>
        <v>0</v>
      </c>
      <c r="K719">
        <f t="shared" si="100"/>
        <v>3825</v>
      </c>
      <c r="L719">
        <f t="shared" si="101"/>
        <v>5600</v>
      </c>
    </row>
    <row r="720" spans="1:12" x14ac:dyDescent="0.25">
      <c r="A720">
        <f t="shared" si="106"/>
        <v>11</v>
      </c>
      <c r="B720">
        <f t="shared" si="107"/>
        <v>60</v>
      </c>
      <c r="C720">
        <f t="shared" si="102"/>
        <v>1236</v>
      </c>
      <c r="D720" t="str">
        <f t="shared" si="103"/>
        <v>Eberhard</v>
      </c>
      <c r="E720" t="str">
        <f t="shared" si="104"/>
        <v>Erdmann</v>
      </c>
      <c r="F720">
        <f>ROUND(IF(Tariftyp="AT",IF($A720&lt;MONTH(TE_ZP_AT),AT_Gehalt,AT_Gehalt*(1+TE_Satz_AT)),IF($A720&lt;MONTH(TE_ZP_Tarif),Tarifentgelt,Tarifentgelt*(1+TE_Satz))*IRWAZ/AZ_Tarif)*EintrittsKNZ*AustrittsKNZ,2)</f>
        <v>0</v>
      </c>
      <c r="G720">
        <f>ROUND(Grundentgelt*LZinPrz,2)</f>
        <v>0</v>
      </c>
      <c r="H720">
        <f>ROUND(IF(FreiwZulage&gt;TarifVolumenEnt+TarifVolumenLZ,FreiwZulage-(TarifVolumenEnt+TarifVolumenLZ),0)*AustrittsKNZ*EintrittsKNZ,2)</f>
        <v>0</v>
      </c>
      <c r="I720">
        <f t="shared" si="105"/>
        <v>0</v>
      </c>
      <c r="J720">
        <f t="shared" si="99"/>
        <v>0</v>
      </c>
      <c r="K720">
        <f t="shared" si="100"/>
        <v>3825</v>
      </c>
      <c r="L720">
        <f t="shared" si="101"/>
        <v>5600</v>
      </c>
    </row>
    <row r="721" spans="1:12" x14ac:dyDescent="0.25">
      <c r="A721">
        <f t="shared" si="106"/>
        <v>12</v>
      </c>
      <c r="B721">
        <f t="shared" si="107"/>
        <v>60</v>
      </c>
      <c r="C721">
        <f t="shared" si="102"/>
        <v>1236</v>
      </c>
      <c r="D721" t="str">
        <f t="shared" si="103"/>
        <v>Eberhard</v>
      </c>
      <c r="E721" t="str">
        <f t="shared" si="104"/>
        <v>Erdmann</v>
      </c>
      <c r="F721">
        <f>ROUND(IF(Tariftyp="AT",IF($A721&lt;MONTH(TE_ZP_AT),AT_Gehalt,AT_Gehalt*(1+TE_Satz_AT)),IF($A721&lt;MONTH(TE_ZP_Tarif),Tarifentgelt,Tarifentgelt*(1+TE_Satz))*IRWAZ/AZ_Tarif)*EintrittsKNZ*AustrittsKNZ,2)</f>
        <v>0</v>
      </c>
      <c r="G721">
        <f>ROUND(Grundentgelt*LZinPrz,2)</f>
        <v>0</v>
      </c>
      <c r="H721">
        <f>ROUND(IF(FreiwZulage&gt;TarifVolumenEnt+TarifVolumenLZ,FreiwZulage-(TarifVolumenEnt+TarifVolumenLZ),0)*AustrittsKNZ*EintrittsKNZ,2)</f>
        <v>0</v>
      </c>
      <c r="I721">
        <f t="shared" si="105"/>
        <v>0</v>
      </c>
      <c r="J721">
        <f t="shared" si="99"/>
        <v>0</v>
      </c>
      <c r="K721">
        <f t="shared" si="100"/>
        <v>3825</v>
      </c>
      <c r="L721">
        <f t="shared" si="101"/>
        <v>5600</v>
      </c>
    </row>
    <row r="722" spans="1:12" x14ac:dyDescent="0.25">
      <c r="A722">
        <f t="shared" si="106"/>
        <v>1</v>
      </c>
      <c r="B722">
        <f t="shared" si="107"/>
        <v>61</v>
      </c>
      <c r="C722">
        <f t="shared" si="102"/>
        <v>1238</v>
      </c>
      <c r="D722" t="str">
        <f t="shared" si="103"/>
        <v>Christoph</v>
      </c>
      <c r="E722" t="str">
        <f t="shared" si="104"/>
        <v>Erhardt</v>
      </c>
      <c r="F722">
        <f>ROUND(IF(Tariftyp="AT",IF($A722&lt;MONTH(TE_ZP_AT),AT_Gehalt,AT_Gehalt*(1+TE_Satz_AT)),IF($A722&lt;MONTH(TE_ZP_Tarif),Tarifentgelt,Tarifentgelt*(1+TE_Satz))*IRWAZ/AZ_Tarif)*EintrittsKNZ*AustrittsKNZ,2)</f>
        <v>4478.29</v>
      </c>
      <c r="G722">
        <f>ROUND(Grundentgelt*LZinPrz,2)</f>
        <v>537.39</v>
      </c>
      <c r="H722">
        <f>ROUND(IF(FreiwZulage&gt;TarifVolumenEnt+TarifVolumenLZ,FreiwZulage-(TarifVolumenEnt+TarifVolumenLZ),0)*AustrittsKNZ*EintrittsKNZ,2)</f>
        <v>0</v>
      </c>
      <c r="I722">
        <f t="shared" si="105"/>
        <v>5015.68</v>
      </c>
      <c r="J722">
        <f t="shared" si="99"/>
        <v>904.86</v>
      </c>
      <c r="K722">
        <f t="shared" si="100"/>
        <v>0</v>
      </c>
      <c r="L722">
        <f t="shared" si="101"/>
        <v>584.31999999999971</v>
      </c>
    </row>
    <row r="723" spans="1:12" x14ac:dyDescent="0.25">
      <c r="A723">
        <f t="shared" si="106"/>
        <v>2</v>
      </c>
      <c r="B723">
        <f t="shared" si="107"/>
        <v>61</v>
      </c>
      <c r="C723">
        <f t="shared" si="102"/>
        <v>1238</v>
      </c>
      <c r="D723" t="str">
        <f t="shared" si="103"/>
        <v>Christoph</v>
      </c>
      <c r="E723" t="str">
        <f t="shared" si="104"/>
        <v>Erhardt</v>
      </c>
      <c r="F723">
        <f>ROUND(IF(Tariftyp="AT",IF($A723&lt;MONTH(TE_ZP_AT),AT_Gehalt,AT_Gehalt*(1+TE_Satz_AT)),IF($A723&lt;MONTH(TE_ZP_Tarif),Tarifentgelt,Tarifentgelt*(1+TE_Satz))*IRWAZ/AZ_Tarif)*EintrittsKNZ*AustrittsKNZ,2)</f>
        <v>4478.29</v>
      </c>
      <c r="G723">
        <f>ROUND(Grundentgelt*LZinPrz,2)</f>
        <v>537.39</v>
      </c>
      <c r="H723">
        <f>ROUND(IF(FreiwZulage&gt;TarifVolumenEnt+TarifVolumenLZ,FreiwZulage-(TarifVolumenEnt+TarifVolumenLZ),0)*AustrittsKNZ*EintrittsKNZ,2)</f>
        <v>0</v>
      </c>
      <c r="I723">
        <f t="shared" si="105"/>
        <v>5015.68</v>
      </c>
      <c r="J723">
        <f t="shared" si="99"/>
        <v>904.86</v>
      </c>
      <c r="K723">
        <f t="shared" si="100"/>
        <v>0</v>
      </c>
      <c r="L723">
        <f t="shared" si="101"/>
        <v>584.31999999999971</v>
      </c>
    </row>
    <row r="724" spans="1:12" x14ac:dyDescent="0.25">
      <c r="A724">
        <f t="shared" si="106"/>
        <v>3</v>
      </c>
      <c r="B724">
        <f t="shared" si="107"/>
        <v>61</v>
      </c>
      <c r="C724">
        <f t="shared" si="102"/>
        <v>1238</v>
      </c>
      <c r="D724" t="str">
        <f t="shared" si="103"/>
        <v>Christoph</v>
      </c>
      <c r="E724" t="str">
        <f t="shared" si="104"/>
        <v>Erhardt</v>
      </c>
      <c r="F724">
        <f>ROUND(IF(Tariftyp="AT",IF($A724&lt;MONTH(TE_ZP_AT),AT_Gehalt,AT_Gehalt*(1+TE_Satz_AT)),IF($A724&lt;MONTH(TE_ZP_Tarif),Tarifentgelt,Tarifentgelt*(1+TE_Satz))*IRWAZ/AZ_Tarif)*EintrittsKNZ*AustrittsKNZ,2)</f>
        <v>4478.29</v>
      </c>
      <c r="G724">
        <f>ROUND(Grundentgelt*LZinPrz,2)</f>
        <v>537.39</v>
      </c>
      <c r="H724">
        <f>ROUND(IF(FreiwZulage&gt;TarifVolumenEnt+TarifVolumenLZ,FreiwZulage-(TarifVolumenEnt+TarifVolumenLZ),0)*AustrittsKNZ*EintrittsKNZ,2)</f>
        <v>0</v>
      </c>
      <c r="I724">
        <f t="shared" si="105"/>
        <v>5015.68</v>
      </c>
      <c r="J724">
        <f t="shared" si="99"/>
        <v>904.86</v>
      </c>
      <c r="K724">
        <f t="shared" si="100"/>
        <v>0</v>
      </c>
      <c r="L724">
        <f t="shared" si="101"/>
        <v>584.31999999999971</v>
      </c>
    </row>
    <row r="725" spans="1:12" x14ac:dyDescent="0.25">
      <c r="A725">
        <f t="shared" si="106"/>
        <v>4</v>
      </c>
      <c r="B725">
        <f t="shared" si="107"/>
        <v>61</v>
      </c>
      <c r="C725">
        <f t="shared" si="102"/>
        <v>1238</v>
      </c>
      <c r="D725" t="str">
        <f t="shared" si="103"/>
        <v>Christoph</v>
      </c>
      <c r="E725" t="str">
        <f t="shared" si="104"/>
        <v>Erhardt</v>
      </c>
      <c r="F725">
        <f>ROUND(IF(Tariftyp="AT",IF($A725&lt;MONTH(TE_ZP_AT),AT_Gehalt,AT_Gehalt*(1+TE_Satz_AT)),IF($A725&lt;MONTH(TE_ZP_Tarif),Tarifentgelt,Tarifentgelt*(1+TE_Satz))*IRWAZ/AZ_Tarif)*EintrittsKNZ*AustrittsKNZ,2)</f>
        <v>4478.29</v>
      </c>
      <c r="G725">
        <f>ROUND(Grundentgelt*LZinPrz,2)</f>
        <v>537.39</v>
      </c>
      <c r="H725">
        <f>ROUND(IF(FreiwZulage&gt;TarifVolumenEnt+TarifVolumenLZ,FreiwZulage-(TarifVolumenEnt+TarifVolumenLZ),0)*AustrittsKNZ*EintrittsKNZ,2)</f>
        <v>0</v>
      </c>
      <c r="I725">
        <f t="shared" si="105"/>
        <v>5015.68</v>
      </c>
      <c r="J725">
        <f t="shared" si="99"/>
        <v>904.86</v>
      </c>
      <c r="K725">
        <f t="shared" si="100"/>
        <v>0</v>
      </c>
      <c r="L725">
        <f t="shared" si="101"/>
        <v>584.31999999999971</v>
      </c>
    </row>
    <row r="726" spans="1:12" x14ac:dyDescent="0.25">
      <c r="A726">
        <f t="shared" si="106"/>
        <v>5</v>
      </c>
      <c r="B726">
        <f t="shared" si="107"/>
        <v>61</v>
      </c>
      <c r="C726">
        <f t="shared" si="102"/>
        <v>1238</v>
      </c>
      <c r="D726" t="str">
        <f t="shared" si="103"/>
        <v>Christoph</v>
      </c>
      <c r="E726" t="str">
        <f t="shared" si="104"/>
        <v>Erhardt</v>
      </c>
      <c r="F726">
        <f>ROUND(IF(Tariftyp="AT",IF($A726&lt;MONTH(TE_ZP_AT),AT_Gehalt,AT_Gehalt*(1+TE_Satz_AT)),IF($A726&lt;MONTH(TE_ZP_Tarif),Tarifentgelt,Tarifentgelt*(1+TE_Satz))*IRWAZ/AZ_Tarif)*EintrittsKNZ*AustrittsKNZ,2)</f>
        <v>0</v>
      </c>
      <c r="G726">
        <f>ROUND(Grundentgelt*LZinPrz,2)</f>
        <v>0</v>
      </c>
      <c r="H726">
        <f>ROUND(IF(FreiwZulage&gt;TarifVolumenEnt+TarifVolumenLZ,FreiwZulage-(TarifVolumenEnt+TarifVolumenLZ),0)*AustrittsKNZ*EintrittsKNZ,2)</f>
        <v>0</v>
      </c>
      <c r="I726">
        <f t="shared" si="105"/>
        <v>0</v>
      </c>
      <c r="J726">
        <f t="shared" si="99"/>
        <v>0</v>
      </c>
      <c r="K726">
        <f t="shared" si="100"/>
        <v>3825</v>
      </c>
      <c r="L726">
        <f t="shared" si="101"/>
        <v>5600</v>
      </c>
    </row>
    <row r="727" spans="1:12" x14ac:dyDescent="0.25">
      <c r="A727">
        <f t="shared" si="106"/>
        <v>6</v>
      </c>
      <c r="B727">
        <f t="shared" si="107"/>
        <v>61</v>
      </c>
      <c r="C727">
        <f t="shared" si="102"/>
        <v>1238</v>
      </c>
      <c r="D727" t="str">
        <f t="shared" si="103"/>
        <v>Christoph</v>
      </c>
      <c r="E727" t="str">
        <f t="shared" si="104"/>
        <v>Erhardt</v>
      </c>
      <c r="F727">
        <f>ROUND(IF(Tariftyp="AT",IF($A727&lt;MONTH(TE_ZP_AT),AT_Gehalt,AT_Gehalt*(1+TE_Satz_AT)),IF($A727&lt;MONTH(TE_ZP_Tarif),Tarifentgelt,Tarifentgelt*(1+TE_Satz))*IRWAZ/AZ_Tarif)*EintrittsKNZ*AustrittsKNZ,2)</f>
        <v>0</v>
      </c>
      <c r="G727">
        <f>ROUND(Grundentgelt*LZinPrz,2)</f>
        <v>0</v>
      </c>
      <c r="H727">
        <f>ROUND(IF(FreiwZulage&gt;TarifVolumenEnt+TarifVolumenLZ,FreiwZulage-(TarifVolumenEnt+TarifVolumenLZ),0)*AustrittsKNZ*EintrittsKNZ,2)</f>
        <v>0</v>
      </c>
      <c r="I727">
        <f t="shared" si="105"/>
        <v>0</v>
      </c>
      <c r="J727">
        <f t="shared" si="99"/>
        <v>0</v>
      </c>
      <c r="K727">
        <f t="shared" si="100"/>
        <v>3825</v>
      </c>
      <c r="L727">
        <f t="shared" si="101"/>
        <v>5600</v>
      </c>
    </row>
    <row r="728" spans="1:12" x14ac:dyDescent="0.25">
      <c r="A728">
        <f t="shared" si="106"/>
        <v>7</v>
      </c>
      <c r="B728">
        <f t="shared" si="107"/>
        <v>61</v>
      </c>
      <c r="C728">
        <f t="shared" si="102"/>
        <v>1238</v>
      </c>
      <c r="D728" t="str">
        <f t="shared" si="103"/>
        <v>Christoph</v>
      </c>
      <c r="E728" t="str">
        <f t="shared" si="104"/>
        <v>Erhardt</v>
      </c>
      <c r="F728">
        <f>ROUND(IF(Tariftyp="AT",IF($A728&lt;MONTH(TE_ZP_AT),AT_Gehalt,AT_Gehalt*(1+TE_Satz_AT)),IF($A728&lt;MONTH(TE_ZP_Tarif),Tarifentgelt,Tarifentgelt*(1+TE_Satz))*IRWAZ/AZ_Tarif)*EintrittsKNZ*AustrittsKNZ,2)</f>
        <v>0</v>
      </c>
      <c r="G728">
        <f>ROUND(Grundentgelt*LZinPrz,2)</f>
        <v>0</v>
      </c>
      <c r="H728">
        <f>ROUND(IF(FreiwZulage&gt;TarifVolumenEnt+TarifVolumenLZ,FreiwZulage-(TarifVolumenEnt+TarifVolumenLZ),0)*AustrittsKNZ*EintrittsKNZ,2)</f>
        <v>0</v>
      </c>
      <c r="I728">
        <f t="shared" si="105"/>
        <v>0</v>
      </c>
      <c r="J728">
        <f t="shared" si="99"/>
        <v>0</v>
      </c>
      <c r="K728">
        <f t="shared" si="100"/>
        <v>3825</v>
      </c>
      <c r="L728">
        <f t="shared" si="101"/>
        <v>5600</v>
      </c>
    </row>
    <row r="729" spans="1:12" x14ac:dyDescent="0.25">
      <c r="A729">
        <f t="shared" si="106"/>
        <v>8</v>
      </c>
      <c r="B729">
        <f t="shared" si="107"/>
        <v>61</v>
      </c>
      <c r="C729">
        <f t="shared" si="102"/>
        <v>1238</v>
      </c>
      <c r="D729" t="str">
        <f t="shared" si="103"/>
        <v>Christoph</v>
      </c>
      <c r="E729" t="str">
        <f t="shared" si="104"/>
        <v>Erhardt</v>
      </c>
      <c r="F729">
        <f>ROUND(IF(Tariftyp="AT",IF($A729&lt;MONTH(TE_ZP_AT),AT_Gehalt,AT_Gehalt*(1+TE_Satz_AT)),IF($A729&lt;MONTH(TE_ZP_Tarif),Tarifentgelt,Tarifentgelt*(1+TE_Satz))*IRWAZ/AZ_Tarif)*EintrittsKNZ*AustrittsKNZ,2)</f>
        <v>0</v>
      </c>
      <c r="G729">
        <f>ROUND(Grundentgelt*LZinPrz,2)</f>
        <v>0</v>
      </c>
      <c r="H729">
        <f>ROUND(IF(FreiwZulage&gt;TarifVolumenEnt+TarifVolumenLZ,FreiwZulage-(TarifVolumenEnt+TarifVolumenLZ),0)*AustrittsKNZ*EintrittsKNZ,2)</f>
        <v>0</v>
      </c>
      <c r="I729">
        <f t="shared" si="105"/>
        <v>0</v>
      </c>
      <c r="J729">
        <f t="shared" si="99"/>
        <v>0</v>
      </c>
      <c r="K729">
        <f t="shared" si="100"/>
        <v>3825</v>
      </c>
      <c r="L729">
        <f t="shared" si="101"/>
        <v>5600</v>
      </c>
    </row>
    <row r="730" spans="1:12" x14ac:dyDescent="0.25">
      <c r="A730">
        <f t="shared" si="106"/>
        <v>9</v>
      </c>
      <c r="B730">
        <f t="shared" si="107"/>
        <v>61</v>
      </c>
      <c r="C730">
        <f t="shared" si="102"/>
        <v>1238</v>
      </c>
      <c r="D730" t="str">
        <f t="shared" si="103"/>
        <v>Christoph</v>
      </c>
      <c r="E730" t="str">
        <f t="shared" si="104"/>
        <v>Erhardt</v>
      </c>
      <c r="F730">
        <f>ROUND(IF(Tariftyp="AT",IF($A730&lt;MONTH(TE_ZP_AT),AT_Gehalt,AT_Gehalt*(1+TE_Satz_AT)),IF($A730&lt;MONTH(TE_ZP_Tarif),Tarifentgelt,Tarifentgelt*(1+TE_Satz))*IRWAZ/AZ_Tarif)*EintrittsKNZ*AustrittsKNZ,2)</f>
        <v>0</v>
      </c>
      <c r="G730">
        <f>ROUND(Grundentgelt*LZinPrz,2)</f>
        <v>0</v>
      </c>
      <c r="H730">
        <f>ROUND(IF(FreiwZulage&gt;TarifVolumenEnt+TarifVolumenLZ,FreiwZulage-(TarifVolumenEnt+TarifVolumenLZ),0)*AustrittsKNZ*EintrittsKNZ,2)</f>
        <v>0</v>
      </c>
      <c r="I730">
        <f t="shared" si="105"/>
        <v>0</v>
      </c>
      <c r="J730">
        <f t="shared" si="99"/>
        <v>0</v>
      </c>
      <c r="K730">
        <f t="shared" si="100"/>
        <v>3825</v>
      </c>
      <c r="L730">
        <f t="shared" si="101"/>
        <v>5600</v>
      </c>
    </row>
    <row r="731" spans="1:12" x14ac:dyDescent="0.25">
      <c r="A731">
        <f t="shared" si="106"/>
        <v>10</v>
      </c>
      <c r="B731">
        <f t="shared" si="107"/>
        <v>61</v>
      </c>
      <c r="C731">
        <f t="shared" si="102"/>
        <v>1238</v>
      </c>
      <c r="D731" t="str">
        <f t="shared" si="103"/>
        <v>Christoph</v>
      </c>
      <c r="E731" t="str">
        <f t="shared" si="104"/>
        <v>Erhardt</v>
      </c>
      <c r="F731">
        <f>ROUND(IF(Tariftyp="AT",IF($A731&lt;MONTH(TE_ZP_AT),AT_Gehalt,AT_Gehalt*(1+TE_Satz_AT)),IF($A731&lt;MONTH(TE_ZP_Tarif),Tarifentgelt,Tarifentgelt*(1+TE_Satz))*IRWAZ/AZ_Tarif)*EintrittsKNZ*AustrittsKNZ,2)</f>
        <v>0</v>
      </c>
      <c r="G731">
        <f>ROUND(Grundentgelt*LZinPrz,2)</f>
        <v>0</v>
      </c>
      <c r="H731">
        <f>ROUND(IF(FreiwZulage&gt;TarifVolumenEnt+TarifVolumenLZ,FreiwZulage-(TarifVolumenEnt+TarifVolumenLZ),0)*AustrittsKNZ*EintrittsKNZ,2)</f>
        <v>0</v>
      </c>
      <c r="I731">
        <f t="shared" si="105"/>
        <v>0</v>
      </c>
      <c r="J731">
        <f t="shared" si="99"/>
        <v>0</v>
      </c>
      <c r="K731">
        <f t="shared" si="100"/>
        <v>3825</v>
      </c>
      <c r="L731">
        <f t="shared" si="101"/>
        <v>5600</v>
      </c>
    </row>
    <row r="732" spans="1:12" x14ac:dyDescent="0.25">
      <c r="A732">
        <f t="shared" si="106"/>
        <v>11</v>
      </c>
      <c r="B732">
        <f t="shared" si="107"/>
        <v>61</v>
      </c>
      <c r="C732">
        <f t="shared" si="102"/>
        <v>1238</v>
      </c>
      <c r="D732" t="str">
        <f t="shared" si="103"/>
        <v>Christoph</v>
      </c>
      <c r="E732" t="str">
        <f t="shared" si="104"/>
        <v>Erhardt</v>
      </c>
      <c r="F732">
        <f>ROUND(IF(Tariftyp="AT",IF($A732&lt;MONTH(TE_ZP_AT),AT_Gehalt,AT_Gehalt*(1+TE_Satz_AT)),IF($A732&lt;MONTH(TE_ZP_Tarif),Tarifentgelt,Tarifentgelt*(1+TE_Satz))*IRWAZ/AZ_Tarif)*EintrittsKNZ*AustrittsKNZ,2)</f>
        <v>0</v>
      </c>
      <c r="G732">
        <f>ROUND(Grundentgelt*LZinPrz,2)</f>
        <v>0</v>
      </c>
      <c r="H732">
        <f>ROUND(IF(FreiwZulage&gt;TarifVolumenEnt+TarifVolumenLZ,FreiwZulage-(TarifVolumenEnt+TarifVolumenLZ),0)*AustrittsKNZ*EintrittsKNZ,2)</f>
        <v>0</v>
      </c>
      <c r="I732">
        <f t="shared" si="105"/>
        <v>0</v>
      </c>
      <c r="J732">
        <f t="shared" si="99"/>
        <v>0</v>
      </c>
      <c r="K732">
        <f t="shared" si="100"/>
        <v>3825</v>
      </c>
      <c r="L732">
        <f t="shared" si="101"/>
        <v>5600</v>
      </c>
    </row>
    <row r="733" spans="1:12" x14ac:dyDescent="0.25">
      <c r="A733">
        <f t="shared" si="106"/>
        <v>12</v>
      </c>
      <c r="B733">
        <f t="shared" si="107"/>
        <v>61</v>
      </c>
      <c r="C733">
        <f t="shared" si="102"/>
        <v>1238</v>
      </c>
      <c r="D733" t="str">
        <f t="shared" si="103"/>
        <v>Christoph</v>
      </c>
      <c r="E733" t="str">
        <f t="shared" si="104"/>
        <v>Erhardt</v>
      </c>
      <c r="F733">
        <f>ROUND(IF(Tariftyp="AT",IF($A733&lt;MONTH(TE_ZP_AT),AT_Gehalt,AT_Gehalt*(1+TE_Satz_AT)),IF($A733&lt;MONTH(TE_ZP_Tarif),Tarifentgelt,Tarifentgelt*(1+TE_Satz))*IRWAZ/AZ_Tarif)*EintrittsKNZ*AustrittsKNZ,2)</f>
        <v>0</v>
      </c>
      <c r="G733">
        <f>ROUND(Grundentgelt*LZinPrz,2)</f>
        <v>0</v>
      </c>
      <c r="H733">
        <f>ROUND(IF(FreiwZulage&gt;TarifVolumenEnt+TarifVolumenLZ,FreiwZulage-(TarifVolumenEnt+TarifVolumenLZ),0)*AustrittsKNZ*EintrittsKNZ,2)</f>
        <v>0</v>
      </c>
      <c r="I733">
        <f t="shared" si="105"/>
        <v>0</v>
      </c>
      <c r="J733">
        <f t="shared" si="99"/>
        <v>0</v>
      </c>
      <c r="K733">
        <f t="shared" si="100"/>
        <v>3825</v>
      </c>
      <c r="L733">
        <f t="shared" si="101"/>
        <v>5600</v>
      </c>
    </row>
    <row r="734" spans="1:12" x14ac:dyDescent="0.25">
      <c r="A734">
        <f t="shared" si="106"/>
        <v>1</v>
      </c>
      <c r="B734">
        <f t="shared" si="107"/>
        <v>62</v>
      </c>
      <c r="C734">
        <f t="shared" si="102"/>
        <v>2004</v>
      </c>
      <c r="D734" t="str">
        <f t="shared" si="103"/>
        <v>Albrecht</v>
      </c>
      <c r="E734" t="str">
        <f t="shared" si="104"/>
        <v>Ermisch</v>
      </c>
      <c r="F734">
        <f>ROUND(IF(Tariftyp="AT",IF($A734&lt;MONTH(TE_ZP_AT),AT_Gehalt,AT_Gehalt*(1+TE_Satz_AT)),IF($A734&lt;MONTH(TE_ZP_Tarif),Tarifentgelt,Tarifentgelt*(1+TE_Satz))*IRWAZ/AZ_Tarif)*EintrittsKNZ*AustrittsKNZ,2)</f>
        <v>2091</v>
      </c>
      <c r="G734">
        <f>ROUND(Grundentgelt*LZinPrz,2)</f>
        <v>250.92</v>
      </c>
      <c r="H734">
        <f>ROUND(IF(FreiwZulage&gt;TarifVolumenEnt+TarifVolumenLZ,FreiwZulage-(TarifVolumenEnt+TarifVolumenLZ),0)*AustrittsKNZ*EintrittsKNZ,2)</f>
        <v>0</v>
      </c>
      <c r="I734">
        <f t="shared" si="105"/>
        <v>2341.92</v>
      </c>
      <c r="J734">
        <f t="shared" si="99"/>
        <v>468.5</v>
      </c>
      <c r="K734">
        <f t="shared" si="100"/>
        <v>1483.08</v>
      </c>
      <c r="L734">
        <f t="shared" si="101"/>
        <v>3258.08</v>
      </c>
    </row>
    <row r="735" spans="1:12" x14ac:dyDescent="0.25">
      <c r="A735">
        <f t="shared" si="106"/>
        <v>2</v>
      </c>
      <c r="B735">
        <f t="shared" si="107"/>
        <v>62</v>
      </c>
      <c r="C735">
        <f t="shared" si="102"/>
        <v>2004</v>
      </c>
      <c r="D735" t="str">
        <f t="shared" si="103"/>
        <v>Albrecht</v>
      </c>
      <c r="E735" t="str">
        <f t="shared" si="104"/>
        <v>Ermisch</v>
      </c>
      <c r="F735">
        <f>ROUND(IF(Tariftyp="AT",IF($A735&lt;MONTH(TE_ZP_AT),AT_Gehalt,AT_Gehalt*(1+TE_Satz_AT)),IF($A735&lt;MONTH(TE_ZP_Tarif),Tarifentgelt,Tarifentgelt*(1+TE_Satz))*IRWAZ/AZ_Tarif)*EintrittsKNZ*AustrittsKNZ,2)</f>
        <v>2091</v>
      </c>
      <c r="G735">
        <f>ROUND(Grundentgelt*LZinPrz,2)</f>
        <v>250.92</v>
      </c>
      <c r="H735">
        <f>ROUND(IF(FreiwZulage&gt;TarifVolumenEnt+TarifVolumenLZ,FreiwZulage-(TarifVolumenEnt+TarifVolumenLZ),0)*AustrittsKNZ*EintrittsKNZ,2)</f>
        <v>0</v>
      </c>
      <c r="I735">
        <f t="shared" si="105"/>
        <v>2341.92</v>
      </c>
      <c r="J735">
        <f t="shared" si="99"/>
        <v>468.5</v>
      </c>
      <c r="K735">
        <f t="shared" si="100"/>
        <v>1483.08</v>
      </c>
      <c r="L735">
        <f t="shared" si="101"/>
        <v>3258.08</v>
      </c>
    </row>
    <row r="736" spans="1:12" x14ac:dyDescent="0.25">
      <c r="A736">
        <f t="shared" si="106"/>
        <v>3</v>
      </c>
      <c r="B736">
        <f t="shared" si="107"/>
        <v>62</v>
      </c>
      <c r="C736">
        <f t="shared" si="102"/>
        <v>2004</v>
      </c>
      <c r="D736" t="str">
        <f t="shared" si="103"/>
        <v>Albrecht</v>
      </c>
      <c r="E736" t="str">
        <f t="shared" si="104"/>
        <v>Ermisch</v>
      </c>
      <c r="F736">
        <f>ROUND(IF(Tariftyp="AT",IF($A736&lt;MONTH(TE_ZP_AT),AT_Gehalt,AT_Gehalt*(1+TE_Satz_AT)),IF($A736&lt;MONTH(TE_ZP_Tarif),Tarifentgelt,Tarifentgelt*(1+TE_Satz))*IRWAZ/AZ_Tarif)*EintrittsKNZ*AustrittsKNZ,2)</f>
        <v>2091</v>
      </c>
      <c r="G736">
        <f>ROUND(Grundentgelt*LZinPrz,2)</f>
        <v>250.92</v>
      </c>
      <c r="H736">
        <f>ROUND(IF(FreiwZulage&gt;TarifVolumenEnt+TarifVolumenLZ,FreiwZulage-(TarifVolumenEnt+TarifVolumenLZ),0)*AustrittsKNZ*EintrittsKNZ,2)</f>
        <v>0</v>
      </c>
      <c r="I736">
        <f t="shared" si="105"/>
        <v>2341.92</v>
      </c>
      <c r="J736">
        <f t="shared" si="99"/>
        <v>468.5</v>
      </c>
      <c r="K736">
        <f t="shared" si="100"/>
        <v>1483.08</v>
      </c>
      <c r="L736">
        <f t="shared" si="101"/>
        <v>3258.08</v>
      </c>
    </row>
    <row r="737" spans="1:12" x14ac:dyDescent="0.25">
      <c r="A737">
        <f t="shared" si="106"/>
        <v>4</v>
      </c>
      <c r="B737">
        <f t="shared" si="107"/>
        <v>62</v>
      </c>
      <c r="C737">
        <f t="shared" si="102"/>
        <v>2004</v>
      </c>
      <c r="D737" t="str">
        <f t="shared" si="103"/>
        <v>Albrecht</v>
      </c>
      <c r="E737" t="str">
        <f t="shared" si="104"/>
        <v>Ermisch</v>
      </c>
      <c r="F737">
        <f>ROUND(IF(Tariftyp="AT",IF($A737&lt;MONTH(TE_ZP_AT),AT_Gehalt,AT_Gehalt*(1+TE_Satz_AT)),IF($A737&lt;MONTH(TE_ZP_Tarif),Tarifentgelt,Tarifentgelt*(1+TE_Satz))*IRWAZ/AZ_Tarif)*EintrittsKNZ*AustrittsKNZ,2)</f>
        <v>2091</v>
      </c>
      <c r="G737">
        <f>ROUND(Grundentgelt*LZinPrz,2)</f>
        <v>250.92</v>
      </c>
      <c r="H737">
        <f>ROUND(IF(FreiwZulage&gt;TarifVolumenEnt+TarifVolumenLZ,FreiwZulage-(TarifVolumenEnt+TarifVolumenLZ),0)*AustrittsKNZ*EintrittsKNZ,2)</f>
        <v>0</v>
      </c>
      <c r="I737">
        <f t="shared" si="105"/>
        <v>2341.92</v>
      </c>
      <c r="J737">
        <f t="shared" si="99"/>
        <v>468.5</v>
      </c>
      <c r="K737">
        <f t="shared" si="100"/>
        <v>1483.08</v>
      </c>
      <c r="L737">
        <f t="shared" si="101"/>
        <v>3258.08</v>
      </c>
    </row>
    <row r="738" spans="1:12" x14ac:dyDescent="0.25">
      <c r="A738">
        <f t="shared" si="106"/>
        <v>5</v>
      </c>
      <c r="B738">
        <f t="shared" si="107"/>
        <v>62</v>
      </c>
      <c r="C738">
        <f t="shared" si="102"/>
        <v>2004</v>
      </c>
      <c r="D738" t="str">
        <f t="shared" si="103"/>
        <v>Albrecht</v>
      </c>
      <c r="E738" t="str">
        <f t="shared" si="104"/>
        <v>Ermisch</v>
      </c>
      <c r="F738">
        <f>ROUND(IF(Tariftyp="AT",IF($A738&lt;MONTH(TE_ZP_AT),AT_Gehalt,AT_Gehalt*(1+TE_Satz_AT)),IF($A738&lt;MONTH(TE_ZP_Tarif),Tarifentgelt,Tarifentgelt*(1+TE_Satz))*IRWAZ/AZ_Tarif)*EintrittsKNZ*AustrittsKNZ,2)</f>
        <v>2153.73</v>
      </c>
      <c r="G738">
        <f>ROUND(Grundentgelt*LZinPrz,2)</f>
        <v>258.45</v>
      </c>
      <c r="H738">
        <f>ROUND(IF(FreiwZulage&gt;TarifVolumenEnt+TarifVolumenLZ,FreiwZulage-(TarifVolumenEnt+TarifVolumenLZ),0)*AustrittsKNZ*EintrittsKNZ,2)</f>
        <v>0</v>
      </c>
      <c r="I738">
        <f t="shared" si="105"/>
        <v>2412.1799999999998</v>
      </c>
      <c r="J738">
        <f t="shared" si="99"/>
        <v>482.56</v>
      </c>
      <c r="K738">
        <f t="shared" si="100"/>
        <v>1412.8200000000002</v>
      </c>
      <c r="L738">
        <f t="shared" si="101"/>
        <v>3187.82</v>
      </c>
    </row>
    <row r="739" spans="1:12" x14ac:dyDescent="0.25">
      <c r="A739">
        <f t="shared" si="106"/>
        <v>6</v>
      </c>
      <c r="B739">
        <f t="shared" si="107"/>
        <v>62</v>
      </c>
      <c r="C739">
        <f t="shared" si="102"/>
        <v>2004</v>
      </c>
      <c r="D739" t="str">
        <f t="shared" si="103"/>
        <v>Albrecht</v>
      </c>
      <c r="E739" t="str">
        <f t="shared" si="104"/>
        <v>Ermisch</v>
      </c>
      <c r="F739">
        <f>ROUND(IF(Tariftyp="AT",IF($A739&lt;MONTH(TE_ZP_AT),AT_Gehalt,AT_Gehalt*(1+TE_Satz_AT)),IF($A739&lt;MONTH(TE_ZP_Tarif),Tarifentgelt,Tarifentgelt*(1+TE_Satz))*IRWAZ/AZ_Tarif)*EintrittsKNZ*AustrittsKNZ,2)</f>
        <v>2153.73</v>
      </c>
      <c r="G739">
        <f>ROUND(Grundentgelt*LZinPrz,2)</f>
        <v>258.45</v>
      </c>
      <c r="H739">
        <f>ROUND(IF(FreiwZulage&gt;TarifVolumenEnt+TarifVolumenLZ,FreiwZulage-(TarifVolumenEnt+TarifVolumenLZ),0)*AustrittsKNZ*EintrittsKNZ,2)</f>
        <v>0</v>
      </c>
      <c r="I739">
        <f t="shared" si="105"/>
        <v>2412.1799999999998</v>
      </c>
      <c r="J739">
        <f t="shared" si="99"/>
        <v>482.56</v>
      </c>
      <c r="K739">
        <f t="shared" si="100"/>
        <v>1412.8200000000002</v>
      </c>
      <c r="L739">
        <f t="shared" si="101"/>
        <v>3187.82</v>
      </c>
    </row>
    <row r="740" spans="1:12" x14ac:dyDescent="0.25">
      <c r="A740">
        <f t="shared" si="106"/>
        <v>7</v>
      </c>
      <c r="B740">
        <f t="shared" si="107"/>
        <v>62</v>
      </c>
      <c r="C740">
        <f t="shared" si="102"/>
        <v>2004</v>
      </c>
      <c r="D740" t="str">
        <f t="shared" si="103"/>
        <v>Albrecht</v>
      </c>
      <c r="E740" t="str">
        <f t="shared" si="104"/>
        <v>Ermisch</v>
      </c>
      <c r="F740">
        <f>ROUND(IF(Tariftyp="AT",IF($A740&lt;MONTH(TE_ZP_AT),AT_Gehalt,AT_Gehalt*(1+TE_Satz_AT)),IF($A740&lt;MONTH(TE_ZP_Tarif),Tarifentgelt,Tarifentgelt*(1+TE_Satz))*IRWAZ/AZ_Tarif)*EintrittsKNZ*AustrittsKNZ,2)</f>
        <v>2153.73</v>
      </c>
      <c r="G740">
        <f>ROUND(Grundentgelt*LZinPrz,2)</f>
        <v>258.45</v>
      </c>
      <c r="H740">
        <f>ROUND(IF(FreiwZulage&gt;TarifVolumenEnt+TarifVolumenLZ,FreiwZulage-(TarifVolumenEnt+TarifVolumenLZ),0)*AustrittsKNZ*EintrittsKNZ,2)</f>
        <v>0</v>
      </c>
      <c r="I740">
        <f t="shared" si="105"/>
        <v>2412.1799999999998</v>
      </c>
      <c r="J740">
        <f t="shared" si="99"/>
        <v>482.56</v>
      </c>
      <c r="K740">
        <f t="shared" si="100"/>
        <v>1412.8200000000002</v>
      </c>
      <c r="L740">
        <f t="shared" si="101"/>
        <v>3187.82</v>
      </c>
    </row>
    <row r="741" spans="1:12" x14ac:dyDescent="0.25">
      <c r="A741">
        <f t="shared" si="106"/>
        <v>8</v>
      </c>
      <c r="B741">
        <f t="shared" si="107"/>
        <v>62</v>
      </c>
      <c r="C741">
        <f t="shared" si="102"/>
        <v>2004</v>
      </c>
      <c r="D741" t="str">
        <f t="shared" si="103"/>
        <v>Albrecht</v>
      </c>
      <c r="E741" t="str">
        <f t="shared" si="104"/>
        <v>Ermisch</v>
      </c>
      <c r="F741">
        <f>ROUND(IF(Tariftyp="AT",IF($A741&lt;MONTH(TE_ZP_AT),AT_Gehalt,AT_Gehalt*(1+TE_Satz_AT)),IF($A741&lt;MONTH(TE_ZP_Tarif),Tarifentgelt,Tarifentgelt*(1+TE_Satz))*IRWAZ/AZ_Tarif)*EintrittsKNZ*AustrittsKNZ,2)</f>
        <v>2153.73</v>
      </c>
      <c r="G741">
        <f>ROUND(Grundentgelt*LZinPrz,2)</f>
        <v>258.45</v>
      </c>
      <c r="H741">
        <f>ROUND(IF(FreiwZulage&gt;TarifVolumenEnt+TarifVolumenLZ,FreiwZulage-(TarifVolumenEnt+TarifVolumenLZ),0)*AustrittsKNZ*EintrittsKNZ,2)</f>
        <v>0</v>
      </c>
      <c r="I741">
        <f t="shared" si="105"/>
        <v>2412.1799999999998</v>
      </c>
      <c r="J741">
        <f t="shared" si="99"/>
        <v>482.56</v>
      </c>
      <c r="K741">
        <f t="shared" si="100"/>
        <v>1412.8200000000002</v>
      </c>
      <c r="L741">
        <f t="shared" si="101"/>
        <v>3187.82</v>
      </c>
    </row>
    <row r="742" spans="1:12" x14ac:dyDescent="0.25">
      <c r="A742">
        <f t="shared" si="106"/>
        <v>9</v>
      </c>
      <c r="B742">
        <f t="shared" si="107"/>
        <v>62</v>
      </c>
      <c r="C742">
        <f t="shared" si="102"/>
        <v>2004</v>
      </c>
      <c r="D742" t="str">
        <f t="shared" si="103"/>
        <v>Albrecht</v>
      </c>
      <c r="E742" t="str">
        <f t="shared" si="104"/>
        <v>Ermisch</v>
      </c>
      <c r="F742">
        <f>ROUND(IF(Tariftyp="AT",IF($A742&lt;MONTH(TE_ZP_AT),AT_Gehalt,AT_Gehalt*(1+TE_Satz_AT)),IF($A742&lt;MONTH(TE_ZP_Tarif),Tarifentgelt,Tarifentgelt*(1+TE_Satz))*IRWAZ/AZ_Tarif)*EintrittsKNZ*AustrittsKNZ,2)</f>
        <v>2153.73</v>
      </c>
      <c r="G742">
        <f>ROUND(Grundentgelt*LZinPrz,2)</f>
        <v>258.45</v>
      </c>
      <c r="H742">
        <f>ROUND(IF(FreiwZulage&gt;TarifVolumenEnt+TarifVolumenLZ,FreiwZulage-(TarifVolumenEnt+TarifVolumenLZ),0)*AustrittsKNZ*EintrittsKNZ,2)</f>
        <v>0</v>
      </c>
      <c r="I742">
        <f t="shared" si="105"/>
        <v>2412.1799999999998</v>
      </c>
      <c r="J742">
        <f t="shared" si="99"/>
        <v>482.56</v>
      </c>
      <c r="K742">
        <f t="shared" si="100"/>
        <v>1412.8200000000002</v>
      </c>
      <c r="L742">
        <f t="shared" si="101"/>
        <v>3187.82</v>
      </c>
    </row>
    <row r="743" spans="1:12" x14ac:dyDescent="0.25">
      <c r="A743">
        <f t="shared" si="106"/>
        <v>10</v>
      </c>
      <c r="B743">
        <f t="shared" si="107"/>
        <v>62</v>
      </c>
      <c r="C743">
        <f t="shared" si="102"/>
        <v>2004</v>
      </c>
      <c r="D743" t="str">
        <f t="shared" si="103"/>
        <v>Albrecht</v>
      </c>
      <c r="E743" t="str">
        <f t="shared" si="104"/>
        <v>Ermisch</v>
      </c>
      <c r="F743">
        <f>ROUND(IF(Tariftyp="AT",IF($A743&lt;MONTH(TE_ZP_AT),AT_Gehalt,AT_Gehalt*(1+TE_Satz_AT)),IF($A743&lt;MONTH(TE_ZP_Tarif),Tarifentgelt,Tarifentgelt*(1+TE_Satz))*IRWAZ/AZ_Tarif)*EintrittsKNZ*AustrittsKNZ,2)</f>
        <v>2153.73</v>
      </c>
      <c r="G743">
        <f>ROUND(Grundentgelt*LZinPrz,2)</f>
        <v>258.45</v>
      </c>
      <c r="H743">
        <f>ROUND(IF(FreiwZulage&gt;TarifVolumenEnt+TarifVolumenLZ,FreiwZulage-(TarifVolumenEnt+TarifVolumenLZ),0)*AustrittsKNZ*EintrittsKNZ,2)</f>
        <v>0</v>
      </c>
      <c r="I743">
        <f t="shared" si="105"/>
        <v>2412.1799999999998</v>
      </c>
      <c r="J743">
        <f t="shared" si="99"/>
        <v>482.56</v>
      </c>
      <c r="K743">
        <f t="shared" si="100"/>
        <v>1412.8200000000002</v>
      </c>
      <c r="L743">
        <f t="shared" si="101"/>
        <v>3187.82</v>
      </c>
    </row>
    <row r="744" spans="1:12" x14ac:dyDescent="0.25">
      <c r="A744">
        <f t="shared" si="106"/>
        <v>11</v>
      </c>
      <c r="B744">
        <f t="shared" si="107"/>
        <v>62</v>
      </c>
      <c r="C744">
        <f t="shared" si="102"/>
        <v>2004</v>
      </c>
      <c r="D744" t="str">
        <f t="shared" si="103"/>
        <v>Albrecht</v>
      </c>
      <c r="E744" t="str">
        <f t="shared" si="104"/>
        <v>Ermisch</v>
      </c>
      <c r="F744">
        <f>ROUND(IF(Tariftyp="AT",IF($A744&lt;MONTH(TE_ZP_AT),AT_Gehalt,AT_Gehalt*(1+TE_Satz_AT)),IF($A744&lt;MONTH(TE_ZP_Tarif),Tarifentgelt,Tarifentgelt*(1+TE_Satz))*IRWAZ/AZ_Tarif)*EintrittsKNZ*AustrittsKNZ,2)</f>
        <v>2153.73</v>
      </c>
      <c r="G744">
        <f>ROUND(Grundentgelt*LZinPrz,2)</f>
        <v>258.45</v>
      </c>
      <c r="H744">
        <f>ROUND(IF(FreiwZulage&gt;TarifVolumenEnt+TarifVolumenLZ,FreiwZulage-(TarifVolumenEnt+TarifVolumenLZ),0)*AustrittsKNZ*EintrittsKNZ,2)</f>
        <v>0</v>
      </c>
      <c r="I744">
        <f t="shared" si="105"/>
        <v>2412.1799999999998</v>
      </c>
      <c r="J744">
        <f t="shared" si="99"/>
        <v>482.56</v>
      </c>
      <c r="K744">
        <f t="shared" si="100"/>
        <v>1412.8200000000002</v>
      </c>
      <c r="L744">
        <f t="shared" si="101"/>
        <v>3187.82</v>
      </c>
    </row>
    <row r="745" spans="1:12" x14ac:dyDescent="0.25">
      <c r="A745">
        <f t="shared" si="106"/>
        <v>12</v>
      </c>
      <c r="B745">
        <f t="shared" si="107"/>
        <v>62</v>
      </c>
      <c r="C745">
        <f t="shared" si="102"/>
        <v>2004</v>
      </c>
      <c r="D745" t="str">
        <f t="shared" si="103"/>
        <v>Albrecht</v>
      </c>
      <c r="E745" t="str">
        <f t="shared" si="104"/>
        <v>Ermisch</v>
      </c>
      <c r="F745">
        <f>ROUND(IF(Tariftyp="AT",IF($A745&lt;MONTH(TE_ZP_AT),AT_Gehalt,AT_Gehalt*(1+TE_Satz_AT)),IF($A745&lt;MONTH(TE_ZP_Tarif),Tarifentgelt,Tarifentgelt*(1+TE_Satz))*IRWAZ/AZ_Tarif)*EintrittsKNZ*AustrittsKNZ,2)</f>
        <v>2153.73</v>
      </c>
      <c r="G745">
        <f>ROUND(Grundentgelt*LZinPrz,2)</f>
        <v>258.45</v>
      </c>
      <c r="H745">
        <f>ROUND(IF(FreiwZulage&gt;TarifVolumenEnt+TarifVolumenLZ,FreiwZulage-(TarifVolumenEnt+TarifVolumenLZ),0)*AustrittsKNZ*EintrittsKNZ,2)</f>
        <v>0</v>
      </c>
      <c r="I745">
        <f t="shared" si="105"/>
        <v>2412.1799999999998</v>
      </c>
      <c r="J745">
        <f t="shared" si="99"/>
        <v>482.56</v>
      </c>
      <c r="K745">
        <f t="shared" si="100"/>
        <v>1412.8200000000002</v>
      </c>
      <c r="L745">
        <f t="shared" si="101"/>
        <v>3187.82</v>
      </c>
    </row>
    <row r="746" spans="1:12" x14ac:dyDescent="0.25">
      <c r="A746">
        <f t="shared" si="106"/>
        <v>1</v>
      </c>
      <c r="B746">
        <f t="shared" si="107"/>
        <v>63</v>
      </c>
      <c r="C746">
        <f t="shared" si="102"/>
        <v>2017</v>
      </c>
      <c r="D746" t="str">
        <f t="shared" si="103"/>
        <v>Edgard</v>
      </c>
      <c r="E746" t="str">
        <f t="shared" si="104"/>
        <v>Frederich</v>
      </c>
      <c r="F746">
        <f>ROUND(IF(Tariftyp="AT",IF($A746&lt;MONTH(TE_ZP_AT),AT_Gehalt,AT_Gehalt*(1+TE_Satz_AT)),IF($A746&lt;MONTH(TE_ZP_Tarif),Tarifentgelt,Tarifentgelt*(1+TE_Satz))*IRWAZ/AZ_Tarif)*EintrittsKNZ*AustrittsKNZ,2)</f>
        <v>2167.5</v>
      </c>
      <c r="G746">
        <f>ROUND(Grundentgelt*LZinPrz,2)</f>
        <v>216.75</v>
      </c>
      <c r="H746">
        <f>ROUND(IF(FreiwZulage&gt;TarifVolumenEnt+TarifVolumenLZ,FreiwZulage-(TarifVolumenEnt+TarifVolumenLZ),0)*AustrittsKNZ*EintrittsKNZ,2)</f>
        <v>0</v>
      </c>
      <c r="I746">
        <f t="shared" si="105"/>
        <v>2384.25</v>
      </c>
      <c r="J746">
        <f t="shared" si="99"/>
        <v>476.97</v>
      </c>
      <c r="K746">
        <f t="shared" si="100"/>
        <v>1440.75</v>
      </c>
      <c r="L746">
        <f t="shared" si="101"/>
        <v>3215.75</v>
      </c>
    </row>
    <row r="747" spans="1:12" x14ac:dyDescent="0.25">
      <c r="A747">
        <f t="shared" si="106"/>
        <v>2</v>
      </c>
      <c r="B747">
        <f t="shared" si="107"/>
        <v>63</v>
      </c>
      <c r="C747">
        <f t="shared" si="102"/>
        <v>2017</v>
      </c>
      <c r="D747" t="str">
        <f t="shared" si="103"/>
        <v>Edgard</v>
      </c>
      <c r="E747" t="str">
        <f t="shared" si="104"/>
        <v>Frederich</v>
      </c>
      <c r="F747">
        <f>ROUND(IF(Tariftyp="AT",IF($A747&lt;MONTH(TE_ZP_AT),AT_Gehalt,AT_Gehalt*(1+TE_Satz_AT)),IF($A747&lt;MONTH(TE_ZP_Tarif),Tarifentgelt,Tarifentgelt*(1+TE_Satz))*IRWAZ/AZ_Tarif)*EintrittsKNZ*AustrittsKNZ,2)</f>
        <v>2167.5</v>
      </c>
      <c r="G747">
        <f>ROUND(Grundentgelt*LZinPrz,2)</f>
        <v>216.75</v>
      </c>
      <c r="H747">
        <f>ROUND(IF(FreiwZulage&gt;TarifVolumenEnt+TarifVolumenLZ,FreiwZulage-(TarifVolumenEnt+TarifVolumenLZ),0)*AustrittsKNZ*EintrittsKNZ,2)</f>
        <v>0</v>
      </c>
      <c r="I747">
        <f t="shared" si="105"/>
        <v>2384.25</v>
      </c>
      <c r="J747">
        <f t="shared" si="99"/>
        <v>476.97</v>
      </c>
      <c r="K747">
        <f t="shared" si="100"/>
        <v>1440.75</v>
      </c>
      <c r="L747">
        <f t="shared" si="101"/>
        <v>3215.75</v>
      </c>
    </row>
    <row r="748" spans="1:12" x14ac:dyDescent="0.25">
      <c r="A748">
        <f t="shared" si="106"/>
        <v>3</v>
      </c>
      <c r="B748">
        <f t="shared" si="107"/>
        <v>63</v>
      </c>
      <c r="C748">
        <f t="shared" si="102"/>
        <v>2017</v>
      </c>
      <c r="D748" t="str">
        <f t="shared" si="103"/>
        <v>Edgard</v>
      </c>
      <c r="E748" t="str">
        <f t="shared" si="104"/>
        <v>Frederich</v>
      </c>
      <c r="F748">
        <f>ROUND(IF(Tariftyp="AT",IF($A748&lt;MONTH(TE_ZP_AT),AT_Gehalt,AT_Gehalt*(1+TE_Satz_AT)),IF($A748&lt;MONTH(TE_ZP_Tarif),Tarifentgelt,Tarifentgelt*(1+TE_Satz))*IRWAZ/AZ_Tarif)*EintrittsKNZ*AustrittsKNZ,2)</f>
        <v>2167.5</v>
      </c>
      <c r="G748">
        <f>ROUND(Grundentgelt*LZinPrz,2)</f>
        <v>216.75</v>
      </c>
      <c r="H748">
        <f>ROUND(IF(FreiwZulage&gt;TarifVolumenEnt+TarifVolumenLZ,FreiwZulage-(TarifVolumenEnt+TarifVolumenLZ),0)*AustrittsKNZ*EintrittsKNZ,2)</f>
        <v>0</v>
      </c>
      <c r="I748">
        <f t="shared" si="105"/>
        <v>2384.25</v>
      </c>
      <c r="J748">
        <f t="shared" si="99"/>
        <v>476.97</v>
      </c>
      <c r="K748">
        <f t="shared" si="100"/>
        <v>1440.75</v>
      </c>
      <c r="L748">
        <f t="shared" si="101"/>
        <v>3215.75</v>
      </c>
    </row>
    <row r="749" spans="1:12" x14ac:dyDescent="0.25">
      <c r="A749">
        <f t="shared" si="106"/>
        <v>4</v>
      </c>
      <c r="B749">
        <f t="shared" si="107"/>
        <v>63</v>
      </c>
      <c r="C749">
        <f t="shared" si="102"/>
        <v>2017</v>
      </c>
      <c r="D749" t="str">
        <f t="shared" si="103"/>
        <v>Edgard</v>
      </c>
      <c r="E749" t="str">
        <f t="shared" si="104"/>
        <v>Frederich</v>
      </c>
      <c r="F749">
        <f>ROUND(IF(Tariftyp="AT",IF($A749&lt;MONTH(TE_ZP_AT),AT_Gehalt,AT_Gehalt*(1+TE_Satz_AT)),IF($A749&lt;MONTH(TE_ZP_Tarif),Tarifentgelt,Tarifentgelt*(1+TE_Satz))*IRWAZ/AZ_Tarif)*EintrittsKNZ*AustrittsKNZ,2)</f>
        <v>2167.5</v>
      </c>
      <c r="G749">
        <f>ROUND(Grundentgelt*LZinPrz,2)</f>
        <v>216.75</v>
      </c>
      <c r="H749">
        <f>ROUND(IF(FreiwZulage&gt;TarifVolumenEnt+TarifVolumenLZ,FreiwZulage-(TarifVolumenEnt+TarifVolumenLZ),0)*AustrittsKNZ*EintrittsKNZ,2)</f>
        <v>0</v>
      </c>
      <c r="I749">
        <f t="shared" si="105"/>
        <v>2384.25</v>
      </c>
      <c r="J749">
        <f t="shared" si="99"/>
        <v>476.97</v>
      </c>
      <c r="K749">
        <f t="shared" si="100"/>
        <v>1440.75</v>
      </c>
      <c r="L749">
        <f t="shared" si="101"/>
        <v>3215.75</v>
      </c>
    </row>
    <row r="750" spans="1:12" x14ac:dyDescent="0.25">
      <c r="A750">
        <f t="shared" si="106"/>
        <v>5</v>
      </c>
      <c r="B750">
        <f t="shared" si="107"/>
        <v>63</v>
      </c>
      <c r="C750">
        <f t="shared" si="102"/>
        <v>2017</v>
      </c>
      <c r="D750" t="str">
        <f t="shared" si="103"/>
        <v>Edgard</v>
      </c>
      <c r="E750" t="str">
        <f t="shared" si="104"/>
        <v>Frederich</v>
      </c>
      <c r="F750">
        <f>ROUND(IF(Tariftyp="AT",IF($A750&lt;MONTH(TE_ZP_AT),AT_Gehalt,AT_Gehalt*(1+TE_Satz_AT)),IF($A750&lt;MONTH(TE_ZP_Tarif),Tarifentgelt,Tarifentgelt*(1+TE_Satz))*IRWAZ/AZ_Tarif)*EintrittsKNZ*AustrittsKNZ,2)</f>
        <v>2232.5300000000002</v>
      </c>
      <c r="G750">
        <f>ROUND(Grundentgelt*LZinPrz,2)</f>
        <v>223.25</v>
      </c>
      <c r="H750">
        <f>ROUND(IF(FreiwZulage&gt;TarifVolumenEnt+TarifVolumenLZ,FreiwZulage-(TarifVolumenEnt+TarifVolumenLZ),0)*AustrittsKNZ*EintrittsKNZ,2)</f>
        <v>0</v>
      </c>
      <c r="I750">
        <f t="shared" si="105"/>
        <v>2455.7800000000002</v>
      </c>
      <c r="J750">
        <f t="shared" si="99"/>
        <v>491.28</v>
      </c>
      <c r="K750">
        <f t="shared" si="100"/>
        <v>1369.2199999999998</v>
      </c>
      <c r="L750">
        <f t="shared" si="101"/>
        <v>3144.22</v>
      </c>
    </row>
    <row r="751" spans="1:12" x14ac:dyDescent="0.25">
      <c r="A751">
        <f t="shared" si="106"/>
        <v>6</v>
      </c>
      <c r="B751">
        <f t="shared" si="107"/>
        <v>63</v>
      </c>
      <c r="C751">
        <f t="shared" si="102"/>
        <v>2017</v>
      </c>
      <c r="D751" t="str">
        <f t="shared" si="103"/>
        <v>Edgard</v>
      </c>
      <c r="E751" t="str">
        <f t="shared" si="104"/>
        <v>Frederich</v>
      </c>
      <c r="F751">
        <f>ROUND(IF(Tariftyp="AT",IF($A751&lt;MONTH(TE_ZP_AT),AT_Gehalt,AT_Gehalt*(1+TE_Satz_AT)),IF($A751&lt;MONTH(TE_ZP_Tarif),Tarifentgelt,Tarifentgelt*(1+TE_Satz))*IRWAZ/AZ_Tarif)*EintrittsKNZ*AustrittsKNZ,2)</f>
        <v>2232.5300000000002</v>
      </c>
      <c r="G751">
        <f>ROUND(Grundentgelt*LZinPrz,2)</f>
        <v>223.25</v>
      </c>
      <c r="H751">
        <f>ROUND(IF(FreiwZulage&gt;TarifVolumenEnt+TarifVolumenLZ,FreiwZulage-(TarifVolumenEnt+TarifVolumenLZ),0)*AustrittsKNZ*EintrittsKNZ,2)</f>
        <v>0</v>
      </c>
      <c r="I751">
        <f t="shared" si="105"/>
        <v>2455.7800000000002</v>
      </c>
      <c r="J751">
        <f t="shared" si="99"/>
        <v>491.28</v>
      </c>
      <c r="K751">
        <f t="shared" si="100"/>
        <v>1369.2199999999998</v>
      </c>
      <c r="L751">
        <f t="shared" si="101"/>
        <v>3144.22</v>
      </c>
    </row>
    <row r="752" spans="1:12" x14ac:dyDescent="0.25">
      <c r="A752">
        <f t="shared" si="106"/>
        <v>7</v>
      </c>
      <c r="B752">
        <f t="shared" si="107"/>
        <v>63</v>
      </c>
      <c r="C752">
        <f t="shared" si="102"/>
        <v>2017</v>
      </c>
      <c r="D752" t="str">
        <f t="shared" si="103"/>
        <v>Edgard</v>
      </c>
      <c r="E752" t="str">
        <f t="shared" si="104"/>
        <v>Frederich</v>
      </c>
      <c r="F752">
        <f>ROUND(IF(Tariftyp="AT",IF($A752&lt;MONTH(TE_ZP_AT),AT_Gehalt,AT_Gehalt*(1+TE_Satz_AT)),IF($A752&lt;MONTH(TE_ZP_Tarif),Tarifentgelt,Tarifentgelt*(1+TE_Satz))*IRWAZ/AZ_Tarif)*EintrittsKNZ*AustrittsKNZ,2)</f>
        <v>2232.5300000000002</v>
      </c>
      <c r="G752">
        <f>ROUND(Grundentgelt*LZinPrz,2)</f>
        <v>223.25</v>
      </c>
      <c r="H752">
        <f>ROUND(IF(FreiwZulage&gt;TarifVolumenEnt+TarifVolumenLZ,FreiwZulage-(TarifVolumenEnt+TarifVolumenLZ),0)*AustrittsKNZ*EintrittsKNZ,2)</f>
        <v>0</v>
      </c>
      <c r="I752">
        <f t="shared" si="105"/>
        <v>2455.7800000000002</v>
      </c>
      <c r="J752">
        <f t="shared" si="99"/>
        <v>491.28</v>
      </c>
      <c r="K752">
        <f t="shared" si="100"/>
        <v>1369.2199999999998</v>
      </c>
      <c r="L752">
        <f t="shared" si="101"/>
        <v>3144.22</v>
      </c>
    </row>
    <row r="753" spans="1:12" x14ac:dyDescent="0.25">
      <c r="A753">
        <f t="shared" si="106"/>
        <v>8</v>
      </c>
      <c r="B753">
        <f t="shared" si="107"/>
        <v>63</v>
      </c>
      <c r="C753">
        <f t="shared" si="102"/>
        <v>2017</v>
      </c>
      <c r="D753" t="str">
        <f t="shared" si="103"/>
        <v>Edgard</v>
      </c>
      <c r="E753" t="str">
        <f t="shared" si="104"/>
        <v>Frederich</v>
      </c>
      <c r="F753">
        <f>ROUND(IF(Tariftyp="AT",IF($A753&lt;MONTH(TE_ZP_AT),AT_Gehalt,AT_Gehalt*(1+TE_Satz_AT)),IF($A753&lt;MONTH(TE_ZP_Tarif),Tarifentgelt,Tarifentgelt*(1+TE_Satz))*IRWAZ/AZ_Tarif)*EintrittsKNZ*AustrittsKNZ,2)</f>
        <v>2232.5300000000002</v>
      </c>
      <c r="G753">
        <f>ROUND(Grundentgelt*LZinPrz,2)</f>
        <v>223.25</v>
      </c>
      <c r="H753">
        <f>ROUND(IF(FreiwZulage&gt;TarifVolumenEnt+TarifVolumenLZ,FreiwZulage-(TarifVolumenEnt+TarifVolumenLZ),0)*AustrittsKNZ*EintrittsKNZ,2)</f>
        <v>0</v>
      </c>
      <c r="I753">
        <f t="shared" si="105"/>
        <v>2455.7800000000002</v>
      </c>
      <c r="J753">
        <f t="shared" si="99"/>
        <v>491.28</v>
      </c>
      <c r="K753">
        <f t="shared" si="100"/>
        <v>1369.2199999999998</v>
      </c>
      <c r="L753">
        <f t="shared" si="101"/>
        <v>3144.22</v>
      </c>
    </row>
    <row r="754" spans="1:12" x14ac:dyDescent="0.25">
      <c r="A754">
        <f t="shared" si="106"/>
        <v>9</v>
      </c>
      <c r="B754">
        <f t="shared" si="107"/>
        <v>63</v>
      </c>
      <c r="C754">
        <f t="shared" si="102"/>
        <v>2017</v>
      </c>
      <c r="D754" t="str">
        <f t="shared" si="103"/>
        <v>Edgard</v>
      </c>
      <c r="E754" t="str">
        <f t="shared" si="104"/>
        <v>Frederich</v>
      </c>
      <c r="F754">
        <f>ROUND(IF(Tariftyp="AT",IF($A754&lt;MONTH(TE_ZP_AT),AT_Gehalt,AT_Gehalt*(1+TE_Satz_AT)),IF($A754&lt;MONTH(TE_ZP_Tarif),Tarifentgelt,Tarifentgelt*(1+TE_Satz))*IRWAZ/AZ_Tarif)*EintrittsKNZ*AustrittsKNZ,2)</f>
        <v>2232.5300000000002</v>
      </c>
      <c r="G754">
        <f>ROUND(Grundentgelt*LZinPrz,2)</f>
        <v>223.25</v>
      </c>
      <c r="H754">
        <f>ROUND(IF(FreiwZulage&gt;TarifVolumenEnt+TarifVolumenLZ,FreiwZulage-(TarifVolumenEnt+TarifVolumenLZ),0)*AustrittsKNZ*EintrittsKNZ,2)</f>
        <v>0</v>
      </c>
      <c r="I754">
        <f t="shared" si="105"/>
        <v>2455.7800000000002</v>
      </c>
      <c r="J754">
        <f t="shared" si="99"/>
        <v>491.28</v>
      </c>
      <c r="K754">
        <f t="shared" si="100"/>
        <v>1369.2199999999998</v>
      </c>
      <c r="L754">
        <f t="shared" si="101"/>
        <v>3144.22</v>
      </c>
    </row>
    <row r="755" spans="1:12" x14ac:dyDescent="0.25">
      <c r="A755">
        <f t="shared" si="106"/>
        <v>10</v>
      </c>
      <c r="B755">
        <f t="shared" si="107"/>
        <v>63</v>
      </c>
      <c r="C755">
        <f t="shared" si="102"/>
        <v>2017</v>
      </c>
      <c r="D755" t="str">
        <f t="shared" si="103"/>
        <v>Edgard</v>
      </c>
      <c r="E755" t="str">
        <f t="shared" si="104"/>
        <v>Frederich</v>
      </c>
      <c r="F755">
        <f>ROUND(IF(Tariftyp="AT",IF($A755&lt;MONTH(TE_ZP_AT),AT_Gehalt,AT_Gehalt*(1+TE_Satz_AT)),IF($A755&lt;MONTH(TE_ZP_Tarif),Tarifentgelt,Tarifentgelt*(1+TE_Satz))*IRWAZ/AZ_Tarif)*EintrittsKNZ*AustrittsKNZ,2)</f>
        <v>2232.5300000000002</v>
      </c>
      <c r="G755">
        <f>ROUND(Grundentgelt*LZinPrz,2)</f>
        <v>223.25</v>
      </c>
      <c r="H755">
        <f>ROUND(IF(FreiwZulage&gt;TarifVolumenEnt+TarifVolumenLZ,FreiwZulage-(TarifVolumenEnt+TarifVolumenLZ),0)*AustrittsKNZ*EintrittsKNZ,2)</f>
        <v>0</v>
      </c>
      <c r="I755">
        <f t="shared" si="105"/>
        <v>2455.7800000000002</v>
      </c>
      <c r="J755">
        <f t="shared" si="99"/>
        <v>491.28</v>
      </c>
      <c r="K755">
        <f t="shared" si="100"/>
        <v>1369.2199999999998</v>
      </c>
      <c r="L755">
        <f t="shared" si="101"/>
        <v>3144.22</v>
      </c>
    </row>
    <row r="756" spans="1:12" x14ac:dyDescent="0.25">
      <c r="A756">
        <f t="shared" si="106"/>
        <v>11</v>
      </c>
      <c r="B756">
        <f t="shared" si="107"/>
        <v>63</v>
      </c>
      <c r="C756">
        <f t="shared" si="102"/>
        <v>2017</v>
      </c>
      <c r="D756" t="str">
        <f t="shared" si="103"/>
        <v>Edgard</v>
      </c>
      <c r="E756" t="str">
        <f t="shared" si="104"/>
        <v>Frederich</v>
      </c>
      <c r="F756">
        <f>ROUND(IF(Tariftyp="AT",IF($A756&lt;MONTH(TE_ZP_AT),AT_Gehalt,AT_Gehalt*(1+TE_Satz_AT)),IF($A756&lt;MONTH(TE_ZP_Tarif),Tarifentgelt,Tarifentgelt*(1+TE_Satz))*IRWAZ/AZ_Tarif)*EintrittsKNZ*AustrittsKNZ,2)</f>
        <v>2232.5300000000002</v>
      </c>
      <c r="G756">
        <f>ROUND(Grundentgelt*LZinPrz,2)</f>
        <v>223.25</v>
      </c>
      <c r="H756">
        <f>ROUND(IF(FreiwZulage&gt;TarifVolumenEnt+TarifVolumenLZ,FreiwZulage-(TarifVolumenEnt+TarifVolumenLZ),0)*AustrittsKNZ*EintrittsKNZ,2)</f>
        <v>0</v>
      </c>
      <c r="I756">
        <f t="shared" si="105"/>
        <v>2455.7800000000002</v>
      </c>
      <c r="J756">
        <f t="shared" si="99"/>
        <v>491.28</v>
      </c>
      <c r="K756">
        <f t="shared" si="100"/>
        <v>1369.2199999999998</v>
      </c>
      <c r="L756">
        <f t="shared" si="101"/>
        <v>3144.22</v>
      </c>
    </row>
    <row r="757" spans="1:12" x14ac:dyDescent="0.25">
      <c r="A757">
        <f t="shared" si="106"/>
        <v>12</v>
      </c>
      <c r="B757">
        <f t="shared" si="107"/>
        <v>63</v>
      </c>
      <c r="C757">
        <f t="shared" si="102"/>
        <v>2017</v>
      </c>
      <c r="D757" t="str">
        <f t="shared" si="103"/>
        <v>Edgard</v>
      </c>
      <c r="E757" t="str">
        <f t="shared" si="104"/>
        <v>Frederich</v>
      </c>
      <c r="F757">
        <f>ROUND(IF(Tariftyp="AT",IF($A757&lt;MONTH(TE_ZP_AT),AT_Gehalt,AT_Gehalt*(1+TE_Satz_AT)),IF($A757&lt;MONTH(TE_ZP_Tarif),Tarifentgelt,Tarifentgelt*(1+TE_Satz))*IRWAZ/AZ_Tarif)*EintrittsKNZ*AustrittsKNZ,2)</f>
        <v>2232.5300000000002</v>
      </c>
      <c r="G757">
        <f>ROUND(Grundentgelt*LZinPrz,2)</f>
        <v>223.25</v>
      </c>
      <c r="H757">
        <f>ROUND(IF(FreiwZulage&gt;TarifVolumenEnt+TarifVolumenLZ,FreiwZulage-(TarifVolumenEnt+TarifVolumenLZ),0)*AustrittsKNZ*EintrittsKNZ,2)</f>
        <v>0</v>
      </c>
      <c r="I757">
        <f t="shared" si="105"/>
        <v>2455.7800000000002</v>
      </c>
      <c r="J757">
        <f t="shared" si="99"/>
        <v>491.28</v>
      </c>
      <c r="K757">
        <f t="shared" si="100"/>
        <v>1369.2199999999998</v>
      </c>
      <c r="L757">
        <f t="shared" si="101"/>
        <v>3144.22</v>
      </c>
    </row>
    <row r="758" spans="1:12" x14ac:dyDescent="0.25">
      <c r="A758">
        <f t="shared" si="106"/>
        <v>1</v>
      </c>
      <c r="B758">
        <f t="shared" si="107"/>
        <v>64</v>
      </c>
      <c r="C758">
        <f t="shared" si="102"/>
        <v>2024</v>
      </c>
      <c r="D758" t="str">
        <f t="shared" si="103"/>
        <v>Anke</v>
      </c>
      <c r="E758" t="str">
        <f t="shared" si="104"/>
        <v>Fuchs</v>
      </c>
      <c r="F758">
        <f>ROUND(IF(Tariftyp="AT",IF($A758&lt;MONTH(TE_ZP_AT),AT_Gehalt,AT_Gehalt*(1+TE_Satz_AT)),IF($A758&lt;MONTH(TE_ZP_Tarif),Tarifentgelt,Tarifentgelt*(1+TE_Satz))*IRWAZ/AZ_Tarif)*EintrittsKNZ*AustrittsKNZ,2)</f>
        <v>3701</v>
      </c>
      <c r="G758">
        <f>ROUND(Grundentgelt*LZinPrz,2)</f>
        <v>333.09</v>
      </c>
      <c r="H758">
        <f>ROUND(IF(FreiwZulage&gt;TarifVolumenEnt+TarifVolumenLZ,FreiwZulage-(TarifVolumenEnt+TarifVolumenLZ),0)*AustrittsKNZ*EintrittsKNZ,2)</f>
        <v>0</v>
      </c>
      <c r="I758">
        <f t="shared" si="105"/>
        <v>4034.09</v>
      </c>
      <c r="J758">
        <f t="shared" si="99"/>
        <v>789.72</v>
      </c>
      <c r="K758">
        <f t="shared" si="100"/>
        <v>0</v>
      </c>
      <c r="L758">
        <f t="shared" si="101"/>
        <v>1565.9099999999999</v>
      </c>
    </row>
    <row r="759" spans="1:12" x14ac:dyDescent="0.25">
      <c r="A759">
        <f t="shared" si="106"/>
        <v>2</v>
      </c>
      <c r="B759">
        <f t="shared" si="107"/>
        <v>64</v>
      </c>
      <c r="C759">
        <f t="shared" si="102"/>
        <v>2024</v>
      </c>
      <c r="D759" t="str">
        <f t="shared" si="103"/>
        <v>Anke</v>
      </c>
      <c r="E759" t="str">
        <f t="shared" si="104"/>
        <v>Fuchs</v>
      </c>
      <c r="F759">
        <f>ROUND(IF(Tariftyp="AT",IF($A759&lt;MONTH(TE_ZP_AT),AT_Gehalt,AT_Gehalt*(1+TE_Satz_AT)),IF($A759&lt;MONTH(TE_ZP_Tarif),Tarifentgelt,Tarifentgelt*(1+TE_Satz))*IRWAZ/AZ_Tarif)*EintrittsKNZ*AustrittsKNZ,2)</f>
        <v>3701</v>
      </c>
      <c r="G759">
        <f>ROUND(Grundentgelt*LZinPrz,2)</f>
        <v>333.09</v>
      </c>
      <c r="H759">
        <f>ROUND(IF(FreiwZulage&gt;TarifVolumenEnt+TarifVolumenLZ,FreiwZulage-(TarifVolumenEnt+TarifVolumenLZ),0)*AustrittsKNZ*EintrittsKNZ,2)</f>
        <v>0</v>
      </c>
      <c r="I759">
        <f t="shared" si="105"/>
        <v>4034.09</v>
      </c>
      <c r="J759">
        <f t="shared" si="99"/>
        <v>789.72</v>
      </c>
      <c r="K759">
        <f t="shared" si="100"/>
        <v>0</v>
      </c>
      <c r="L759">
        <f t="shared" si="101"/>
        <v>1565.9099999999999</v>
      </c>
    </row>
    <row r="760" spans="1:12" x14ac:dyDescent="0.25">
      <c r="A760">
        <f t="shared" si="106"/>
        <v>3</v>
      </c>
      <c r="B760">
        <f t="shared" si="107"/>
        <v>64</v>
      </c>
      <c r="C760">
        <f t="shared" si="102"/>
        <v>2024</v>
      </c>
      <c r="D760" t="str">
        <f t="shared" si="103"/>
        <v>Anke</v>
      </c>
      <c r="E760" t="str">
        <f t="shared" si="104"/>
        <v>Fuchs</v>
      </c>
      <c r="F760">
        <f>ROUND(IF(Tariftyp="AT",IF($A760&lt;MONTH(TE_ZP_AT),AT_Gehalt,AT_Gehalt*(1+TE_Satz_AT)),IF($A760&lt;MONTH(TE_ZP_Tarif),Tarifentgelt,Tarifentgelt*(1+TE_Satz))*IRWAZ/AZ_Tarif)*EintrittsKNZ*AustrittsKNZ,2)</f>
        <v>3701</v>
      </c>
      <c r="G760">
        <f>ROUND(Grundentgelt*LZinPrz,2)</f>
        <v>333.09</v>
      </c>
      <c r="H760">
        <f>ROUND(IF(FreiwZulage&gt;TarifVolumenEnt+TarifVolumenLZ,FreiwZulage-(TarifVolumenEnt+TarifVolumenLZ),0)*AustrittsKNZ*EintrittsKNZ,2)</f>
        <v>0</v>
      </c>
      <c r="I760">
        <f t="shared" si="105"/>
        <v>4034.09</v>
      </c>
      <c r="J760">
        <f t="shared" si="99"/>
        <v>789.72</v>
      </c>
      <c r="K760">
        <f t="shared" si="100"/>
        <v>0</v>
      </c>
      <c r="L760">
        <f t="shared" si="101"/>
        <v>1565.9099999999999</v>
      </c>
    </row>
    <row r="761" spans="1:12" x14ac:dyDescent="0.25">
      <c r="A761">
        <f t="shared" si="106"/>
        <v>4</v>
      </c>
      <c r="B761">
        <f t="shared" si="107"/>
        <v>64</v>
      </c>
      <c r="C761">
        <f t="shared" si="102"/>
        <v>2024</v>
      </c>
      <c r="D761" t="str">
        <f t="shared" si="103"/>
        <v>Anke</v>
      </c>
      <c r="E761" t="str">
        <f t="shared" si="104"/>
        <v>Fuchs</v>
      </c>
      <c r="F761">
        <f>ROUND(IF(Tariftyp="AT",IF($A761&lt;MONTH(TE_ZP_AT),AT_Gehalt,AT_Gehalt*(1+TE_Satz_AT)),IF($A761&lt;MONTH(TE_ZP_Tarif),Tarifentgelt,Tarifentgelt*(1+TE_Satz))*IRWAZ/AZ_Tarif)*EintrittsKNZ*AustrittsKNZ,2)</f>
        <v>3701</v>
      </c>
      <c r="G761">
        <f>ROUND(Grundentgelt*LZinPrz,2)</f>
        <v>333.09</v>
      </c>
      <c r="H761">
        <f>ROUND(IF(FreiwZulage&gt;TarifVolumenEnt+TarifVolumenLZ,FreiwZulage-(TarifVolumenEnt+TarifVolumenLZ),0)*AustrittsKNZ*EintrittsKNZ,2)</f>
        <v>0</v>
      </c>
      <c r="I761">
        <f t="shared" si="105"/>
        <v>4034.09</v>
      </c>
      <c r="J761">
        <f t="shared" si="99"/>
        <v>789.72</v>
      </c>
      <c r="K761">
        <f t="shared" si="100"/>
        <v>0</v>
      </c>
      <c r="L761">
        <f t="shared" si="101"/>
        <v>1565.9099999999999</v>
      </c>
    </row>
    <row r="762" spans="1:12" x14ac:dyDescent="0.25">
      <c r="A762">
        <f t="shared" si="106"/>
        <v>5</v>
      </c>
      <c r="B762">
        <f t="shared" si="107"/>
        <v>64</v>
      </c>
      <c r="C762">
        <f t="shared" si="102"/>
        <v>2024</v>
      </c>
      <c r="D762" t="str">
        <f t="shared" si="103"/>
        <v>Anke</v>
      </c>
      <c r="E762" t="str">
        <f t="shared" si="104"/>
        <v>Fuchs</v>
      </c>
      <c r="F762">
        <f>ROUND(IF(Tariftyp="AT",IF($A762&lt;MONTH(TE_ZP_AT),AT_Gehalt,AT_Gehalt*(1+TE_Satz_AT)),IF($A762&lt;MONTH(TE_ZP_Tarif),Tarifentgelt,Tarifentgelt*(1+TE_Satz))*IRWAZ/AZ_Tarif)*EintrittsKNZ*AustrittsKNZ,2)</f>
        <v>3812.03</v>
      </c>
      <c r="G762">
        <f>ROUND(Grundentgelt*LZinPrz,2)</f>
        <v>343.08</v>
      </c>
      <c r="H762">
        <f>ROUND(IF(FreiwZulage&gt;TarifVolumenEnt+TarifVolumenLZ,FreiwZulage-(TarifVolumenEnt+TarifVolumenLZ),0)*AustrittsKNZ*EintrittsKNZ,2)</f>
        <v>0</v>
      </c>
      <c r="I762">
        <f t="shared" si="105"/>
        <v>4155.1100000000006</v>
      </c>
      <c r="J762">
        <f t="shared" si="99"/>
        <v>803.91</v>
      </c>
      <c r="K762">
        <f t="shared" si="100"/>
        <v>0</v>
      </c>
      <c r="L762">
        <f t="shared" si="101"/>
        <v>1444.8899999999994</v>
      </c>
    </row>
    <row r="763" spans="1:12" x14ac:dyDescent="0.25">
      <c r="A763">
        <f t="shared" si="106"/>
        <v>6</v>
      </c>
      <c r="B763">
        <f t="shared" si="107"/>
        <v>64</v>
      </c>
      <c r="C763">
        <f t="shared" si="102"/>
        <v>2024</v>
      </c>
      <c r="D763" t="str">
        <f t="shared" si="103"/>
        <v>Anke</v>
      </c>
      <c r="E763" t="str">
        <f t="shared" si="104"/>
        <v>Fuchs</v>
      </c>
      <c r="F763">
        <f>ROUND(IF(Tariftyp="AT",IF($A763&lt;MONTH(TE_ZP_AT),AT_Gehalt,AT_Gehalt*(1+TE_Satz_AT)),IF($A763&lt;MONTH(TE_ZP_Tarif),Tarifentgelt,Tarifentgelt*(1+TE_Satz))*IRWAZ/AZ_Tarif)*EintrittsKNZ*AustrittsKNZ,2)</f>
        <v>3812.03</v>
      </c>
      <c r="G763">
        <f>ROUND(Grundentgelt*LZinPrz,2)</f>
        <v>343.08</v>
      </c>
      <c r="H763">
        <f>ROUND(IF(FreiwZulage&gt;TarifVolumenEnt+TarifVolumenLZ,FreiwZulage-(TarifVolumenEnt+TarifVolumenLZ),0)*AustrittsKNZ*EintrittsKNZ,2)</f>
        <v>0</v>
      </c>
      <c r="I763">
        <f t="shared" si="105"/>
        <v>4155.1100000000006</v>
      </c>
      <c r="J763">
        <f t="shared" si="99"/>
        <v>803.91</v>
      </c>
      <c r="K763">
        <f t="shared" si="100"/>
        <v>0</v>
      </c>
      <c r="L763">
        <f t="shared" si="101"/>
        <v>1444.8899999999994</v>
      </c>
    </row>
    <row r="764" spans="1:12" x14ac:dyDescent="0.25">
      <c r="A764">
        <f t="shared" si="106"/>
        <v>7</v>
      </c>
      <c r="B764">
        <f t="shared" si="107"/>
        <v>64</v>
      </c>
      <c r="C764">
        <f t="shared" si="102"/>
        <v>2024</v>
      </c>
      <c r="D764" t="str">
        <f t="shared" si="103"/>
        <v>Anke</v>
      </c>
      <c r="E764" t="str">
        <f t="shared" si="104"/>
        <v>Fuchs</v>
      </c>
      <c r="F764">
        <f>ROUND(IF(Tariftyp="AT",IF($A764&lt;MONTH(TE_ZP_AT),AT_Gehalt,AT_Gehalt*(1+TE_Satz_AT)),IF($A764&lt;MONTH(TE_ZP_Tarif),Tarifentgelt,Tarifentgelt*(1+TE_Satz))*IRWAZ/AZ_Tarif)*EintrittsKNZ*AustrittsKNZ,2)</f>
        <v>3812.03</v>
      </c>
      <c r="G764">
        <f>ROUND(Grundentgelt*LZinPrz,2)</f>
        <v>343.08</v>
      </c>
      <c r="H764">
        <f>ROUND(IF(FreiwZulage&gt;TarifVolumenEnt+TarifVolumenLZ,FreiwZulage-(TarifVolumenEnt+TarifVolumenLZ),0)*AustrittsKNZ*EintrittsKNZ,2)</f>
        <v>0</v>
      </c>
      <c r="I764">
        <f t="shared" si="105"/>
        <v>4155.1100000000006</v>
      </c>
      <c r="J764">
        <f t="shared" si="99"/>
        <v>803.91</v>
      </c>
      <c r="K764">
        <f t="shared" si="100"/>
        <v>0</v>
      </c>
      <c r="L764">
        <f t="shared" si="101"/>
        <v>1444.8899999999994</v>
      </c>
    </row>
    <row r="765" spans="1:12" x14ac:dyDescent="0.25">
      <c r="A765">
        <f t="shared" si="106"/>
        <v>8</v>
      </c>
      <c r="B765">
        <f t="shared" si="107"/>
        <v>64</v>
      </c>
      <c r="C765">
        <f t="shared" si="102"/>
        <v>2024</v>
      </c>
      <c r="D765" t="str">
        <f t="shared" si="103"/>
        <v>Anke</v>
      </c>
      <c r="E765" t="str">
        <f t="shared" si="104"/>
        <v>Fuchs</v>
      </c>
      <c r="F765">
        <f>ROUND(IF(Tariftyp="AT",IF($A765&lt;MONTH(TE_ZP_AT),AT_Gehalt,AT_Gehalt*(1+TE_Satz_AT)),IF($A765&lt;MONTH(TE_ZP_Tarif),Tarifentgelt,Tarifentgelt*(1+TE_Satz))*IRWAZ/AZ_Tarif)*EintrittsKNZ*AustrittsKNZ,2)</f>
        <v>3812.03</v>
      </c>
      <c r="G765">
        <f>ROUND(Grundentgelt*LZinPrz,2)</f>
        <v>343.08</v>
      </c>
      <c r="H765">
        <f>ROUND(IF(FreiwZulage&gt;TarifVolumenEnt+TarifVolumenLZ,FreiwZulage-(TarifVolumenEnt+TarifVolumenLZ),0)*AustrittsKNZ*EintrittsKNZ,2)</f>
        <v>0</v>
      </c>
      <c r="I765">
        <f t="shared" si="105"/>
        <v>4155.1100000000006</v>
      </c>
      <c r="J765">
        <f t="shared" si="99"/>
        <v>803.91</v>
      </c>
      <c r="K765">
        <f t="shared" si="100"/>
        <v>0</v>
      </c>
      <c r="L765">
        <f t="shared" si="101"/>
        <v>1444.8899999999994</v>
      </c>
    </row>
    <row r="766" spans="1:12" x14ac:dyDescent="0.25">
      <c r="A766">
        <f t="shared" si="106"/>
        <v>9</v>
      </c>
      <c r="B766">
        <f t="shared" si="107"/>
        <v>64</v>
      </c>
      <c r="C766">
        <f t="shared" si="102"/>
        <v>2024</v>
      </c>
      <c r="D766" t="str">
        <f t="shared" si="103"/>
        <v>Anke</v>
      </c>
      <c r="E766" t="str">
        <f t="shared" si="104"/>
        <v>Fuchs</v>
      </c>
      <c r="F766">
        <f>ROUND(IF(Tariftyp="AT",IF($A766&lt;MONTH(TE_ZP_AT),AT_Gehalt,AT_Gehalt*(1+TE_Satz_AT)),IF($A766&lt;MONTH(TE_ZP_Tarif),Tarifentgelt,Tarifentgelt*(1+TE_Satz))*IRWAZ/AZ_Tarif)*EintrittsKNZ*AustrittsKNZ,2)</f>
        <v>3812.03</v>
      </c>
      <c r="G766">
        <f>ROUND(Grundentgelt*LZinPrz,2)</f>
        <v>343.08</v>
      </c>
      <c r="H766">
        <f>ROUND(IF(FreiwZulage&gt;TarifVolumenEnt+TarifVolumenLZ,FreiwZulage-(TarifVolumenEnt+TarifVolumenLZ),0)*AustrittsKNZ*EintrittsKNZ,2)</f>
        <v>0</v>
      </c>
      <c r="I766">
        <f t="shared" si="105"/>
        <v>4155.1100000000006</v>
      </c>
      <c r="J766">
        <f t="shared" si="99"/>
        <v>803.91</v>
      </c>
      <c r="K766">
        <f t="shared" si="100"/>
        <v>0</v>
      </c>
      <c r="L766">
        <f t="shared" si="101"/>
        <v>1444.8899999999994</v>
      </c>
    </row>
    <row r="767" spans="1:12" x14ac:dyDescent="0.25">
      <c r="A767">
        <f t="shared" si="106"/>
        <v>10</v>
      </c>
      <c r="B767">
        <f t="shared" si="107"/>
        <v>64</v>
      </c>
      <c r="C767">
        <f t="shared" si="102"/>
        <v>2024</v>
      </c>
      <c r="D767" t="str">
        <f t="shared" si="103"/>
        <v>Anke</v>
      </c>
      <c r="E767" t="str">
        <f t="shared" si="104"/>
        <v>Fuchs</v>
      </c>
      <c r="F767">
        <f>ROUND(IF(Tariftyp="AT",IF($A767&lt;MONTH(TE_ZP_AT),AT_Gehalt,AT_Gehalt*(1+TE_Satz_AT)),IF($A767&lt;MONTH(TE_ZP_Tarif),Tarifentgelt,Tarifentgelt*(1+TE_Satz))*IRWAZ/AZ_Tarif)*EintrittsKNZ*AustrittsKNZ,2)</f>
        <v>3812.03</v>
      </c>
      <c r="G767">
        <f>ROUND(Grundentgelt*LZinPrz,2)</f>
        <v>343.08</v>
      </c>
      <c r="H767">
        <f>ROUND(IF(FreiwZulage&gt;TarifVolumenEnt+TarifVolumenLZ,FreiwZulage-(TarifVolumenEnt+TarifVolumenLZ),0)*AustrittsKNZ*EintrittsKNZ,2)</f>
        <v>0</v>
      </c>
      <c r="I767">
        <f t="shared" si="105"/>
        <v>4155.1100000000006</v>
      </c>
      <c r="J767">
        <f t="shared" si="99"/>
        <v>803.91</v>
      </c>
      <c r="K767">
        <f t="shared" si="100"/>
        <v>0</v>
      </c>
      <c r="L767">
        <f t="shared" si="101"/>
        <v>1444.8899999999994</v>
      </c>
    </row>
    <row r="768" spans="1:12" x14ac:dyDescent="0.25">
      <c r="A768">
        <f t="shared" si="106"/>
        <v>11</v>
      </c>
      <c r="B768">
        <f t="shared" si="107"/>
        <v>64</v>
      </c>
      <c r="C768">
        <f t="shared" si="102"/>
        <v>2024</v>
      </c>
      <c r="D768" t="str">
        <f t="shared" si="103"/>
        <v>Anke</v>
      </c>
      <c r="E768" t="str">
        <f t="shared" si="104"/>
        <v>Fuchs</v>
      </c>
      <c r="F768">
        <f>ROUND(IF(Tariftyp="AT",IF($A768&lt;MONTH(TE_ZP_AT),AT_Gehalt,AT_Gehalt*(1+TE_Satz_AT)),IF($A768&lt;MONTH(TE_ZP_Tarif),Tarifentgelt,Tarifentgelt*(1+TE_Satz))*IRWAZ/AZ_Tarif)*EintrittsKNZ*AustrittsKNZ,2)</f>
        <v>3812.03</v>
      </c>
      <c r="G768">
        <f>ROUND(Grundentgelt*LZinPrz,2)</f>
        <v>343.08</v>
      </c>
      <c r="H768">
        <f>ROUND(IF(FreiwZulage&gt;TarifVolumenEnt+TarifVolumenLZ,FreiwZulage-(TarifVolumenEnt+TarifVolumenLZ),0)*AustrittsKNZ*EintrittsKNZ,2)</f>
        <v>0</v>
      </c>
      <c r="I768">
        <f t="shared" si="105"/>
        <v>4155.1100000000006</v>
      </c>
      <c r="J768">
        <f t="shared" si="99"/>
        <v>803.91</v>
      </c>
      <c r="K768">
        <f t="shared" si="100"/>
        <v>0</v>
      </c>
      <c r="L768">
        <f t="shared" si="101"/>
        <v>1444.8899999999994</v>
      </c>
    </row>
    <row r="769" spans="1:12" x14ac:dyDescent="0.25">
      <c r="A769">
        <f t="shared" si="106"/>
        <v>12</v>
      </c>
      <c r="B769">
        <f t="shared" si="107"/>
        <v>64</v>
      </c>
      <c r="C769">
        <f t="shared" si="102"/>
        <v>2024</v>
      </c>
      <c r="D769" t="str">
        <f t="shared" si="103"/>
        <v>Anke</v>
      </c>
      <c r="E769" t="str">
        <f t="shared" si="104"/>
        <v>Fuchs</v>
      </c>
      <c r="F769">
        <f>ROUND(IF(Tariftyp="AT",IF($A769&lt;MONTH(TE_ZP_AT),AT_Gehalt,AT_Gehalt*(1+TE_Satz_AT)),IF($A769&lt;MONTH(TE_ZP_Tarif),Tarifentgelt,Tarifentgelt*(1+TE_Satz))*IRWAZ/AZ_Tarif)*EintrittsKNZ*AustrittsKNZ,2)</f>
        <v>3812.03</v>
      </c>
      <c r="G769">
        <f>ROUND(Grundentgelt*LZinPrz,2)</f>
        <v>343.08</v>
      </c>
      <c r="H769">
        <f>ROUND(IF(FreiwZulage&gt;TarifVolumenEnt+TarifVolumenLZ,FreiwZulage-(TarifVolumenEnt+TarifVolumenLZ),0)*AustrittsKNZ*EintrittsKNZ,2)</f>
        <v>0</v>
      </c>
      <c r="I769">
        <f t="shared" si="105"/>
        <v>4155.1100000000006</v>
      </c>
      <c r="J769">
        <f t="shared" si="99"/>
        <v>803.91</v>
      </c>
      <c r="K769">
        <f t="shared" si="100"/>
        <v>0</v>
      </c>
      <c r="L769">
        <f t="shared" si="101"/>
        <v>1444.8899999999994</v>
      </c>
    </row>
    <row r="770" spans="1:12" x14ac:dyDescent="0.25">
      <c r="A770">
        <f t="shared" si="106"/>
        <v>1</v>
      </c>
      <c r="B770">
        <f t="shared" si="107"/>
        <v>65</v>
      </c>
      <c r="C770">
        <f t="shared" si="102"/>
        <v>2055</v>
      </c>
      <c r="D770" t="str">
        <f t="shared" si="103"/>
        <v>Dieter</v>
      </c>
      <c r="E770" t="str">
        <f t="shared" si="104"/>
        <v>Fürsch</v>
      </c>
      <c r="F770">
        <f>ROUND(IF(Tariftyp="AT",IF($A770&lt;MONTH(TE_ZP_AT),AT_Gehalt,AT_Gehalt*(1+TE_Satz_AT)),IF($A770&lt;MONTH(TE_ZP_Tarif),Tarifentgelt,Tarifentgelt*(1+TE_Satz))*IRWAZ/AZ_Tarif)*EintrittsKNZ*AustrittsKNZ,2)</f>
        <v>4467</v>
      </c>
      <c r="G770">
        <f>ROUND(Grundentgelt*LZinPrz,2)</f>
        <v>357.36</v>
      </c>
      <c r="H770">
        <f>ROUND(IF(FreiwZulage&gt;TarifVolumenEnt+TarifVolumenLZ,FreiwZulage-(TarifVolumenEnt+TarifVolumenLZ),0)*AustrittsKNZ*EintrittsKNZ,2)</f>
        <v>0</v>
      </c>
      <c r="I770">
        <f t="shared" si="105"/>
        <v>4824.3599999999997</v>
      </c>
      <c r="J770">
        <f t="shared" ref="J770:J833" si="108">ROUND(IF(KVPV_BBG&lt;lfdEntgelt,KVPV_BBG*KVPV_Satz,lfdEntgelt*KVPV_Satz)+IF(RVAV_BBG&lt;lfdEntgelt,RVAV_BBG*RVAV_Satz,lfdEntgelt*RVAV_Satz),2)</f>
        <v>882.42</v>
      </c>
      <c r="K770">
        <f t="shared" ref="K770:K833" si="109">IF(KVPV_BBG-lfdEntgelt&lt;0,0,KVPV_BBG-lfdEntgelt)</f>
        <v>0</v>
      </c>
      <c r="L770">
        <f t="shared" ref="L770:L833" si="110">IF(RVAV_BBG-lfdEntgelt&lt;0,0,RVAV_BBG-lfdEntgelt)</f>
        <v>775.64000000000033</v>
      </c>
    </row>
    <row r="771" spans="1:12" x14ac:dyDescent="0.25">
      <c r="A771">
        <f t="shared" si="106"/>
        <v>2</v>
      </c>
      <c r="B771">
        <f t="shared" si="107"/>
        <v>65</v>
      </c>
      <c r="C771">
        <f t="shared" ref="C771:C834" si="111">INDEX(Stammdaten,$B771,1)</f>
        <v>2055</v>
      </c>
      <c r="D771" t="str">
        <f t="shared" ref="D771:D834" si="112">INDEX(Stammdaten,$B771,2)</f>
        <v>Dieter</v>
      </c>
      <c r="E771" t="str">
        <f t="shared" ref="E771:E834" si="113">INDEX(Stammdaten,$B771,3)</f>
        <v>Fürsch</v>
      </c>
      <c r="F771">
        <f>ROUND(IF(Tariftyp="AT",IF($A771&lt;MONTH(TE_ZP_AT),AT_Gehalt,AT_Gehalt*(1+TE_Satz_AT)),IF($A771&lt;MONTH(TE_ZP_Tarif),Tarifentgelt,Tarifentgelt*(1+TE_Satz))*IRWAZ/AZ_Tarif)*EintrittsKNZ*AustrittsKNZ,2)</f>
        <v>4467</v>
      </c>
      <c r="G771">
        <f>ROUND(Grundentgelt*LZinPrz,2)</f>
        <v>357.36</v>
      </c>
      <c r="H771">
        <f>ROUND(IF(FreiwZulage&gt;TarifVolumenEnt+TarifVolumenLZ,FreiwZulage-(TarifVolumenEnt+TarifVolumenLZ),0)*AustrittsKNZ*EintrittsKNZ,2)</f>
        <v>0</v>
      </c>
      <c r="I771">
        <f t="shared" ref="I771:I834" si="114">SUM(F771:H771)</f>
        <v>4824.3599999999997</v>
      </c>
      <c r="J771">
        <f t="shared" si="108"/>
        <v>882.42</v>
      </c>
      <c r="K771">
        <f t="shared" si="109"/>
        <v>0</v>
      </c>
      <c r="L771">
        <f t="shared" si="110"/>
        <v>775.64000000000033</v>
      </c>
    </row>
    <row r="772" spans="1:12" x14ac:dyDescent="0.25">
      <c r="A772">
        <f t="shared" ref="A772:A835" si="115">IF($A771=12,1,$A771+1)</f>
        <v>3</v>
      </c>
      <c r="B772">
        <f t="shared" ref="B772:B835" si="116">IF(A772=1,B771+1,B771)</f>
        <v>65</v>
      </c>
      <c r="C772">
        <f t="shared" si="111"/>
        <v>2055</v>
      </c>
      <c r="D772" t="str">
        <f t="shared" si="112"/>
        <v>Dieter</v>
      </c>
      <c r="E772" t="str">
        <f t="shared" si="113"/>
        <v>Fürsch</v>
      </c>
      <c r="F772">
        <f>ROUND(IF(Tariftyp="AT",IF($A772&lt;MONTH(TE_ZP_AT),AT_Gehalt,AT_Gehalt*(1+TE_Satz_AT)),IF($A772&lt;MONTH(TE_ZP_Tarif),Tarifentgelt,Tarifentgelt*(1+TE_Satz))*IRWAZ/AZ_Tarif)*EintrittsKNZ*AustrittsKNZ,2)</f>
        <v>4467</v>
      </c>
      <c r="G772">
        <f>ROUND(Grundentgelt*LZinPrz,2)</f>
        <v>357.36</v>
      </c>
      <c r="H772">
        <f>ROUND(IF(FreiwZulage&gt;TarifVolumenEnt+TarifVolumenLZ,FreiwZulage-(TarifVolumenEnt+TarifVolumenLZ),0)*AustrittsKNZ*EintrittsKNZ,2)</f>
        <v>0</v>
      </c>
      <c r="I772">
        <f t="shared" si="114"/>
        <v>4824.3599999999997</v>
      </c>
      <c r="J772">
        <f t="shared" si="108"/>
        <v>882.42</v>
      </c>
      <c r="K772">
        <f t="shared" si="109"/>
        <v>0</v>
      </c>
      <c r="L772">
        <f t="shared" si="110"/>
        <v>775.64000000000033</v>
      </c>
    </row>
    <row r="773" spans="1:12" x14ac:dyDescent="0.25">
      <c r="A773">
        <f t="shared" si="115"/>
        <v>4</v>
      </c>
      <c r="B773">
        <f t="shared" si="116"/>
        <v>65</v>
      </c>
      <c r="C773">
        <f t="shared" si="111"/>
        <v>2055</v>
      </c>
      <c r="D773" t="str">
        <f t="shared" si="112"/>
        <v>Dieter</v>
      </c>
      <c r="E773" t="str">
        <f t="shared" si="113"/>
        <v>Fürsch</v>
      </c>
      <c r="F773">
        <f>ROUND(IF(Tariftyp="AT",IF($A773&lt;MONTH(TE_ZP_AT),AT_Gehalt,AT_Gehalt*(1+TE_Satz_AT)),IF($A773&lt;MONTH(TE_ZP_Tarif),Tarifentgelt,Tarifentgelt*(1+TE_Satz))*IRWAZ/AZ_Tarif)*EintrittsKNZ*AustrittsKNZ,2)</f>
        <v>4467</v>
      </c>
      <c r="G773">
        <f>ROUND(Grundentgelt*LZinPrz,2)</f>
        <v>357.36</v>
      </c>
      <c r="H773">
        <f>ROUND(IF(FreiwZulage&gt;TarifVolumenEnt+TarifVolumenLZ,FreiwZulage-(TarifVolumenEnt+TarifVolumenLZ),0)*AustrittsKNZ*EintrittsKNZ,2)</f>
        <v>0</v>
      </c>
      <c r="I773">
        <f t="shared" si="114"/>
        <v>4824.3599999999997</v>
      </c>
      <c r="J773">
        <f t="shared" si="108"/>
        <v>882.42</v>
      </c>
      <c r="K773">
        <f t="shared" si="109"/>
        <v>0</v>
      </c>
      <c r="L773">
        <f t="shared" si="110"/>
        <v>775.64000000000033</v>
      </c>
    </row>
    <row r="774" spans="1:12" x14ac:dyDescent="0.25">
      <c r="A774">
        <f t="shared" si="115"/>
        <v>5</v>
      </c>
      <c r="B774">
        <f t="shared" si="116"/>
        <v>65</v>
      </c>
      <c r="C774">
        <f t="shared" si="111"/>
        <v>2055</v>
      </c>
      <c r="D774" t="str">
        <f t="shared" si="112"/>
        <v>Dieter</v>
      </c>
      <c r="E774" t="str">
        <f t="shared" si="113"/>
        <v>Fürsch</v>
      </c>
      <c r="F774">
        <f>ROUND(IF(Tariftyp="AT",IF($A774&lt;MONTH(TE_ZP_AT),AT_Gehalt,AT_Gehalt*(1+TE_Satz_AT)),IF($A774&lt;MONTH(TE_ZP_Tarif),Tarifentgelt,Tarifentgelt*(1+TE_Satz))*IRWAZ/AZ_Tarif)*EintrittsKNZ*AustrittsKNZ,2)</f>
        <v>4601.01</v>
      </c>
      <c r="G774">
        <f>ROUND(Grundentgelt*LZinPrz,2)</f>
        <v>368.08</v>
      </c>
      <c r="H774">
        <f>ROUND(IF(FreiwZulage&gt;TarifVolumenEnt+TarifVolumenLZ,FreiwZulage-(TarifVolumenEnt+TarifVolumenLZ),0)*AustrittsKNZ*EintrittsKNZ,2)</f>
        <v>0</v>
      </c>
      <c r="I774">
        <f t="shared" si="114"/>
        <v>4969.09</v>
      </c>
      <c r="J774">
        <f t="shared" si="108"/>
        <v>899.39</v>
      </c>
      <c r="K774">
        <f t="shared" si="109"/>
        <v>0</v>
      </c>
      <c r="L774">
        <f t="shared" si="110"/>
        <v>630.90999999999985</v>
      </c>
    </row>
    <row r="775" spans="1:12" x14ac:dyDescent="0.25">
      <c r="A775">
        <f t="shared" si="115"/>
        <v>6</v>
      </c>
      <c r="B775">
        <f t="shared" si="116"/>
        <v>65</v>
      </c>
      <c r="C775">
        <f t="shared" si="111"/>
        <v>2055</v>
      </c>
      <c r="D775" t="str">
        <f t="shared" si="112"/>
        <v>Dieter</v>
      </c>
      <c r="E775" t="str">
        <f t="shared" si="113"/>
        <v>Fürsch</v>
      </c>
      <c r="F775">
        <f>ROUND(IF(Tariftyp="AT",IF($A775&lt;MONTH(TE_ZP_AT),AT_Gehalt,AT_Gehalt*(1+TE_Satz_AT)),IF($A775&lt;MONTH(TE_ZP_Tarif),Tarifentgelt,Tarifentgelt*(1+TE_Satz))*IRWAZ/AZ_Tarif)*EintrittsKNZ*AustrittsKNZ,2)</f>
        <v>4601.01</v>
      </c>
      <c r="G775">
        <f>ROUND(Grundentgelt*LZinPrz,2)</f>
        <v>368.08</v>
      </c>
      <c r="H775">
        <f>ROUND(IF(FreiwZulage&gt;TarifVolumenEnt+TarifVolumenLZ,FreiwZulage-(TarifVolumenEnt+TarifVolumenLZ),0)*AustrittsKNZ*EintrittsKNZ,2)</f>
        <v>0</v>
      </c>
      <c r="I775">
        <f t="shared" si="114"/>
        <v>4969.09</v>
      </c>
      <c r="J775">
        <f t="shared" si="108"/>
        <v>899.39</v>
      </c>
      <c r="K775">
        <f t="shared" si="109"/>
        <v>0</v>
      </c>
      <c r="L775">
        <f t="shared" si="110"/>
        <v>630.90999999999985</v>
      </c>
    </row>
    <row r="776" spans="1:12" x14ac:dyDescent="0.25">
      <c r="A776">
        <f t="shared" si="115"/>
        <v>7</v>
      </c>
      <c r="B776">
        <f t="shared" si="116"/>
        <v>65</v>
      </c>
      <c r="C776">
        <f t="shared" si="111"/>
        <v>2055</v>
      </c>
      <c r="D776" t="str">
        <f t="shared" si="112"/>
        <v>Dieter</v>
      </c>
      <c r="E776" t="str">
        <f t="shared" si="113"/>
        <v>Fürsch</v>
      </c>
      <c r="F776">
        <f>ROUND(IF(Tariftyp="AT",IF($A776&lt;MONTH(TE_ZP_AT),AT_Gehalt,AT_Gehalt*(1+TE_Satz_AT)),IF($A776&lt;MONTH(TE_ZP_Tarif),Tarifentgelt,Tarifentgelt*(1+TE_Satz))*IRWAZ/AZ_Tarif)*EintrittsKNZ*AustrittsKNZ,2)</f>
        <v>4601.01</v>
      </c>
      <c r="G776">
        <f>ROUND(Grundentgelt*LZinPrz,2)</f>
        <v>368.08</v>
      </c>
      <c r="H776">
        <f>ROUND(IF(FreiwZulage&gt;TarifVolumenEnt+TarifVolumenLZ,FreiwZulage-(TarifVolumenEnt+TarifVolumenLZ),0)*AustrittsKNZ*EintrittsKNZ,2)</f>
        <v>0</v>
      </c>
      <c r="I776">
        <f t="shared" si="114"/>
        <v>4969.09</v>
      </c>
      <c r="J776">
        <f t="shared" si="108"/>
        <v>899.39</v>
      </c>
      <c r="K776">
        <f t="shared" si="109"/>
        <v>0</v>
      </c>
      <c r="L776">
        <f t="shared" si="110"/>
        <v>630.90999999999985</v>
      </c>
    </row>
    <row r="777" spans="1:12" x14ac:dyDescent="0.25">
      <c r="A777">
        <f t="shared" si="115"/>
        <v>8</v>
      </c>
      <c r="B777">
        <f t="shared" si="116"/>
        <v>65</v>
      </c>
      <c r="C777">
        <f t="shared" si="111"/>
        <v>2055</v>
      </c>
      <c r="D777" t="str">
        <f t="shared" si="112"/>
        <v>Dieter</v>
      </c>
      <c r="E777" t="str">
        <f t="shared" si="113"/>
        <v>Fürsch</v>
      </c>
      <c r="F777">
        <f>ROUND(IF(Tariftyp="AT",IF($A777&lt;MONTH(TE_ZP_AT),AT_Gehalt,AT_Gehalt*(1+TE_Satz_AT)),IF($A777&lt;MONTH(TE_ZP_Tarif),Tarifentgelt,Tarifentgelt*(1+TE_Satz))*IRWAZ/AZ_Tarif)*EintrittsKNZ*AustrittsKNZ,2)</f>
        <v>4601.01</v>
      </c>
      <c r="G777">
        <f>ROUND(Grundentgelt*LZinPrz,2)</f>
        <v>368.08</v>
      </c>
      <c r="H777">
        <f>ROUND(IF(FreiwZulage&gt;TarifVolumenEnt+TarifVolumenLZ,FreiwZulage-(TarifVolumenEnt+TarifVolumenLZ),0)*AustrittsKNZ*EintrittsKNZ,2)</f>
        <v>0</v>
      </c>
      <c r="I777">
        <f t="shared" si="114"/>
        <v>4969.09</v>
      </c>
      <c r="J777">
        <f t="shared" si="108"/>
        <v>899.39</v>
      </c>
      <c r="K777">
        <f t="shared" si="109"/>
        <v>0</v>
      </c>
      <c r="L777">
        <f t="shared" si="110"/>
        <v>630.90999999999985</v>
      </c>
    </row>
    <row r="778" spans="1:12" x14ac:dyDescent="0.25">
      <c r="A778">
        <f t="shared" si="115"/>
        <v>9</v>
      </c>
      <c r="B778">
        <f t="shared" si="116"/>
        <v>65</v>
      </c>
      <c r="C778">
        <f t="shared" si="111"/>
        <v>2055</v>
      </c>
      <c r="D778" t="str">
        <f t="shared" si="112"/>
        <v>Dieter</v>
      </c>
      <c r="E778" t="str">
        <f t="shared" si="113"/>
        <v>Fürsch</v>
      </c>
      <c r="F778">
        <f>ROUND(IF(Tariftyp="AT",IF($A778&lt;MONTH(TE_ZP_AT),AT_Gehalt,AT_Gehalt*(1+TE_Satz_AT)),IF($A778&lt;MONTH(TE_ZP_Tarif),Tarifentgelt,Tarifentgelt*(1+TE_Satz))*IRWAZ/AZ_Tarif)*EintrittsKNZ*AustrittsKNZ,2)</f>
        <v>4601.01</v>
      </c>
      <c r="G778">
        <f>ROUND(Grundentgelt*LZinPrz,2)</f>
        <v>368.08</v>
      </c>
      <c r="H778">
        <f>ROUND(IF(FreiwZulage&gt;TarifVolumenEnt+TarifVolumenLZ,FreiwZulage-(TarifVolumenEnt+TarifVolumenLZ),0)*AustrittsKNZ*EintrittsKNZ,2)</f>
        <v>0</v>
      </c>
      <c r="I778">
        <f t="shared" si="114"/>
        <v>4969.09</v>
      </c>
      <c r="J778">
        <f t="shared" si="108"/>
        <v>899.39</v>
      </c>
      <c r="K778">
        <f t="shared" si="109"/>
        <v>0</v>
      </c>
      <c r="L778">
        <f t="shared" si="110"/>
        <v>630.90999999999985</v>
      </c>
    </row>
    <row r="779" spans="1:12" x14ac:dyDescent="0.25">
      <c r="A779">
        <f t="shared" si="115"/>
        <v>10</v>
      </c>
      <c r="B779">
        <f t="shared" si="116"/>
        <v>65</v>
      </c>
      <c r="C779">
        <f t="shared" si="111"/>
        <v>2055</v>
      </c>
      <c r="D779" t="str">
        <f t="shared" si="112"/>
        <v>Dieter</v>
      </c>
      <c r="E779" t="str">
        <f t="shared" si="113"/>
        <v>Fürsch</v>
      </c>
      <c r="F779">
        <f>ROUND(IF(Tariftyp="AT",IF($A779&lt;MONTH(TE_ZP_AT),AT_Gehalt,AT_Gehalt*(1+TE_Satz_AT)),IF($A779&lt;MONTH(TE_ZP_Tarif),Tarifentgelt,Tarifentgelt*(1+TE_Satz))*IRWAZ/AZ_Tarif)*EintrittsKNZ*AustrittsKNZ,2)</f>
        <v>4601.01</v>
      </c>
      <c r="G779">
        <f>ROUND(Grundentgelt*LZinPrz,2)</f>
        <v>368.08</v>
      </c>
      <c r="H779">
        <f>ROUND(IF(FreiwZulage&gt;TarifVolumenEnt+TarifVolumenLZ,FreiwZulage-(TarifVolumenEnt+TarifVolumenLZ),0)*AustrittsKNZ*EintrittsKNZ,2)</f>
        <v>0</v>
      </c>
      <c r="I779">
        <f t="shared" si="114"/>
        <v>4969.09</v>
      </c>
      <c r="J779">
        <f t="shared" si="108"/>
        <v>899.39</v>
      </c>
      <c r="K779">
        <f t="shared" si="109"/>
        <v>0</v>
      </c>
      <c r="L779">
        <f t="shared" si="110"/>
        <v>630.90999999999985</v>
      </c>
    </row>
    <row r="780" spans="1:12" x14ac:dyDescent="0.25">
      <c r="A780">
        <f t="shared" si="115"/>
        <v>11</v>
      </c>
      <c r="B780">
        <f t="shared" si="116"/>
        <v>65</v>
      </c>
      <c r="C780">
        <f t="shared" si="111"/>
        <v>2055</v>
      </c>
      <c r="D780" t="str">
        <f t="shared" si="112"/>
        <v>Dieter</v>
      </c>
      <c r="E780" t="str">
        <f t="shared" si="113"/>
        <v>Fürsch</v>
      </c>
      <c r="F780">
        <f>ROUND(IF(Tariftyp="AT",IF($A780&lt;MONTH(TE_ZP_AT),AT_Gehalt,AT_Gehalt*(1+TE_Satz_AT)),IF($A780&lt;MONTH(TE_ZP_Tarif),Tarifentgelt,Tarifentgelt*(1+TE_Satz))*IRWAZ/AZ_Tarif)*EintrittsKNZ*AustrittsKNZ,2)</f>
        <v>4601.01</v>
      </c>
      <c r="G780">
        <f>ROUND(Grundentgelt*LZinPrz,2)</f>
        <v>368.08</v>
      </c>
      <c r="H780">
        <f>ROUND(IF(FreiwZulage&gt;TarifVolumenEnt+TarifVolumenLZ,FreiwZulage-(TarifVolumenEnt+TarifVolumenLZ),0)*AustrittsKNZ*EintrittsKNZ,2)</f>
        <v>0</v>
      </c>
      <c r="I780">
        <f t="shared" si="114"/>
        <v>4969.09</v>
      </c>
      <c r="J780">
        <f t="shared" si="108"/>
        <v>899.39</v>
      </c>
      <c r="K780">
        <f t="shared" si="109"/>
        <v>0</v>
      </c>
      <c r="L780">
        <f t="shared" si="110"/>
        <v>630.90999999999985</v>
      </c>
    </row>
    <row r="781" spans="1:12" x14ac:dyDescent="0.25">
      <c r="A781">
        <f t="shared" si="115"/>
        <v>12</v>
      </c>
      <c r="B781">
        <f t="shared" si="116"/>
        <v>65</v>
      </c>
      <c r="C781">
        <f t="shared" si="111"/>
        <v>2055</v>
      </c>
      <c r="D781" t="str">
        <f t="shared" si="112"/>
        <v>Dieter</v>
      </c>
      <c r="E781" t="str">
        <f t="shared" si="113"/>
        <v>Fürsch</v>
      </c>
      <c r="F781">
        <f>ROUND(IF(Tariftyp="AT",IF($A781&lt;MONTH(TE_ZP_AT),AT_Gehalt,AT_Gehalt*(1+TE_Satz_AT)),IF($A781&lt;MONTH(TE_ZP_Tarif),Tarifentgelt,Tarifentgelt*(1+TE_Satz))*IRWAZ/AZ_Tarif)*EintrittsKNZ*AustrittsKNZ,2)</f>
        <v>4601.01</v>
      </c>
      <c r="G781">
        <f>ROUND(Grundentgelt*LZinPrz,2)</f>
        <v>368.08</v>
      </c>
      <c r="H781">
        <f>ROUND(IF(FreiwZulage&gt;TarifVolumenEnt+TarifVolumenLZ,FreiwZulage-(TarifVolumenEnt+TarifVolumenLZ),0)*AustrittsKNZ*EintrittsKNZ,2)</f>
        <v>0</v>
      </c>
      <c r="I781">
        <f t="shared" si="114"/>
        <v>4969.09</v>
      </c>
      <c r="J781">
        <f t="shared" si="108"/>
        <v>899.39</v>
      </c>
      <c r="K781">
        <f t="shared" si="109"/>
        <v>0</v>
      </c>
      <c r="L781">
        <f t="shared" si="110"/>
        <v>630.90999999999985</v>
      </c>
    </row>
    <row r="782" spans="1:12" x14ac:dyDescent="0.25">
      <c r="A782">
        <f t="shared" si="115"/>
        <v>1</v>
      </c>
      <c r="B782">
        <f t="shared" si="116"/>
        <v>66</v>
      </c>
      <c r="C782">
        <f t="shared" si="111"/>
        <v>2094</v>
      </c>
      <c r="D782" t="str">
        <f t="shared" si="112"/>
        <v>Christoph</v>
      </c>
      <c r="E782" t="str">
        <f t="shared" si="113"/>
        <v>Galette</v>
      </c>
      <c r="F782">
        <f>ROUND(IF(Tariftyp="AT",IF($A782&lt;MONTH(TE_ZP_AT),AT_Gehalt,AT_Gehalt*(1+TE_Satz_AT)),IF($A782&lt;MONTH(TE_ZP_Tarif),Tarifentgelt,Tarifentgelt*(1+TE_Satz))*IRWAZ/AZ_Tarif)*EintrittsKNZ*AustrittsKNZ,2)</f>
        <v>3918.5</v>
      </c>
      <c r="G782">
        <f>ROUND(Grundentgelt*LZinPrz,2)</f>
        <v>391.85</v>
      </c>
      <c r="H782">
        <f>ROUND(IF(FreiwZulage&gt;TarifVolumenEnt+TarifVolumenLZ,FreiwZulage-(TarifVolumenEnt+TarifVolumenLZ),0)*AustrittsKNZ*EintrittsKNZ,2)</f>
        <v>166</v>
      </c>
      <c r="I782">
        <f t="shared" si="114"/>
        <v>4476.3500000000004</v>
      </c>
      <c r="J782">
        <f t="shared" si="108"/>
        <v>841.59</v>
      </c>
      <c r="K782">
        <f t="shared" si="109"/>
        <v>0</v>
      </c>
      <c r="L782">
        <f t="shared" si="110"/>
        <v>1123.6499999999996</v>
      </c>
    </row>
    <row r="783" spans="1:12" x14ac:dyDescent="0.25">
      <c r="A783">
        <f t="shared" si="115"/>
        <v>2</v>
      </c>
      <c r="B783">
        <f t="shared" si="116"/>
        <v>66</v>
      </c>
      <c r="C783">
        <f t="shared" si="111"/>
        <v>2094</v>
      </c>
      <c r="D783" t="str">
        <f t="shared" si="112"/>
        <v>Christoph</v>
      </c>
      <c r="E783" t="str">
        <f t="shared" si="113"/>
        <v>Galette</v>
      </c>
      <c r="F783">
        <f>ROUND(IF(Tariftyp="AT",IF($A783&lt;MONTH(TE_ZP_AT),AT_Gehalt,AT_Gehalt*(1+TE_Satz_AT)),IF($A783&lt;MONTH(TE_ZP_Tarif),Tarifentgelt,Tarifentgelt*(1+TE_Satz))*IRWAZ/AZ_Tarif)*EintrittsKNZ*AustrittsKNZ,2)</f>
        <v>3918.5</v>
      </c>
      <c r="G783">
        <f>ROUND(Grundentgelt*LZinPrz,2)</f>
        <v>391.85</v>
      </c>
      <c r="H783">
        <f>ROUND(IF(FreiwZulage&gt;TarifVolumenEnt+TarifVolumenLZ,FreiwZulage-(TarifVolumenEnt+TarifVolumenLZ),0)*AustrittsKNZ*EintrittsKNZ,2)</f>
        <v>166</v>
      </c>
      <c r="I783">
        <f t="shared" si="114"/>
        <v>4476.3500000000004</v>
      </c>
      <c r="J783">
        <f t="shared" si="108"/>
        <v>841.59</v>
      </c>
      <c r="K783">
        <f t="shared" si="109"/>
        <v>0</v>
      </c>
      <c r="L783">
        <f t="shared" si="110"/>
        <v>1123.6499999999996</v>
      </c>
    </row>
    <row r="784" spans="1:12" x14ac:dyDescent="0.25">
      <c r="A784">
        <f t="shared" si="115"/>
        <v>3</v>
      </c>
      <c r="B784">
        <f t="shared" si="116"/>
        <v>66</v>
      </c>
      <c r="C784">
        <f t="shared" si="111"/>
        <v>2094</v>
      </c>
      <c r="D784" t="str">
        <f t="shared" si="112"/>
        <v>Christoph</v>
      </c>
      <c r="E784" t="str">
        <f t="shared" si="113"/>
        <v>Galette</v>
      </c>
      <c r="F784">
        <f>ROUND(IF(Tariftyp="AT",IF($A784&lt;MONTH(TE_ZP_AT),AT_Gehalt,AT_Gehalt*(1+TE_Satz_AT)),IF($A784&lt;MONTH(TE_ZP_Tarif),Tarifentgelt,Tarifentgelt*(1+TE_Satz))*IRWAZ/AZ_Tarif)*EintrittsKNZ*AustrittsKNZ,2)</f>
        <v>3918.5</v>
      </c>
      <c r="G784">
        <f>ROUND(Grundentgelt*LZinPrz,2)</f>
        <v>391.85</v>
      </c>
      <c r="H784">
        <f>ROUND(IF(FreiwZulage&gt;TarifVolumenEnt+TarifVolumenLZ,FreiwZulage-(TarifVolumenEnt+TarifVolumenLZ),0)*AustrittsKNZ*EintrittsKNZ,2)</f>
        <v>166</v>
      </c>
      <c r="I784">
        <f t="shared" si="114"/>
        <v>4476.3500000000004</v>
      </c>
      <c r="J784">
        <f t="shared" si="108"/>
        <v>841.59</v>
      </c>
      <c r="K784">
        <f t="shared" si="109"/>
        <v>0</v>
      </c>
      <c r="L784">
        <f t="shared" si="110"/>
        <v>1123.6499999999996</v>
      </c>
    </row>
    <row r="785" spans="1:12" x14ac:dyDescent="0.25">
      <c r="A785">
        <f t="shared" si="115"/>
        <v>4</v>
      </c>
      <c r="B785">
        <f t="shared" si="116"/>
        <v>66</v>
      </c>
      <c r="C785">
        <f t="shared" si="111"/>
        <v>2094</v>
      </c>
      <c r="D785" t="str">
        <f t="shared" si="112"/>
        <v>Christoph</v>
      </c>
      <c r="E785" t="str">
        <f t="shared" si="113"/>
        <v>Galette</v>
      </c>
      <c r="F785">
        <f>ROUND(IF(Tariftyp="AT",IF($A785&lt;MONTH(TE_ZP_AT),AT_Gehalt,AT_Gehalt*(1+TE_Satz_AT)),IF($A785&lt;MONTH(TE_ZP_Tarif),Tarifentgelt,Tarifentgelt*(1+TE_Satz))*IRWAZ/AZ_Tarif)*EintrittsKNZ*AustrittsKNZ,2)</f>
        <v>3918.5</v>
      </c>
      <c r="G785">
        <f>ROUND(Grundentgelt*LZinPrz,2)</f>
        <v>391.85</v>
      </c>
      <c r="H785">
        <f>ROUND(IF(FreiwZulage&gt;TarifVolumenEnt+TarifVolumenLZ,FreiwZulage-(TarifVolumenEnt+TarifVolumenLZ),0)*AustrittsKNZ*EintrittsKNZ,2)</f>
        <v>166</v>
      </c>
      <c r="I785">
        <f t="shared" si="114"/>
        <v>4476.3500000000004</v>
      </c>
      <c r="J785">
        <f t="shared" si="108"/>
        <v>841.59</v>
      </c>
      <c r="K785">
        <f t="shared" si="109"/>
        <v>0</v>
      </c>
      <c r="L785">
        <f t="shared" si="110"/>
        <v>1123.6499999999996</v>
      </c>
    </row>
    <row r="786" spans="1:12" x14ac:dyDescent="0.25">
      <c r="A786">
        <f t="shared" si="115"/>
        <v>5</v>
      </c>
      <c r="B786">
        <f t="shared" si="116"/>
        <v>66</v>
      </c>
      <c r="C786">
        <f t="shared" si="111"/>
        <v>2094</v>
      </c>
      <c r="D786" t="str">
        <f t="shared" si="112"/>
        <v>Christoph</v>
      </c>
      <c r="E786" t="str">
        <f t="shared" si="113"/>
        <v>Galette</v>
      </c>
      <c r="F786">
        <f>ROUND(IF(Tariftyp="AT",IF($A786&lt;MONTH(TE_ZP_AT),AT_Gehalt,AT_Gehalt*(1+TE_Satz_AT)),IF($A786&lt;MONTH(TE_ZP_Tarif),Tarifentgelt,Tarifentgelt*(1+TE_Satz))*IRWAZ/AZ_Tarif)*EintrittsKNZ*AustrittsKNZ,2)</f>
        <v>4036.06</v>
      </c>
      <c r="G786">
        <f>ROUND(Grundentgelt*LZinPrz,2)</f>
        <v>403.61</v>
      </c>
      <c r="H786">
        <f>ROUND(IF(FreiwZulage&gt;TarifVolumenEnt+TarifVolumenLZ,FreiwZulage-(TarifVolumenEnt+TarifVolumenLZ),0)*AustrittsKNZ*EintrittsKNZ,2)</f>
        <v>36.69</v>
      </c>
      <c r="I786">
        <f t="shared" si="114"/>
        <v>4476.3599999999997</v>
      </c>
      <c r="J786">
        <f t="shared" si="108"/>
        <v>841.6</v>
      </c>
      <c r="K786">
        <f t="shared" si="109"/>
        <v>0</v>
      </c>
      <c r="L786">
        <f t="shared" si="110"/>
        <v>1123.6400000000003</v>
      </c>
    </row>
    <row r="787" spans="1:12" x14ac:dyDescent="0.25">
      <c r="A787">
        <f t="shared" si="115"/>
        <v>6</v>
      </c>
      <c r="B787">
        <f t="shared" si="116"/>
        <v>66</v>
      </c>
      <c r="C787">
        <f t="shared" si="111"/>
        <v>2094</v>
      </c>
      <c r="D787" t="str">
        <f t="shared" si="112"/>
        <v>Christoph</v>
      </c>
      <c r="E787" t="str">
        <f t="shared" si="113"/>
        <v>Galette</v>
      </c>
      <c r="F787">
        <f>ROUND(IF(Tariftyp="AT",IF($A787&lt;MONTH(TE_ZP_AT),AT_Gehalt,AT_Gehalt*(1+TE_Satz_AT)),IF($A787&lt;MONTH(TE_ZP_Tarif),Tarifentgelt,Tarifentgelt*(1+TE_Satz))*IRWAZ/AZ_Tarif)*EintrittsKNZ*AustrittsKNZ,2)</f>
        <v>4036.06</v>
      </c>
      <c r="G787">
        <f>ROUND(Grundentgelt*LZinPrz,2)</f>
        <v>403.61</v>
      </c>
      <c r="H787">
        <f>ROUND(IF(FreiwZulage&gt;TarifVolumenEnt+TarifVolumenLZ,FreiwZulage-(TarifVolumenEnt+TarifVolumenLZ),0)*AustrittsKNZ*EintrittsKNZ,2)</f>
        <v>36.69</v>
      </c>
      <c r="I787">
        <f t="shared" si="114"/>
        <v>4476.3599999999997</v>
      </c>
      <c r="J787">
        <f t="shared" si="108"/>
        <v>841.6</v>
      </c>
      <c r="K787">
        <f t="shared" si="109"/>
        <v>0</v>
      </c>
      <c r="L787">
        <f t="shared" si="110"/>
        <v>1123.6400000000003</v>
      </c>
    </row>
    <row r="788" spans="1:12" x14ac:dyDescent="0.25">
      <c r="A788">
        <f t="shared" si="115"/>
        <v>7</v>
      </c>
      <c r="B788">
        <f t="shared" si="116"/>
        <v>66</v>
      </c>
      <c r="C788">
        <f t="shared" si="111"/>
        <v>2094</v>
      </c>
      <c r="D788" t="str">
        <f t="shared" si="112"/>
        <v>Christoph</v>
      </c>
      <c r="E788" t="str">
        <f t="shared" si="113"/>
        <v>Galette</v>
      </c>
      <c r="F788">
        <f>ROUND(IF(Tariftyp="AT",IF($A788&lt;MONTH(TE_ZP_AT),AT_Gehalt,AT_Gehalt*(1+TE_Satz_AT)),IF($A788&lt;MONTH(TE_ZP_Tarif),Tarifentgelt,Tarifentgelt*(1+TE_Satz))*IRWAZ/AZ_Tarif)*EintrittsKNZ*AustrittsKNZ,2)</f>
        <v>4036.06</v>
      </c>
      <c r="G788">
        <f>ROUND(Grundentgelt*LZinPrz,2)</f>
        <v>403.61</v>
      </c>
      <c r="H788">
        <f>ROUND(IF(FreiwZulage&gt;TarifVolumenEnt+TarifVolumenLZ,FreiwZulage-(TarifVolumenEnt+TarifVolumenLZ),0)*AustrittsKNZ*EintrittsKNZ,2)</f>
        <v>36.69</v>
      </c>
      <c r="I788">
        <f t="shared" si="114"/>
        <v>4476.3599999999997</v>
      </c>
      <c r="J788">
        <f t="shared" si="108"/>
        <v>841.6</v>
      </c>
      <c r="K788">
        <f t="shared" si="109"/>
        <v>0</v>
      </c>
      <c r="L788">
        <f t="shared" si="110"/>
        <v>1123.6400000000003</v>
      </c>
    </row>
    <row r="789" spans="1:12" x14ac:dyDescent="0.25">
      <c r="A789">
        <f t="shared" si="115"/>
        <v>8</v>
      </c>
      <c r="B789">
        <f t="shared" si="116"/>
        <v>66</v>
      </c>
      <c r="C789">
        <f t="shared" si="111"/>
        <v>2094</v>
      </c>
      <c r="D789" t="str">
        <f t="shared" si="112"/>
        <v>Christoph</v>
      </c>
      <c r="E789" t="str">
        <f t="shared" si="113"/>
        <v>Galette</v>
      </c>
      <c r="F789">
        <f>ROUND(IF(Tariftyp="AT",IF($A789&lt;MONTH(TE_ZP_AT),AT_Gehalt,AT_Gehalt*(1+TE_Satz_AT)),IF($A789&lt;MONTH(TE_ZP_Tarif),Tarifentgelt,Tarifentgelt*(1+TE_Satz))*IRWAZ/AZ_Tarif)*EintrittsKNZ*AustrittsKNZ,2)</f>
        <v>4036.06</v>
      </c>
      <c r="G789">
        <f>ROUND(Grundentgelt*LZinPrz,2)</f>
        <v>403.61</v>
      </c>
      <c r="H789">
        <f>ROUND(IF(FreiwZulage&gt;TarifVolumenEnt+TarifVolumenLZ,FreiwZulage-(TarifVolumenEnt+TarifVolumenLZ),0)*AustrittsKNZ*EintrittsKNZ,2)</f>
        <v>36.69</v>
      </c>
      <c r="I789">
        <f t="shared" si="114"/>
        <v>4476.3599999999997</v>
      </c>
      <c r="J789">
        <f t="shared" si="108"/>
        <v>841.6</v>
      </c>
      <c r="K789">
        <f t="shared" si="109"/>
        <v>0</v>
      </c>
      <c r="L789">
        <f t="shared" si="110"/>
        <v>1123.6400000000003</v>
      </c>
    </row>
    <row r="790" spans="1:12" x14ac:dyDescent="0.25">
      <c r="A790">
        <f t="shared" si="115"/>
        <v>9</v>
      </c>
      <c r="B790">
        <f t="shared" si="116"/>
        <v>66</v>
      </c>
      <c r="C790">
        <f t="shared" si="111"/>
        <v>2094</v>
      </c>
      <c r="D790" t="str">
        <f t="shared" si="112"/>
        <v>Christoph</v>
      </c>
      <c r="E790" t="str">
        <f t="shared" si="113"/>
        <v>Galette</v>
      </c>
      <c r="F790">
        <f>ROUND(IF(Tariftyp="AT",IF($A790&lt;MONTH(TE_ZP_AT),AT_Gehalt,AT_Gehalt*(1+TE_Satz_AT)),IF($A790&lt;MONTH(TE_ZP_Tarif),Tarifentgelt,Tarifentgelt*(1+TE_Satz))*IRWAZ/AZ_Tarif)*EintrittsKNZ*AustrittsKNZ,2)</f>
        <v>4036.06</v>
      </c>
      <c r="G790">
        <f>ROUND(Grundentgelt*LZinPrz,2)</f>
        <v>403.61</v>
      </c>
      <c r="H790">
        <f>ROUND(IF(FreiwZulage&gt;TarifVolumenEnt+TarifVolumenLZ,FreiwZulage-(TarifVolumenEnt+TarifVolumenLZ),0)*AustrittsKNZ*EintrittsKNZ,2)</f>
        <v>36.69</v>
      </c>
      <c r="I790">
        <f t="shared" si="114"/>
        <v>4476.3599999999997</v>
      </c>
      <c r="J790">
        <f t="shared" si="108"/>
        <v>841.6</v>
      </c>
      <c r="K790">
        <f t="shared" si="109"/>
        <v>0</v>
      </c>
      <c r="L790">
        <f t="shared" si="110"/>
        <v>1123.6400000000003</v>
      </c>
    </row>
    <row r="791" spans="1:12" x14ac:dyDescent="0.25">
      <c r="A791">
        <f t="shared" si="115"/>
        <v>10</v>
      </c>
      <c r="B791">
        <f t="shared" si="116"/>
        <v>66</v>
      </c>
      <c r="C791">
        <f t="shared" si="111"/>
        <v>2094</v>
      </c>
      <c r="D791" t="str">
        <f t="shared" si="112"/>
        <v>Christoph</v>
      </c>
      <c r="E791" t="str">
        <f t="shared" si="113"/>
        <v>Galette</v>
      </c>
      <c r="F791">
        <f>ROUND(IF(Tariftyp="AT",IF($A791&lt;MONTH(TE_ZP_AT),AT_Gehalt,AT_Gehalt*(1+TE_Satz_AT)),IF($A791&lt;MONTH(TE_ZP_Tarif),Tarifentgelt,Tarifentgelt*(1+TE_Satz))*IRWAZ/AZ_Tarif)*EintrittsKNZ*AustrittsKNZ,2)</f>
        <v>4036.06</v>
      </c>
      <c r="G791">
        <f>ROUND(Grundentgelt*LZinPrz,2)</f>
        <v>403.61</v>
      </c>
      <c r="H791">
        <f>ROUND(IF(FreiwZulage&gt;TarifVolumenEnt+TarifVolumenLZ,FreiwZulage-(TarifVolumenEnt+TarifVolumenLZ),0)*AustrittsKNZ*EintrittsKNZ,2)</f>
        <v>36.69</v>
      </c>
      <c r="I791">
        <f t="shared" si="114"/>
        <v>4476.3599999999997</v>
      </c>
      <c r="J791">
        <f t="shared" si="108"/>
        <v>841.6</v>
      </c>
      <c r="K791">
        <f t="shared" si="109"/>
        <v>0</v>
      </c>
      <c r="L791">
        <f t="shared" si="110"/>
        <v>1123.6400000000003</v>
      </c>
    </row>
    <row r="792" spans="1:12" x14ac:dyDescent="0.25">
      <c r="A792">
        <f t="shared" si="115"/>
        <v>11</v>
      </c>
      <c r="B792">
        <f t="shared" si="116"/>
        <v>66</v>
      </c>
      <c r="C792">
        <f t="shared" si="111"/>
        <v>2094</v>
      </c>
      <c r="D792" t="str">
        <f t="shared" si="112"/>
        <v>Christoph</v>
      </c>
      <c r="E792" t="str">
        <f t="shared" si="113"/>
        <v>Galette</v>
      </c>
      <c r="F792">
        <f>ROUND(IF(Tariftyp="AT",IF($A792&lt;MONTH(TE_ZP_AT),AT_Gehalt,AT_Gehalt*(1+TE_Satz_AT)),IF($A792&lt;MONTH(TE_ZP_Tarif),Tarifentgelt,Tarifentgelt*(1+TE_Satz))*IRWAZ/AZ_Tarif)*EintrittsKNZ*AustrittsKNZ,2)</f>
        <v>4036.06</v>
      </c>
      <c r="G792">
        <f>ROUND(Grundentgelt*LZinPrz,2)</f>
        <v>403.61</v>
      </c>
      <c r="H792">
        <f>ROUND(IF(FreiwZulage&gt;TarifVolumenEnt+TarifVolumenLZ,FreiwZulage-(TarifVolumenEnt+TarifVolumenLZ),0)*AustrittsKNZ*EintrittsKNZ,2)</f>
        <v>36.69</v>
      </c>
      <c r="I792">
        <f t="shared" si="114"/>
        <v>4476.3599999999997</v>
      </c>
      <c r="J792">
        <f t="shared" si="108"/>
        <v>841.6</v>
      </c>
      <c r="K792">
        <f t="shared" si="109"/>
        <v>0</v>
      </c>
      <c r="L792">
        <f t="shared" si="110"/>
        <v>1123.6400000000003</v>
      </c>
    </row>
    <row r="793" spans="1:12" x14ac:dyDescent="0.25">
      <c r="A793">
        <f t="shared" si="115"/>
        <v>12</v>
      </c>
      <c r="B793">
        <f t="shared" si="116"/>
        <v>66</v>
      </c>
      <c r="C793">
        <f t="shared" si="111"/>
        <v>2094</v>
      </c>
      <c r="D793" t="str">
        <f t="shared" si="112"/>
        <v>Christoph</v>
      </c>
      <c r="E793" t="str">
        <f t="shared" si="113"/>
        <v>Galette</v>
      </c>
      <c r="F793">
        <f>ROUND(IF(Tariftyp="AT",IF($A793&lt;MONTH(TE_ZP_AT),AT_Gehalt,AT_Gehalt*(1+TE_Satz_AT)),IF($A793&lt;MONTH(TE_ZP_Tarif),Tarifentgelt,Tarifentgelt*(1+TE_Satz))*IRWAZ/AZ_Tarif)*EintrittsKNZ*AustrittsKNZ,2)</f>
        <v>4036.06</v>
      </c>
      <c r="G793">
        <f>ROUND(Grundentgelt*LZinPrz,2)</f>
        <v>403.61</v>
      </c>
      <c r="H793">
        <f>ROUND(IF(FreiwZulage&gt;TarifVolumenEnt+TarifVolumenLZ,FreiwZulage-(TarifVolumenEnt+TarifVolumenLZ),0)*AustrittsKNZ*EintrittsKNZ,2)</f>
        <v>36.69</v>
      </c>
      <c r="I793">
        <f t="shared" si="114"/>
        <v>4476.3599999999997</v>
      </c>
      <c r="J793">
        <f t="shared" si="108"/>
        <v>841.6</v>
      </c>
      <c r="K793">
        <f t="shared" si="109"/>
        <v>0</v>
      </c>
      <c r="L793">
        <f t="shared" si="110"/>
        <v>1123.6400000000003</v>
      </c>
    </row>
    <row r="794" spans="1:12" x14ac:dyDescent="0.25">
      <c r="A794">
        <f t="shared" si="115"/>
        <v>1</v>
      </c>
      <c r="B794">
        <f t="shared" si="116"/>
        <v>67</v>
      </c>
      <c r="C794">
        <f t="shared" si="111"/>
        <v>2114</v>
      </c>
      <c r="D794" t="str">
        <f t="shared" si="112"/>
        <v>Bernd</v>
      </c>
      <c r="E794" t="str">
        <f t="shared" si="113"/>
        <v>Gall</v>
      </c>
      <c r="F794">
        <f>ROUND(IF(Tariftyp="AT",IF($A794&lt;MONTH(TE_ZP_AT),AT_Gehalt,AT_Gehalt*(1+TE_Satz_AT)),IF($A794&lt;MONTH(TE_ZP_Tarif),Tarifentgelt,Tarifentgelt*(1+TE_Satz))*IRWAZ/AZ_Tarif)*EintrittsKNZ*AustrittsKNZ,2)</f>
        <v>3213.5</v>
      </c>
      <c r="G794">
        <f>ROUND(Grundentgelt*LZinPrz,2)</f>
        <v>385.62</v>
      </c>
      <c r="H794">
        <f>ROUND(IF(FreiwZulage&gt;TarifVolumenEnt+TarifVolumenLZ,FreiwZulage-(TarifVolumenEnt+TarifVolumenLZ),0)*AustrittsKNZ*EintrittsKNZ,2)</f>
        <v>0</v>
      </c>
      <c r="I794">
        <f t="shared" si="114"/>
        <v>3599.12</v>
      </c>
      <c r="J794">
        <f t="shared" si="108"/>
        <v>720</v>
      </c>
      <c r="K794">
        <f t="shared" si="109"/>
        <v>225.88000000000011</v>
      </c>
      <c r="L794">
        <f t="shared" si="110"/>
        <v>2000.88</v>
      </c>
    </row>
    <row r="795" spans="1:12" x14ac:dyDescent="0.25">
      <c r="A795">
        <f t="shared" si="115"/>
        <v>2</v>
      </c>
      <c r="B795">
        <f t="shared" si="116"/>
        <v>67</v>
      </c>
      <c r="C795">
        <f t="shared" si="111"/>
        <v>2114</v>
      </c>
      <c r="D795" t="str">
        <f t="shared" si="112"/>
        <v>Bernd</v>
      </c>
      <c r="E795" t="str">
        <f t="shared" si="113"/>
        <v>Gall</v>
      </c>
      <c r="F795">
        <f>ROUND(IF(Tariftyp="AT",IF($A795&lt;MONTH(TE_ZP_AT),AT_Gehalt,AT_Gehalt*(1+TE_Satz_AT)),IF($A795&lt;MONTH(TE_ZP_Tarif),Tarifentgelt,Tarifentgelt*(1+TE_Satz))*IRWAZ/AZ_Tarif)*EintrittsKNZ*AustrittsKNZ,2)</f>
        <v>3213.5</v>
      </c>
      <c r="G795">
        <f>ROUND(Grundentgelt*LZinPrz,2)</f>
        <v>385.62</v>
      </c>
      <c r="H795">
        <f>ROUND(IF(FreiwZulage&gt;TarifVolumenEnt+TarifVolumenLZ,FreiwZulage-(TarifVolumenEnt+TarifVolumenLZ),0)*AustrittsKNZ*EintrittsKNZ,2)</f>
        <v>0</v>
      </c>
      <c r="I795">
        <f t="shared" si="114"/>
        <v>3599.12</v>
      </c>
      <c r="J795">
        <f t="shared" si="108"/>
        <v>720</v>
      </c>
      <c r="K795">
        <f t="shared" si="109"/>
        <v>225.88000000000011</v>
      </c>
      <c r="L795">
        <f t="shared" si="110"/>
        <v>2000.88</v>
      </c>
    </row>
    <row r="796" spans="1:12" x14ac:dyDescent="0.25">
      <c r="A796">
        <f t="shared" si="115"/>
        <v>3</v>
      </c>
      <c r="B796">
        <f t="shared" si="116"/>
        <v>67</v>
      </c>
      <c r="C796">
        <f t="shared" si="111"/>
        <v>2114</v>
      </c>
      <c r="D796" t="str">
        <f t="shared" si="112"/>
        <v>Bernd</v>
      </c>
      <c r="E796" t="str">
        <f t="shared" si="113"/>
        <v>Gall</v>
      </c>
      <c r="F796">
        <f>ROUND(IF(Tariftyp="AT",IF($A796&lt;MONTH(TE_ZP_AT),AT_Gehalt,AT_Gehalt*(1+TE_Satz_AT)),IF($A796&lt;MONTH(TE_ZP_Tarif),Tarifentgelt,Tarifentgelt*(1+TE_Satz))*IRWAZ/AZ_Tarif)*EintrittsKNZ*AustrittsKNZ,2)</f>
        <v>3213.5</v>
      </c>
      <c r="G796">
        <f>ROUND(Grundentgelt*LZinPrz,2)</f>
        <v>385.62</v>
      </c>
      <c r="H796">
        <f>ROUND(IF(FreiwZulage&gt;TarifVolumenEnt+TarifVolumenLZ,FreiwZulage-(TarifVolumenEnt+TarifVolumenLZ),0)*AustrittsKNZ*EintrittsKNZ,2)</f>
        <v>0</v>
      </c>
      <c r="I796">
        <f t="shared" si="114"/>
        <v>3599.12</v>
      </c>
      <c r="J796">
        <f t="shared" si="108"/>
        <v>720</v>
      </c>
      <c r="K796">
        <f t="shared" si="109"/>
        <v>225.88000000000011</v>
      </c>
      <c r="L796">
        <f t="shared" si="110"/>
        <v>2000.88</v>
      </c>
    </row>
    <row r="797" spans="1:12" x14ac:dyDescent="0.25">
      <c r="A797">
        <f t="shared" si="115"/>
        <v>4</v>
      </c>
      <c r="B797">
        <f t="shared" si="116"/>
        <v>67</v>
      </c>
      <c r="C797">
        <f t="shared" si="111"/>
        <v>2114</v>
      </c>
      <c r="D797" t="str">
        <f t="shared" si="112"/>
        <v>Bernd</v>
      </c>
      <c r="E797" t="str">
        <f t="shared" si="113"/>
        <v>Gall</v>
      </c>
      <c r="F797">
        <f>ROUND(IF(Tariftyp="AT",IF($A797&lt;MONTH(TE_ZP_AT),AT_Gehalt,AT_Gehalt*(1+TE_Satz_AT)),IF($A797&lt;MONTH(TE_ZP_Tarif),Tarifentgelt,Tarifentgelt*(1+TE_Satz))*IRWAZ/AZ_Tarif)*EintrittsKNZ*AustrittsKNZ,2)</f>
        <v>3213.5</v>
      </c>
      <c r="G797">
        <f>ROUND(Grundentgelt*LZinPrz,2)</f>
        <v>385.62</v>
      </c>
      <c r="H797">
        <f>ROUND(IF(FreiwZulage&gt;TarifVolumenEnt+TarifVolumenLZ,FreiwZulage-(TarifVolumenEnt+TarifVolumenLZ),0)*AustrittsKNZ*EintrittsKNZ,2)</f>
        <v>0</v>
      </c>
      <c r="I797">
        <f t="shared" si="114"/>
        <v>3599.12</v>
      </c>
      <c r="J797">
        <f t="shared" si="108"/>
        <v>720</v>
      </c>
      <c r="K797">
        <f t="shared" si="109"/>
        <v>225.88000000000011</v>
      </c>
      <c r="L797">
        <f t="shared" si="110"/>
        <v>2000.88</v>
      </c>
    </row>
    <row r="798" spans="1:12" x14ac:dyDescent="0.25">
      <c r="A798">
        <f t="shared" si="115"/>
        <v>5</v>
      </c>
      <c r="B798">
        <f t="shared" si="116"/>
        <v>67</v>
      </c>
      <c r="C798">
        <f t="shared" si="111"/>
        <v>2114</v>
      </c>
      <c r="D798" t="str">
        <f t="shared" si="112"/>
        <v>Bernd</v>
      </c>
      <c r="E798" t="str">
        <f t="shared" si="113"/>
        <v>Gall</v>
      </c>
      <c r="F798">
        <f>ROUND(IF(Tariftyp="AT",IF($A798&lt;MONTH(TE_ZP_AT),AT_Gehalt,AT_Gehalt*(1+TE_Satz_AT)),IF($A798&lt;MONTH(TE_ZP_Tarif),Tarifentgelt,Tarifentgelt*(1+TE_Satz))*IRWAZ/AZ_Tarif)*EintrittsKNZ*AustrittsKNZ,2)</f>
        <v>3309.91</v>
      </c>
      <c r="G798">
        <f>ROUND(Grundentgelt*LZinPrz,2)</f>
        <v>397.19</v>
      </c>
      <c r="H798">
        <f>ROUND(IF(FreiwZulage&gt;TarifVolumenEnt+TarifVolumenLZ,FreiwZulage-(TarifVolumenEnt+TarifVolumenLZ),0)*AustrittsKNZ*EintrittsKNZ,2)</f>
        <v>0</v>
      </c>
      <c r="I798">
        <f t="shared" si="114"/>
        <v>3707.1</v>
      </c>
      <c r="J798">
        <f t="shared" si="108"/>
        <v>741.61</v>
      </c>
      <c r="K798">
        <f t="shared" si="109"/>
        <v>117.90000000000009</v>
      </c>
      <c r="L798">
        <f t="shared" si="110"/>
        <v>1892.9</v>
      </c>
    </row>
    <row r="799" spans="1:12" x14ac:dyDescent="0.25">
      <c r="A799">
        <f t="shared" si="115"/>
        <v>6</v>
      </c>
      <c r="B799">
        <f t="shared" si="116"/>
        <v>67</v>
      </c>
      <c r="C799">
        <f t="shared" si="111"/>
        <v>2114</v>
      </c>
      <c r="D799" t="str">
        <f t="shared" si="112"/>
        <v>Bernd</v>
      </c>
      <c r="E799" t="str">
        <f t="shared" si="113"/>
        <v>Gall</v>
      </c>
      <c r="F799">
        <f>ROUND(IF(Tariftyp="AT",IF($A799&lt;MONTH(TE_ZP_AT),AT_Gehalt,AT_Gehalt*(1+TE_Satz_AT)),IF($A799&lt;MONTH(TE_ZP_Tarif),Tarifentgelt,Tarifentgelt*(1+TE_Satz))*IRWAZ/AZ_Tarif)*EintrittsKNZ*AustrittsKNZ,2)</f>
        <v>3309.91</v>
      </c>
      <c r="G799">
        <f>ROUND(Grundentgelt*LZinPrz,2)</f>
        <v>397.19</v>
      </c>
      <c r="H799">
        <f>ROUND(IF(FreiwZulage&gt;TarifVolumenEnt+TarifVolumenLZ,FreiwZulage-(TarifVolumenEnt+TarifVolumenLZ),0)*AustrittsKNZ*EintrittsKNZ,2)</f>
        <v>0</v>
      </c>
      <c r="I799">
        <f t="shared" si="114"/>
        <v>3707.1</v>
      </c>
      <c r="J799">
        <f t="shared" si="108"/>
        <v>741.61</v>
      </c>
      <c r="K799">
        <f t="shared" si="109"/>
        <v>117.90000000000009</v>
      </c>
      <c r="L799">
        <f t="shared" si="110"/>
        <v>1892.9</v>
      </c>
    </row>
    <row r="800" spans="1:12" x14ac:dyDescent="0.25">
      <c r="A800">
        <f t="shared" si="115"/>
        <v>7</v>
      </c>
      <c r="B800">
        <f t="shared" si="116"/>
        <v>67</v>
      </c>
      <c r="C800">
        <f t="shared" si="111"/>
        <v>2114</v>
      </c>
      <c r="D800" t="str">
        <f t="shared" si="112"/>
        <v>Bernd</v>
      </c>
      <c r="E800" t="str">
        <f t="shared" si="113"/>
        <v>Gall</v>
      </c>
      <c r="F800">
        <f>ROUND(IF(Tariftyp="AT",IF($A800&lt;MONTH(TE_ZP_AT),AT_Gehalt,AT_Gehalt*(1+TE_Satz_AT)),IF($A800&lt;MONTH(TE_ZP_Tarif),Tarifentgelt,Tarifentgelt*(1+TE_Satz))*IRWAZ/AZ_Tarif)*EintrittsKNZ*AustrittsKNZ,2)</f>
        <v>3309.91</v>
      </c>
      <c r="G800">
        <f>ROUND(Grundentgelt*LZinPrz,2)</f>
        <v>397.19</v>
      </c>
      <c r="H800">
        <f>ROUND(IF(FreiwZulage&gt;TarifVolumenEnt+TarifVolumenLZ,FreiwZulage-(TarifVolumenEnt+TarifVolumenLZ),0)*AustrittsKNZ*EintrittsKNZ,2)</f>
        <v>0</v>
      </c>
      <c r="I800">
        <f t="shared" si="114"/>
        <v>3707.1</v>
      </c>
      <c r="J800">
        <f t="shared" si="108"/>
        <v>741.61</v>
      </c>
      <c r="K800">
        <f t="shared" si="109"/>
        <v>117.90000000000009</v>
      </c>
      <c r="L800">
        <f t="shared" si="110"/>
        <v>1892.9</v>
      </c>
    </row>
    <row r="801" spans="1:12" x14ac:dyDescent="0.25">
      <c r="A801">
        <f t="shared" si="115"/>
        <v>8</v>
      </c>
      <c r="B801">
        <f t="shared" si="116"/>
        <v>67</v>
      </c>
      <c r="C801">
        <f t="shared" si="111"/>
        <v>2114</v>
      </c>
      <c r="D801" t="str">
        <f t="shared" si="112"/>
        <v>Bernd</v>
      </c>
      <c r="E801" t="str">
        <f t="shared" si="113"/>
        <v>Gall</v>
      </c>
      <c r="F801">
        <f>ROUND(IF(Tariftyp="AT",IF($A801&lt;MONTH(TE_ZP_AT),AT_Gehalt,AT_Gehalt*(1+TE_Satz_AT)),IF($A801&lt;MONTH(TE_ZP_Tarif),Tarifentgelt,Tarifentgelt*(1+TE_Satz))*IRWAZ/AZ_Tarif)*EintrittsKNZ*AustrittsKNZ,2)</f>
        <v>3309.91</v>
      </c>
      <c r="G801">
        <f>ROUND(Grundentgelt*LZinPrz,2)</f>
        <v>397.19</v>
      </c>
      <c r="H801">
        <f>ROUND(IF(FreiwZulage&gt;TarifVolumenEnt+TarifVolumenLZ,FreiwZulage-(TarifVolumenEnt+TarifVolumenLZ),0)*AustrittsKNZ*EintrittsKNZ,2)</f>
        <v>0</v>
      </c>
      <c r="I801">
        <f t="shared" si="114"/>
        <v>3707.1</v>
      </c>
      <c r="J801">
        <f t="shared" si="108"/>
        <v>741.61</v>
      </c>
      <c r="K801">
        <f t="shared" si="109"/>
        <v>117.90000000000009</v>
      </c>
      <c r="L801">
        <f t="shared" si="110"/>
        <v>1892.9</v>
      </c>
    </row>
    <row r="802" spans="1:12" x14ac:dyDescent="0.25">
      <c r="A802">
        <f t="shared" si="115"/>
        <v>9</v>
      </c>
      <c r="B802">
        <f t="shared" si="116"/>
        <v>67</v>
      </c>
      <c r="C802">
        <f t="shared" si="111"/>
        <v>2114</v>
      </c>
      <c r="D802" t="str">
        <f t="shared" si="112"/>
        <v>Bernd</v>
      </c>
      <c r="E802" t="str">
        <f t="shared" si="113"/>
        <v>Gall</v>
      </c>
      <c r="F802">
        <f>ROUND(IF(Tariftyp="AT",IF($A802&lt;MONTH(TE_ZP_AT),AT_Gehalt,AT_Gehalt*(1+TE_Satz_AT)),IF($A802&lt;MONTH(TE_ZP_Tarif),Tarifentgelt,Tarifentgelt*(1+TE_Satz))*IRWAZ/AZ_Tarif)*EintrittsKNZ*AustrittsKNZ,2)</f>
        <v>3309.91</v>
      </c>
      <c r="G802">
        <f>ROUND(Grundentgelt*LZinPrz,2)</f>
        <v>397.19</v>
      </c>
      <c r="H802">
        <f>ROUND(IF(FreiwZulage&gt;TarifVolumenEnt+TarifVolumenLZ,FreiwZulage-(TarifVolumenEnt+TarifVolumenLZ),0)*AustrittsKNZ*EintrittsKNZ,2)</f>
        <v>0</v>
      </c>
      <c r="I802">
        <f t="shared" si="114"/>
        <v>3707.1</v>
      </c>
      <c r="J802">
        <f t="shared" si="108"/>
        <v>741.61</v>
      </c>
      <c r="K802">
        <f t="shared" si="109"/>
        <v>117.90000000000009</v>
      </c>
      <c r="L802">
        <f t="shared" si="110"/>
        <v>1892.9</v>
      </c>
    </row>
    <row r="803" spans="1:12" x14ac:dyDescent="0.25">
      <c r="A803">
        <f t="shared" si="115"/>
        <v>10</v>
      </c>
      <c r="B803">
        <f t="shared" si="116"/>
        <v>67</v>
      </c>
      <c r="C803">
        <f t="shared" si="111"/>
        <v>2114</v>
      </c>
      <c r="D803" t="str">
        <f t="shared" si="112"/>
        <v>Bernd</v>
      </c>
      <c r="E803" t="str">
        <f t="shared" si="113"/>
        <v>Gall</v>
      </c>
      <c r="F803">
        <f>ROUND(IF(Tariftyp="AT",IF($A803&lt;MONTH(TE_ZP_AT),AT_Gehalt,AT_Gehalt*(1+TE_Satz_AT)),IF($A803&lt;MONTH(TE_ZP_Tarif),Tarifentgelt,Tarifentgelt*(1+TE_Satz))*IRWAZ/AZ_Tarif)*EintrittsKNZ*AustrittsKNZ,2)</f>
        <v>3309.91</v>
      </c>
      <c r="G803">
        <f>ROUND(Grundentgelt*LZinPrz,2)</f>
        <v>397.19</v>
      </c>
      <c r="H803">
        <f>ROUND(IF(FreiwZulage&gt;TarifVolumenEnt+TarifVolumenLZ,FreiwZulage-(TarifVolumenEnt+TarifVolumenLZ),0)*AustrittsKNZ*EintrittsKNZ,2)</f>
        <v>0</v>
      </c>
      <c r="I803">
        <f t="shared" si="114"/>
        <v>3707.1</v>
      </c>
      <c r="J803">
        <f t="shared" si="108"/>
        <v>741.61</v>
      </c>
      <c r="K803">
        <f t="shared" si="109"/>
        <v>117.90000000000009</v>
      </c>
      <c r="L803">
        <f t="shared" si="110"/>
        <v>1892.9</v>
      </c>
    </row>
    <row r="804" spans="1:12" x14ac:dyDescent="0.25">
      <c r="A804">
        <f t="shared" si="115"/>
        <v>11</v>
      </c>
      <c r="B804">
        <f t="shared" si="116"/>
        <v>67</v>
      </c>
      <c r="C804">
        <f t="shared" si="111"/>
        <v>2114</v>
      </c>
      <c r="D804" t="str">
        <f t="shared" si="112"/>
        <v>Bernd</v>
      </c>
      <c r="E804" t="str">
        <f t="shared" si="113"/>
        <v>Gall</v>
      </c>
      <c r="F804">
        <f>ROUND(IF(Tariftyp="AT",IF($A804&lt;MONTH(TE_ZP_AT),AT_Gehalt,AT_Gehalt*(1+TE_Satz_AT)),IF($A804&lt;MONTH(TE_ZP_Tarif),Tarifentgelt,Tarifentgelt*(1+TE_Satz))*IRWAZ/AZ_Tarif)*EintrittsKNZ*AustrittsKNZ,2)</f>
        <v>3309.91</v>
      </c>
      <c r="G804">
        <f>ROUND(Grundentgelt*LZinPrz,2)</f>
        <v>397.19</v>
      </c>
      <c r="H804">
        <f>ROUND(IF(FreiwZulage&gt;TarifVolumenEnt+TarifVolumenLZ,FreiwZulage-(TarifVolumenEnt+TarifVolumenLZ),0)*AustrittsKNZ*EintrittsKNZ,2)</f>
        <v>0</v>
      </c>
      <c r="I804">
        <f t="shared" si="114"/>
        <v>3707.1</v>
      </c>
      <c r="J804">
        <f t="shared" si="108"/>
        <v>741.61</v>
      </c>
      <c r="K804">
        <f t="shared" si="109"/>
        <v>117.90000000000009</v>
      </c>
      <c r="L804">
        <f t="shared" si="110"/>
        <v>1892.9</v>
      </c>
    </row>
    <row r="805" spans="1:12" x14ac:dyDescent="0.25">
      <c r="A805">
        <f t="shared" si="115"/>
        <v>12</v>
      </c>
      <c r="B805">
        <f t="shared" si="116"/>
        <v>67</v>
      </c>
      <c r="C805">
        <f t="shared" si="111"/>
        <v>2114</v>
      </c>
      <c r="D805" t="str">
        <f t="shared" si="112"/>
        <v>Bernd</v>
      </c>
      <c r="E805" t="str">
        <f t="shared" si="113"/>
        <v>Gall</v>
      </c>
      <c r="F805">
        <f>ROUND(IF(Tariftyp="AT",IF($A805&lt;MONTH(TE_ZP_AT),AT_Gehalt,AT_Gehalt*(1+TE_Satz_AT)),IF($A805&lt;MONTH(TE_ZP_Tarif),Tarifentgelt,Tarifentgelt*(1+TE_Satz))*IRWAZ/AZ_Tarif)*EintrittsKNZ*AustrittsKNZ,2)</f>
        <v>3309.91</v>
      </c>
      <c r="G805">
        <f>ROUND(Grundentgelt*LZinPrz,2)</f>
        <v>397.19</v>
      </c>
      <c r="H805">
        <f>ROUND(IF(FreiwZulage&gt;TarifVolumenEnt+TarifVolumenLZ,FreiwZulage-(TarifVolumenEnt+TarifVolumenLZ),0)*AustrittsKNZ*EintrittsKNZ,2)</f>
        <v>0</v>
      </c>
      <c r="I805">
        <f t="shared" si="114"/>
        <v>3707.1</v>
      </c>
      <c r="J805">
        <f t="shared" si="108"/>
        <v>741.61</v>
      </c>
      <c r="K805">
        <f t="shared" si="109"/>
        <v>117.90000000000009</v>
      </c>
      <c r="L805">
        <f t="shared" si="110"/>
        <v>1892.9</v>
      </c>
    </row>
    <row r="806" spans="1:12" x14ac:dyDescent="0.25">
      <c r="A806">
        <f t="shared" si="115"/>
        <v>1</v>
      </c>
      <c r="B806">
        <f t="shared" si="116"/>
        <v>68</v>
      </c>
      <c r="C806">
        <f t="shared" si="111"/>
        <v>2115</v>
      </c>
      <c r="D806" t="str">
        <f t="shared" si="112"/>
        <v>Andreas</v>
      </c>
      <c r="E806" t="str">
        <f t="shared" si="113"/>
        <v>Ganser</v>
      </c>
      <c r="F806">
        <f>ROUND(IF(Tariftyp="AT",IF($A806&lt;MONTH(TE_ZP_AT),AT_Gehalt,AT_Gehalt*(1+TE_Satz_AT)),IF($A806&lt;MONTH(TE_ZP_Tarif),Tarifentgelt,Tarifentgelt*(1+TE_Satz))*IRWAZ/AZ_Tarif)*EintrittsKNZ*AustrittsKNZ,2)</f>
        <v>3918.5</v>
      </c>
      <c r="G806">
        <f>ROUND(Grundentgelt*LZinPrz,2)</f>
        <v>391.85</v>
      </c>
      <c r="H806">
        <f>ROUND(IF(FreiwZulage&gt;TarifVolumenEnt+TarifVolumenLZ,FreiwZulage-(TarifVolumenEnt+TarifVolumenLZ),0)*AustrittsKNZ*EintrittsKNZ,2)</f>
        <v>0</v>
      </c>
      <c r="I806">
        <f t="shared" si="114"/>
        <v>4310.3500000000004</v>
      </c>
      <c r="J806">
        <f t="shared" si="108"/>
        <v>822.12</v>
      </c>
      <c r="K806">
        <f t="shared" si="109"/>
        <v>0</v>
      </c>
      <c r="L806">
        <f t="shared" si="110"/>
        <v>1289.6499999999996</v>
      </c>
    </row>
    <row r="807" spans="1:12" x14ac:dyDescent="0.25">
      <c r="A807">
        <f t="shared" si="115"/>
        <v>2</v>
      </c>
      <c r="B807">
        <f t="shared" si="116"/>
        <v>68</v>
      </c>
      <c r="C807">
        <f t="shared" si="111"/>
        <v>2115</v>
      </c>
      <c r="D807" t="str">
        <f t="shared" si="112"/>
        <v>Andreas</v>
      </c>
      <c r="E807" t="str">
        <f t="shared" si="113"/>
        <v>Ganser</v>
      </c>
      <c r="F807">
        <f>ROUND(IF(Tariftyp="AT",IF($A807&lt;MONTH(TE_ZP_AT),AT_Gehalt,AT_Gehalt*(1+TE_Satz_AT)),IF($A807&lt;MONTH(TE_ZP_Tarif),Tarifentgelt,Tarifentgelt*(1+TE_Satz))*IRWAZ/AZ_Tarif)*EintrittsKNZ*AustrittsKNZ,2)</f>
        <v>3918.5</v>
      </c>
      <c r="G807">
        <f>ROUND(Grundentgelt*LZinPrz,2)</f>
        <v>391.85</v>
      </c>
      <c r="H807">
        <f>ROUND(IF(FreiwZulage&gt;TarifVolumenEnt+TarifVolumenLZ,FreiwZulage-(TarifVolumenEnt+TarifVolumenLZ),0)*AustrittsKNZ*EintrittsKNZ,2)</f>
        <v>0</v>
      </c>
      <c r="I807">
        <f t="shared" si="114"/>
        <v>4310.3500000000004</v>
      </c>
      <c r="J807">
        <f t="shared" si="108"/>
        <v>822.12</v>
      </c>
      <c r="K807">
        <f t="shared" si="109"/>
        <v>0</v>
      </c>
      <c r="L807">
        <f t="shared" si="110"/>
        <v>1289.6499999999996</v>
      </c>
    </row>
    <row r="808" spans="1:12" x14ac:dyDescent="0.25">
      <c r="A808">
        <f t="shared" si="115"/>
        <v>3</v>
      </c>
      <c r="B808">
        <f t="shared" si="116"/>
        <v>68</v>
      </c>
      <c r="C808">
        <f t="shared" si="111"/>
        <v>2115</v>
      </c>
      <c r="D808" t="str">
        <f t="shared" si="112"/>
        <v>Andreas</v>
      </c>
      <c r="E808" t="str">
        <f t="shared" si="113"/>
        <v>Ganser</v>
      </c>
      <c r="F808">
        <f>ROUND(IF(Tariftyp="AT",IF($A808&lt;MONTH(TE_ZP_AT),AT_Gehalt,AT_Gehalt*(1+TE_Satz_AT)),IF($A808&lt;MONTH(TE_ZP_Tarif),Tarifentgelt,Tarifentgelt*(1+TE_Satz))*IRWAZ/AZ_Tarif)*EintrittsKNZ*AustrittsKNZ,2)</f>
        <v>3918.5</v>
      </c>
      <c r="G808">
        <f>ROUND(Grundentgelt*LZinPrz,2)</f>
        <v>391.85</v>
      </c>
      <c r="H808">
        <f>ROUND(IF(FreiwZulage&gt;TarifVolumenEnt+TarifVolumenLZ,FreiwZulage-(TarifVolumenEnt+TarifVolumenLZ),0)*AustrittsKNZ*EintrittsKNZ,2)</f>
        <v>0</v>
      </c>
      <c r="I808">
        <f t="shared" si="114"/>
        <v>4310.3500000000004</v>
      </c>
      <c r="J808">
        <f t="shared" si="108"/>
        <v>822.12</v>
      </c>
      <c r="K808">
        <f t="shared" si="109"/>
        <v>0</v>
      </c>
      <c r="L808">
        <f t="shared" si="110"/>
        <v>1289.6499999999996</v>
      </c>
    </row>
    <row r="809" spans="1:12" x14ac:dyDescent="0.25">
      <c r="A809">
        <f t="shared" si="115"/>
        <v>4</v>
      </c>
      <c r="B809">
        <f t="shared" si="116"/>
        <v>68</v>
      </c>
      <c r="C809">
        <f t="shared" si="111"/>
        <v>2115</v>
      </c>
      <c r="D809" t="str">
        <f t="shared" si="112"/>
        <v>Andreas</v>
      </c>
      <c r="E809" t="str">
        <f t="shared" si="113"/>
        <v>Ganser</v>
      </c>
      <c r="F809">
        <f>ROUND(IF(Tariftyp="AT",IF($A809&lt;MONTH(TE_ZP_AT),AT_Gehalt,AT_Gehalt*(1+TE_Satz_AT)),IF($A809&lt;MONTH(TE_ZP_Tarif),Tarifentgelt,Tarifentgelt*(1+TE_Satz))*IRWAZ/AZ_Tarif)*EintrittsKNZ*AustrittsKNZ,2)</f>
        <v>3918.5</v>
      </c>
      <c r="G809">
        <f>ROUND(Grundentgelt*LZinPrz,2)</f>
        <v>391.85</v>
      </c>
      <c r="H809">
        <f>ROUND(IF(FreiwZulage&gt;TarifVolumenEnt+TarifVolumenLZ,FreiwZulage-(TarifVolumenEnt+TarifVolumenLZ),0)*AustrittsKNZ*EintrittsKNZ,2)</f>
        <v>0</v>
      </c>
      <c r="I809">
        <f t="shared" si="114"/>
        <v>4310.3500000000004</v>
      </c>
      <c r="J809">
        <f t="shared" si="108"/>
        <v>822.12</v>
      </c>
      <c r="K809">
        <f t="shared" si="109"/>
        <v>0</v>
      </c>
      <c r="L809">
        <f t="shared" si="110"/>
        <v>1289.6499999999996</v>
      </c>
    </row>
    <row r="810" spans="1:12" x14ac:dyDescent="0.25">
      <c r="A810">
        <f t="shared" si="115"/>
        <v>5</v>
      </c>
      <c r="B810">
        <f t="shared" si="116"/>
        <v>68</v>
      </c>
      <c r="C810">
        <f t="shared" si="111"/>
        <v>2115</v>
      </c>
      <c r="D810" t="str">
        <f t="shared" si="112"/>
        <v>Andreas</v>
      </c>
      <c r="E810" t="str">
        <f t="shared" si="113"/>
        <v>Ganser</v>
      </c>
      <c r="F810">
        <f>ROUND(IF(Tariftyp="AT",IF($A810&lt;MONTH(TE_ZP_AT),AT_Gehalt,AT_Gehalt*(1+TE_Satz_AT)),IF($A810&lt;MONTH(TE_ZP_Tarif),Tarifentgelt,Tarifentgelt*(1+TE_Satz))*IRWAZ/AZ_Tarif)*EintrittsKNZ*AustrittsKNZ,2)</f>
        <v>4036.06</v>
      </c>
      <c r="G810">
        <f>ROUND(Grundentgelt*LZinPrz,2)</f>
        <v>403.61</v>
      </c>
      <c r="H810">
        <f>ROUND(IF(FreiwZulage&gt;TarifVolumenEnt+TarifVolumenLZ,FreiwZulage-(TarifVolumenEnt+TarifVolumenLZ),0)*AustrittsKNZ*EintrittsKNZ,2)</f>
        <v>0</v>
      </c>
      <c r="I810">
        <f t="shared" si="114"/>
        <v>4439.67</v>
      </c>
      <c r="J810">
        <f t="shared" si="108"/>
        <v>837.29</v>
      </c>
      <c r="K810">
        <f t="shared" si="109"/>
        <v>0</v>
      </c>
      <c r="L810">
        <f t="shared" si="110"/>
        <v>1160.33</v>
      </c>
    </row>
    <row r="811" spans="1:12" x14ac:dyDescent="0.25">
      <c r="A811">
        <f t="shared" si="115"/>
        <v>6</v>
      </c>
      <c r="B811">
        <f t="shared" si="116"/>
        <v>68</v>
      </c>
      <c r="C811">
        <f t="shared" si="111"/>
        <v>2115</v>
      </c>
      <c r="D811" t="str">
        <f t="shared" si="112"/>
        <v>Andreas</v>
      </c>
      <c r="E811" t="str">
        <f t="shared" si="113"/>
        <v>Ganser</v>
      </c>
      <c r="F811">
        <f>ROUND(IF(Tariftyp="AT",IF($A811&lt;MONTH(TE_ZP_AT),AT_Gehalt,AT_Gehalt*(1+TE_Satz_AT)),IF($A811&lt;MONTH(TE_ZP_Tarif),Tarifentgelt,Tarifentgelt*(1+TE_Satz))*IRWAZ/AZ_Tarif)*EintrittsKNZ*AustrittsKNZ,2)</f>
        <v>4036.06</v>
      </c>
      <c r="G811">
        <f>ROUND(Grundentgelt*LZinPrz,2)</f>
        <v>403.61</v>
      </c>
      <c r="H811">
        <f>ROUND(IF(FreiwZulage&gt;TarifVolumenEnt+TarifVolumenLZ,FreiwZulage-(TarifVolumenEnt+TarifVolumenLZ),0)*AustrittsKNZ*EintrittsKNZ,2)</f>
        <v>0</v>
      </c>
      <c r="I811">
        <f t="shared" si="114"/>
        <v>4439.67</v>
      </c>
      <c r="J811">
        <f t="shared" si="108"/>
        <v>837.29</v>
      </c>
      <c r="K811">
        <f t="shared" si="109"/>
        <v>0</v>
      </c>
      <c r="L811">
        <f t="shared" si="110"/>
        <v>1160.33</v>
      </c>
    </row>
    <row r="812" spans="1:12" x14ac:dyDescent="0.25">
      <c r="A812">
        <f t="shared" si="115"/>
        <v>7</v>
      </c>
      <c r="B812">
        <f t="shared" si="116"/>
        <v>68</v>
      </c>
      <c r="C812">
        <f t="shared" si="111"/>
        <v>2115</v>
      </c>
      <c r="D812" t="str">
        <f t="shared" si="112"/>
        <v>Andreas</v>
      </c>
      <c r="E812" t="str">
        <f t="shared" si="113"/>
        <v>Ganser</v>
      </c>
      <c r="F812">
        <f>ROUND(IF(Tariftyp="AT",IF($A812&lt;MONTH(TE_ZP_AT),AT_Gehalt,AT_Gehalt*(1+TE_Satz_AT)),IF($A812&lt;MONTH(TE_ZP_Tarif),Tarifentgelt,Tarifentgelt*(1+TE_Satz))*IRWAZ/AZ_Tarif)*EintrittsKNZ*AustrittsKNZ,2)</f>
        <v>4036.06</v>
      </c>
      <c r="G812">
        <f>ROUND(Grundentgelt*LZinPrz,2)</f>
        <v>403.61</v>
      </c>
      <c r="H812">
        <f>ROUND(IF(FreiwZulage&gt;TarifVolumenEnt+TarifVolumenLZ,FreiwZulage-(TarifVolumenEnt+TarifVolumenLZ),0)*AustrittsKNZ*EintrittsKNZ,2)</f>
        <v>0</v>
      </c>
      <c r="I812">
        <f t="shared" si="114"/>
        <v>4439.67</v>
      </c>
      <c r="J812">
        <f t="shared" si="108"/>
        <v>837.29</v>
      </c>
      <c r="K812">
        <f t="shared" si="109"/>
        <v>0</v>
      </c>
      <c r="L812">
        <f t="shared" si="110"/>
        <v>1160.33</v>
      </c>
    </row>
    <row r="813" spans="1:12" x14ac:dyDescent="0.25">
      <c r="A813">
        <f t="shared" si="115"/>
        <v>8</v>
      </c>
      <c r="B813">
        <f t="shared" si="116"/>
        <v>68</v>
      </c>
      <c r="C813">
        <f t="shared" si="111"/>
        <v>2115</v>
      </c>
      <c r="D813" t="str">
        <f t="shared" si="112"/>
        <v>Andreas</v>
      </c>
      <c r="E813" t="str">
        <f t="shared" si="113"/>
        <v>Ganser</v>
      </c>
      <c r="F813">
        <f>ROUND(IF(Tariftyp="AT",IF($A813&lt;MONTH(TE_ZP_AT),AT_Gehalt,AT_Gehalt*(1+TE_Satz_AT)),IF($A813&lt;MONTH(TE_ZP_Tarif),Tarifentgelt,Tarifentgelt*(1+TE_Satz))*IRWAZ/AZ_Tarif)*EintrittsKNZ*AustrittsKNZ,2)</f>
        <v>4036.06</v>
      </c>
      <c r="G813">
        <f>ROUND(Grundentgelt*LZinPrz,2)</f>
        <v>403.61</v>
      </c>
      <c r="H813">
        <f>ROUND(IF(FreiwZulage&gt;TarifVolumenEnt+TarifVolumenLZ,FreiwZulage-(TarifVolumenEnt+TarifVolumenLZ),0)*AustrittsKNZ*EintrittsKNZ,2)</f>
        <v>0</v>
      </c>
      <c r="I813">
        <f t="shared" si="114"/>
        <v>4439.67</v>
      </c>
      <c r="J813">
        <f t="shared" si="108"/>
        <v>837.29</v>
      </c>
      <c r="K813">
        <f t="shared" si="109"/>
        <v>0</v>
      </c>
      <c r="L813">
        <f t="shared" si="110"/>
        <v>1160.33</v>
      </c>
    </row>
    <row r="814" spans="1:12" x14ac:dyDescent="0.25">
      <c r="A814">
        <f t="shared" si="115"/>
        <v>9</v>
      </c>
      <c r="B814">
        <f t="shared" si="116"/>
        <v>68</v>
      </c>
      <c r="C814">
        <f t="shared" si="111"/>
        <v>2115</v>
      </c>
      <c r="D814" t="str">
        <f t="shared" si="112"/>
        <v>Andreas</v>
      </c>
      <c r="E814" t="str">
        <f t="shared" si="113"/>
        <v>Ganser</v>
      </c>
      <c r="F814">
        <f>ROUND(IF(Tariftyp="AT",IF($A814&lt;MONTH(TE_ZP_AT),AT_Gehalt,AT_Gehalt*(1+TE_Satz_AT)),IF($A814&lt;MONTH(TE_ZP_Tarif),Tarifentgelt,Tarifentgelt*(1+TE_Satz))*IRWAZ/AZ_Tarif)*EintrittsKNZ*AustrittsKNZ,2)</f>
        <v>4036.06</v>
      </c>
      <c r="G814">
        <f>ROUND(Grundentgelt*LZinPrz,2)</f>
        <v>403.61</v>
      </c>
      <c r="H814">
        <f>ROUND(IF(FreiwZulage&gt;TarifVolumenEnt+TarifVolumenLZ,FreiwZulage-(TarifVolumenEnt+TarifVolumenLZ),0)*AustrittsKNZ*EintrittsKNZ,2)</f>
        <v>0</v>
      </c>
      <c r="I814">
        <f t="shared" si="114"/>
        <v>4439.67</v>
      </c>
      <c r="J814">
        <f t="shared" si="108"/>
        <v>837.29</v>
      </c>
      <c r="K814">
        <f t="shared" si="109"/>
        <v>0</v>
      </c>
      <c r="L814">
        <f t="shared" si="110"/>
        <v>1160.33</v>
      </c>
    </row>
    <row r="815" spans="1:12" x14ac:dyDescent="0.25">
      <c r="A815">
        <f t="shared" si="115"/>
        <v>10</v>
      </c>
      <c r="B815">
        <f t="shared" si="116"/>
        <v>68</v>
      </c>
      <c r="C815">
        <f t="shared" si="111"/>
        <v>2115</v>
      </c>
      <c r="D815" t="str">
        <f t="shared" si="112"/>
        <v>Andreas</v>
      </c>
      <c r="E815" t="str">
        <f t="shared" si="113"/>
        <v>Ganser</v>
      </c>
      <c r="F815">
        <f>ROUND(IF(Tariftyp="AT",IF($A815&lt;MONTH(TE_ZP_AT),AT_Gehalt,AT_Gehalt*(1+TE_Satz_AT)),IF($A815&lt;MONTH(TE_ZP_Tarif),Tarifentgelt,Tarifentgelt*(1+TE_Satz))*IRWAZ/AZ_Tarif)*EintrittsKNZ*AustrittsKNZ,2)</f>
        <v>4036.06</v>
      </c>
      <c r="G815">
        <f>ROUND(Grundentgelt*LZinPrz,2)</f>
        <v>403.61</v>
      </c>
      <c r="H815">
        <f>ROUND(IF(FreiwZulage&gt;TarifVolumenEnt+TarifVolumenLZ,FreiwZulage-(TarifVolumenEnt+TarifVolumenLZ),0)*AustrittsKNZ*EintrittsKNZ,2)</f>
        <v>0</v>
      </c>
      <c r="I815">
        <f t="shared" si="114"/>
        <v>4439.67</v>
      </c>
      <c r="J815">
        <f t="shared" si="108"/>
        <v>837.29</v>
      </c>
      <c r="K815">
        <f t="shared" si="109"/>
        <v>0</v>
      </c>
      <c r="L815">
        <f t="shared" si="110"/>
        <v>1160.33</v>
      </c>
    </row>
    <row r="816" spans="1:12" x14ac:dyDescent="0.25">
      <c r="A816">
        <f t="shared" si="115"/>
        <v>11</v>
      </c>
      <c r="B816">
        <f t="shared" si="116"/>
        <v>68</v>
      </c>
      <c r="C816">
        <f t="shared" si="111"/>
        <v>2115</v>
      </c>
      <c r="D816" t="str">
        <f t="shared" si="112"/>
        <v>Andreas</v>
      </c>
      <c r="E816" t="str">
        <f t="shared" si="113"/>
        <v>Ganser</v>
      </c>
      <c r="F816">
        <f>ROUND(IF(Tariftyp="AT",IF($A816&lt;MONTH(TE_ZP_AT),AT_Gehalt,AT_Gehalt*(1+TE_Satz_AT)),IF($A816&lt;MONTH(TE_ZP_Tarif),Tarifentgelt,Tarifentgelt*(1+TE_Satz))*IRWAZ/AZ_Tarif)*EintrittsKNZ*AustrittsKNZ,2)</f>
        <v>4036.06</v>
      </c>
      <c r="G816">
        <f>ROUND(Grundentgelt*LZinPrz,2)</f>
        <v>403.61</v>
      </c>
      <c r="H816">
        <f>ROUND(IF(FreiwZulage&gt;TarifVolumenEnt+TarifVolumenLZ,FreiwZulage-(TarifVolumenEnt+TarifVolumenLZ),0)*AustrittsKNZ*EintrittsKNZ,2)</f>
        <v>0</v>
      </c>
      <c r="I816">
        <f t="shared" si="114"/>
        <v>4439.67</v>
      </c>
      <c r="J816">
        <f t="shared" si="108"/>
        <v>837.29</v>
      </c>
      <c r="K816">
        <f t="shared" si="109"/>
        <v>0</v>
      </c>
      <c r="L816">
        <f t="shared" si="110"/>
        <v>1160.33</v>
      </c>
    </row>
    <row r="817" spans="1:12" x14ac:dyDescent="0.25">
      <c r="A817">
        <f t="shared" si="115"/>
        <v>12</v>
      </c>
      <c r="B817">
        <f t="shared" si="116"/>
        <v>68</v>
      </c>
      <c r="C817">
        <f t="shared" si="111"/>
        <v>2115</v>
      </c>
      <c r="D817" t="str">
        <f t="shared" si="112"/>
        <v>Andreas</v>
      </c>
      <c r="E817" t="str">
        <f t="shared" si="113"/>
        <v>Ganser</v>
      </c>
      <c r="F817">
        <f>ROUND(IF(Tariftyp="AT",IF($A817&lt;MONTH(TE_ZP_AT),AT_Gehalt,AT_Gehalt*(1+TE_Satz_AT)),IF($A817&lt;MONTH(TE_ZP_Tarif),Tarifentgelt,Tarifentgelt*(1+TE_Satz))*IRWAZ/AZ_Tarif)*EintrittsKNZ*AustrittsKNZ,2)</f>
        <v>4036.06</v>
      </c>
      <c r="G817">
        <f>ROUND(Grundentgelt*LZinPrz,2)</f>
        <v>403.61</v>
      </c>
      <c r="H817">
        <f>ROUND(IF(FreiwZulage&gt;TarifVolumenEnt+TarifVolumenLZ,FreiwZulage-(TarifVolumenEnt+TarifVolumenLZ),0)*AustrittsKNZ*EintrittsKNZ,2)</f>
        <v>0</v>
      </c>
      <c r="I817">
        <f t="shared" si="114"/>
        <v>4439.67</v>
      </c>
      <c r="J817">
        <f t="shared" si="108"/>
        <v>837.29</v>
      </c>
      <c r="K817">
        <f t="shared" si="109"/>
        <v>0</v>
      </c>
      <c r="L817">
        <f t="shared" si="110"/>
        <v>1160.33</v>
      </c>
    </row>
    <row r="818" spans="1:12" x14ac:dyDescent="0.25">
      <c r="A818">
        <f t="shared" si="115"/>
        <v>1</v>
      </c>
      <c r="B818">
        <f t="shared" si="116"/>
        <v>69</v>
      </c>
      <c r="C818">
        <f t="shared" si="111"/>
        <v>2117</v>
      </c>
      <c r="D818" t="str">
        <f t="shared" si="112"/>
        <v>Axel</v>
      </c>
      <c r="E818" t="str">
        <f t="shared" si="113"/>
        <v>Gaschermann-Matterstock</v>
      </c>
      <c r="F818">
        <f>ROUND(IF(Tariftyp="AT",IF($A818&lt;MONTH(TE_ZP_AT),AT_Gehalt,AT_Gehalt*(1+TE_Satz_AT)),IF($A818&lt;MONTH(TE_ZP_Tarif),Tarifentgelt,Tarifentgelt*(1+TE_Satz))*IRWAZ/AZ_Tarif)*EintrittsKNZ*AustrittsKNZ,2)</f>
        <v>2294</v>
      </c>
      <c r="G818">
        <f>ROUND(Grundentgelt*LZinPrz,2)</f>
        <v>275.27999999999997</v>
      </c>
      <c r="H818">
        <f>ROUND(IF(FreiwZulage&gt;TarifVolumenEnt+TarifVolumenLZ,FreiwZulage-(TarifVolumenEnt+TarifVolumenLZ),0)*AustrittsKNZ*EintrittsKNZ,2)</f>
        <v>0</v>
      </c>
      <c r="I818">
        <f t="shared" si="114"/>
        <v>2569.2799999999997</v>
      </c>
      <c r="J818">
        <f t="shared" si="108"/>
        <v>513.98</v>
      </c>
      <c r="K818">
        <f t="shared" si="109"/>
        <v>1255.7200000000003</v>
      </c>
      <c r="L818">
        <f t="shared" si="110"/>
        <v>3030.7200000000003</v>
      </c>
    </row>
    <row r="819" spans="1:12" x14ac:dyDescent="0.25">
      <c r="A819">
        <f t="shared" si="115"/>
        <v>2</v>
      </c>
      <c r="B819">
        <f t="shared" si="116"/>
        <v>69</v>
      </c>
      <c r="C819">
        <f t="shared" si="111"/>
        <v>2117</v>
      </c>
      <c r="D819" t="str">
        <f t="shared" si="112"/>
        <v>Axel</v>
      </c>
      <c r="E819" t="str">
        <f t="shared" si="113"/>
        <v>Gaschermann-Matterstock</v>
      </c>
      <c r="F819">
        <f>ROUND(IF(Tariftyp="AT",IF($A819&lt;MONTH(TE_ZP_AT),AT_Gehalt,AT_Gehalt*(1+TE_Satz_AT)),IF($A819&lt;MONTH(TE_ZP_Tarif),Tarifentgelt,Tarifentgelt*(1+TE_Satz))*IRWAZ/AZ_Tarif)*EintrittsKNZ*AustrittsKNZ,2)</f>
        <v>2294</v>
      </c>
      <c r="G819">
        <f>ROUND(Grundentgelt*LZinPrz,2)</f>
        <v>275.27999999999997</v>
      </c>
      <c r="H819">
        <f>ROUND(IF(FreiwZulage&gt;TarifVolumenEnt+TarifVolumenLZ,FreiwZulage-(TarifVolumenEnt+TarifVolumenLZ),0)*AustrittsKNZ*EintrittsKNZ,2)</f>
        <v>0</v>
      </c>
      <c r="I819">
        <f t="shared" si="114"/>
        <v>2569.2799999999997</v>
      </c>
      <c r="J819">
        <f t="shared" si="108"/>
        <v>513.98</v>
      </c>
      <c r="K819">
        <f t="shared" si="109"/>
        <v>1255.7200000000003</v>
      </c>
      <c r="L819">
        <f t="shared" si="110"/>
        <v>3030.7200000000003</v>
      </c>
    </row>
    <row r="820" spans="1:12" x14ac:dyDescent="0.25">
      <c r="A820">
        <f t="shared" si="115"/>
        <v>3</v>
      </c>
      <c r="B820">
        <f t="shared" si="116"/>
        <v>69</v>
      </c>
      <c r="C820">
        <f t="shared" si="111"/>
        <v>2117</v>
      </c>
      <c r="D820" t="str">
        <f t="shared" si="112"/>
        <v>Axel</v>
      </c>
      <c r="E820" t="str">
        <f t="shared" si="113"/>
        <v>Gaschermann-Matterstock</v>
      </c>
      <c r="F820">
        <f>ROUND(IF(Tariftyp="AT",IF($A820&lt;MONTH(TE_ZP_AT),AT_Gehalt,AT_Gehalt*(1+TE_Satz_AT)),IF($A820&lt;MONTH(TE_ZP_Tarif),Tarifentgelt,Tarifentgelt*(1+TE_Satz))*IRWAZ/AZ_Tarif)*EintrittsKNZ*AustrittsKNZ,2)</f>
        <v>2294</v>
      </c>
      <c r="G820">
        <f>ROUND(Grundentgelt*LZinPrz,2)</f>
        <v>275.27999999999997</v>
      </c>
      <c r="H820">
        <f>ROUND(IF(FreiwZulage&gt;TarifVolumenEnt+TarifVolumenLZ,FreiwZulage-(TarifVolumenEnt+TarifVolumenLZ),0)*AustrittsKNZ*EintrittsKNZ,2)</f>
        <v>0</v>
      </c>
      <c r="I820">
        <f t="shared" si="114"/>
        <v>2569.2799999999997</v>
      </c>
      <c r="J820">
        <f t="shared" si="108"/>
        <v>513.98</v>
      </c>
      <c r="K820">
        <f t="shared" si="109"/>
        <v>1255.7200000000003</v>
      </c>
      <c r="L820">
        <f t="shared" si="110"/>
        <v>3030.7200000000003</v>
      </c>
    </row>
    <row r="821" spans="1:12" x14ac:dyDescent="0.25">
      <c r="A821">
        <f t="shared" si="115"/>
        <v>4</v>
      </c>
      <c r="B821">
        <f t="shared" si="116"/>
        <v>69</v>
      </c>
      <c r="C821">
        <f t="shared" si="111"/>
        <v>2117</v>
      </c>
      <c r="D821" t="str">
        <f t="shared" si="112"/>
        <v>Axel</v>
      </c>
      <c r="E821" t="str">
        <f t="shared" si="113"/>
        <v>Gaschermann-Matterstock</v>
      </c>
      <c r="F821">
        <f>ROUND(IF(Tariftyp="AT",IF($A821&lt;MONTH(TE_ZP_AT),AT_Gehalt,AT_Gehalt*(1+TE_Satz_AT)),IF($A821&lt;MONTH(TE_ZP_Tarif),Tarifentgelt,Tarifentgelt*(1+TE_Satz))*IRWAZ/AZ_Tarif)*EintrittsKNZ*AustrittsKNZ,2)</f>
        <v>2294</v>
      </c>
      <c r="G821">
        <f>ROUND(Grundentgelt*LZinPrz,2)</f>
        <v>275.27999999999997</v>
      </c>
      <c r="H821">
        <f>ROUND(IF(FreiwZulage&gt;TarifVolumenEnt+TarifVolumenLZ,FreiwZulage-(TarifVolumenEnt+TarifVolumenLZ),0)*AustrittsKNZ*EintrittsKNZ,2)</f>
        <v>0</v>
      </c>
      <c r="I821">
        <f t="shared" si="114"/>
        <v>2569.2799999999997</v>
      </c>
      <c r="J821">
        <f t="shared" si="108"/>
        <v>513.98</v>
      </c>
      <c r="K821">
        <f t="shared" si="109"/>
        <v>1255.7200000000003</v>
      </c>
      <c r="L821">
        <f t="shared" si="110"/>
        <v>3030.7200000000003</v>
      </c>
    </row>
    <row r="822" spans="1:12" x14ac:dyDescent="0.25">
      <c r="A822">
        <f t="shared" si="115"/>
        <v>5</v>
      </c>
      <c r="B822">
        <f t="shared" si="116"/>
        <v>69</v>
      </c>
      <c r="C822">
        <f t="shared" si="111"/>
        <v>2117</v>
      </c>
      <c r="D822" t="str">
        <f t="shared" si="112"/>
        <v>Axel</v>
      </c>
      <c r="E822" t="str">
        <f t="shared" si="113"/>
        <v>Gaschermann-Matterstock</v>
      </c>
      <c r="F822">
        <f>ROUND(IF(Tariftyp="AT",IF($A822&lt;MONTH(TE_ZP_AT),AT_Gehalt,AT_Gehalt*(1+TE_Satz_AT)),IF($A822&lt;MONTH(TE_ZP_Tarif),Tarifentgelt,Tarifentgelt*(1+TE_Satz))*IRWAZ/AZ_Tarif)*EintrittsKNZ*AustrittsKNZ,2)</f>
        <v>2362.8200000000002</v>
      </c>
      <c r="G822">
        <f>ROUND(Grundentgelt*LZinPrz,2)</f>
        <v>283.54000000000002</v>
      </c>
      <c r="H822">
        <f>ROUND(IF(FreiwZulage&gt;TarifVolumenEnt+TarifVolumenLZ,FreiwZulage-(TarifVolumenEnt+TarifVolumenLZ),0)*AustrittsKNZ*EintrittsKNZ,2)</f>
        <v>0</v>
      </c>
      <c r="I822">
        <f t="shared" si="114"/>
        <v>2646.36</v>
      </c>
      <c r="J822">
        <f t="shared" si="108"/>
        <v>529.4</v>
      </c>
      <c r="K822">
        <f t="shared" si="109"/>
        <v>1178.6399999999999</v>
      </c>
      <c r="L822">
        <f t="shared" si="110"/>
        <v>2953.64</v>
      </c>
    </row>
    <row r="823" spans="1:12" x14ac:dyDescent="0.25">
      <c r="A823">
        <f t="shared" si="115"/>
        <v>6</v>
      </c>
      <c r="B823">
        <f t="shared" si="116"/>
        <v>69</v>
      </c>
      <c r="C823">
        <f t="shared" si="111"/>
        <v>2117</v>
      </c>
      <c r="D823" t="str">
        <f t="shared" si="112"/>
        <v>Axel</v>
      </c>
      <c r="E823" t="str">
        <f t="shared" si="113"/>
        <v>Gaschermann-Matterstock</v>
      </c>
      <c r="F823">
        <f>ROUND(IF(Tariftyp="AT",IF($A823&lt;MONTH(TE_ZP_AT),AT_Gehalt,AT_Gehalt*(1+TE_Satz_AT)),IF($A823&lt;MONTH(TE_ZP_Tarif),Tarifentgelt,Tarifentgelt*(1+TE_Satz))*IRWAZ/AZ_Tarif)*EintrittsKNZ*AustrittsKNZ,2)</f>
        <v>2362.8200000000002</v>
      </c>
      <c r="G823">
        <f>ROUND(Grundentgelt*LZinPrz,2)</f>
        <v>283.54000000000002</v>
      </c>
      <c r="H823">
        <f>ROUND(IF(FreiwZulage&gt;TarifVolumenEnt+TarifVolumenLZ,FreiwZulage-(TarifVolumenEnt+TarifVolumenLZ),0)*AustrittsKNZ*EintrittsKNZ,2)</f>
        <v>0</v>
      </c>
      <c r="I823">
        <f t="shared" si="114"/>
        <v>2646.36</v>
      </c>
      <c r="J823">
        <f t="shared" si="108"/>
        <v>529.4</v>
      </c>
      <c r="K823">
        <f t="shared" si="109"/>
        <v>1178.6399999999999</v>
      </c>
      <c r="L823">
        <f t="shared" si="110"/>
        <v>2953.64</v>
      </c>
    </row>
    <row r="824" spans="1:12" x14ac:dyDescent="0.25">
      <c r="A824">
        <f t="shared" si="115"/>
        <v>7</v>
      </c>
      <c r="B824">
        <f t="shared" si="116"/>
        <v>69</v>
      </c>
      <c r="C824">
        <f t="shared" si="111"/>
        <v>2117</v>
      </c>
      <c r="D824" t="str">
        <f t="shared" si="112"/>
        <v>Axel</v>
      </c>
      <c r="E824" t="str">
        <f t="shared" si="113"/>
        <v>Gaschermann-Matterstock</v>
      </c>
      <c r="F824">
        <f>ROUND(IF(Tariftyp="AT",IF($A824&lt;MONTH(TE_ZP_AT),AT_Gehalt,AT_Gehalt*(1+TE_Satz_AT)),IF($A824&lt;MONTH(TE_ZP_Tarif),Tarifentgelt,Tarifentgelt*(1+TE_Satz))*IRWAZ/AZ_Tarif)*EintrittsKNZ*AustrittsKNZ,2)</f>
        <v>2362.8200000000002</v>
      </c>
      <c r="G824">
        <f>ROUND(Grundentgelt*LZinPrz,2)</f>
        <v>283.54000000000002</v>
      </c>
      <c r="H824">
        <f>ROUND(IF(FreiwZulage&gt;TarifVolumenEnt+TarifVolumenLZ,FreiwZulage-(TarifVolumenEnt+TarifVolumenLZ),0)*AustrittsKNZ*EintrittsKNZ,2)</f>
        <v>0</v>
      </c>
      <c r="I824">
        <f t="shared" si="114"/>
        <v>2646.36</v>
      </c>
      <c r="J824">
        <f t="shared" si="108"/>
        <v>529.4</v>
      </c>
      <c r="K824">
        <f t="shared" si="109"/>
        <v>1178.6399999999999</v>
      </c>
      <c r="L824">
        <f t="shared" si="110"/>
        <v>2953.64</v>
      </c>
    </row>
    <row r="825" spans="1:12" x14ac:dyDescent="0.25">
      <c r="A825">
        <f t="shared" si="115"/>
        <v>8</v>
      </c>
      <c r="B825">
        <f t="shared" si="116"/>
        <v>69</v>
      </c>
      <c r="C825">
        <f t="shared" si="111"/>
        <v>2117</v>
      </c>
      <c r="D825" t="str">
        <f t="shared" si="112"/>
        <v>Axel</v>
      </c>
      <c r="E825" t="str">
        <f t="shared" si="113"/>
        <v>Gaschermann-Matterstock</v>
      </c>
      <c r="F825">
        <f>ROUND(IF(Tariftyp="AT",IF($A825&lt;MONTH(TE_ZP_AT),AT_Gehalt,AT_Gehalt*(1+TE_Satz_AT)),IF($A825&lt;MONTH(TE_ZP_Tarif),Tarifentgelt,Tarifentgelt*(1+TE_Satz))*IRWAZ/AZ_Tarif)*EintrittsKNZ*AustrittsKNZ,2)</f>
        <v>2362.8200000000002</v>
      </c>
      <c r="G825">
        <f>ROUND(Grundentgelt*LZinPrz,2)</f>
        <v>283.54000000000002</v>
      </c>
      <c r="H825">
        <f>ROUND(IF(FreiwZulage&gt;TarifVolumenEnt+TarifVolumenLZ,FreiwZulage-(TarifVolumenEnt+TarifVolumenLZ),0)*AustrittsKNZ*EintrittsKNZ,2)</f>
        <v>0</v>
      </c>
      <c r="I825">
        <f t="shared" si="114"/>
        <v>2646.36</v>
      </c>
      <c r="J825">
        <f t="shared" si="108"/>
        <v>529.4</v>
      </c>
      <c r="K825">
        <f t="shared" si="109"/>
        <v>1178.6399999999999</v>
      </c>
      <c r="L825">
        <f t="shared" si="110"/>
        <v>2953.64</v>
      </c>
    </row>
    <row r="826" spans="1:12" x14ac:dyDescent="0.25">
      <c r="A826">
        <f t="shared" si="115"/>
        <v>9</v>
      </c>
      <c r="B826">
        <f t="shared" si="116"/>
        <v>69</v>
      </c>
      <c r="C826">
        <f t="shared" si="111"/>
        <v>2117</v>
      </c>
      <c r="D826" t="str">
        <f t="shared" si="112"/>
        <v>Axel</v>
      </c>
      <c r="E826" t="str">
        <f t="shared" si="113"/>
        <v>Gaschermann-Matterstock</v>
      </c>
      <c r="F826">
        <f>ROUND(IF(Tariftyp="AT",IF($A826&lt;MONTH(TE_ZP_AT),AT_Gehalt,AT_Gehalt*(1+TE_Satz_AT)),IF($A826&lt;MONTH(TE_ZP_Tarif),Tarifentgelt,Tarifentgelt*(1+TE_Satz))*IRWAZ/AZ_Tarif)*EintrittsKNZ*AustrittsKNZ,2)</f>
        <v>2362.8200000000002</v>
      </c>
      <c r="G826">
        <f>ROUND(Grundentgelt*LZinPrz,2)</f>
        <v>283.54000000000002</v>
      </c>
      <c r="H826">
        <f>ROUND(IF(FreiwZulage&gt;TarifVolumenEnt+TarifVolumenLZ,FreiwZulage-(TarifVolumenEnt+TarifVolumenLZ),0)*AustrittsKNZ*EintrittsKNZ,2)</f>
        <v>0</v>
      </c>
      <c r="I826">
        <f t="shared" si="114"/>
        <v>2646.36</v>
      </c>
      <c r="J826">
        <f t="shared" si="108"/>
        <v>529.4</v>
      </c>
      <c r="K826">
        <f t="shared" si="109"/>
        <v>1178.6399999999999</v>
      </c>
      <c r="L826">
        <f t="shared" si="110"/>
        <v>2953.64</v>
      </c>
    </row>
    <row r="827" spans="1:12" x14ac:dyDescent="0.25">
      <c r="A827">
        <f t="shared" si="115"/>
        <v>10</v>
      </c>
      <c r="B827">
        <f t="shared" si="116"/>
        <v>69</v>
      </c>
      <c r="C827">
        <f t="shared" si="111"/>
        <v>2117</v>
      </c>
      <c r="D827" t="str">
        <f t="shared" si="112"/>
        <v>Axel</v>
      </c>
      <c r="E827" t="str">
        <f t="shared" si="113"/>
        <v>Gaschermann-Matterstock</v>
      </c>
      <c r="F827">
        <f>ROUND(IF(Tariftyp="AT",IF($A827&lt;MONTH(TE_ZP_AT),AT_Gehalt,AT_Gehalt*(1+TE_Satz_AT)),IF($A827&lt;MONTH(TE_ZP_Tarif),Tarifentgelt,Tarifentgelt*(1+TE_Satz))*IRWAZ/AZ_Tarif)*EintrittsKNZ*AustrittsKNZ,2)</f>
        <v>2362.8200000000002</v>
      </c>
      <c r="G827">
        <f>ROUND(Grundentgelt*LZinPrz,2)</f>
        <v>283.54000000000002</v>
      </c>
      <c r="H827">
        <f>ROUND(IF(FreiwZulage&gt;TarifVolumenEnt+TarifVolumenLZ,FreiwZulage-(TarifVolumenEnt+TarifVolumenLZ),0)*AustrittsKNZ*EintrittsKNZ,2)</f>
        <v>0</v>
      </c>
      <c r="I827">
        <f t="shared" si="114"/>
        <v>2646.36</v>
      </c>
      <c r="J827">
        <f t="shared" si="108"/>
        <v>529.4</v>
      </c>
      <c r="K827">
        <f t="shared" si="109"/>
        <v>1178.6399999999999</v>
      </c>
      <c r="L827">
        <f t="shared" si="110"/>
        <v>2953.64</v>
      </c>
    </row>
    <row r="828" spans="1:12" x14ac:dyDescent="0.25">
      <c r="A828">
        <f t="shared" si="115"/>
        <v>11</v>
      </c>
      <c r="B828">
        <f t="shared" si="116"/>
        <v>69</v>
      </c>
      <c r="C828">
        <f t="shared" si="111"/>
        <v>2117</v>
      </c>
      <c r="D828" t="str">
        <f t="shared" si="112"/>
        <v>Axel</v>
      </c>
      <c r="E828" t="str">
        <f t="shared" si="113"/>
        <v>Gaschermann-Matterstock</v>
      </c>
      <c r="F828">
        <f>ROUND(IF(Tariftyp="AT",IF($A828&lt;MONTH(TE_ZP_AT),AT_Gehalt,AT_Gehalt*(1+TE_Satz_AT)),IF($A828&lt;MONTH(TE_ZP_Tarif),Tarifentgelt,Tarifentgelt*(1+TE_Satz))*IRWAZ/AZ_Tarif)*EintrittsKNZ*AustrittsKNZ,2)</f>
        <v>2362.8200000000002</v>
      </c>
      <c r="G828">
        <f>ROUND(Grundentgelt*LZinPrz,2)</f>
        <v>283.54000000000002</v>
      </c>
      <c r="H828">
        <f>ROUND(IF(FreiwZulage&gt;TarifVolumenEnt+TarifVolumenLZ,FreiwZulage-(TarifVolumenEnt+TarifVolumenLZ),0)*AustrittsKNZ*EintrittsKNZ,2)</f>
        <v>0</v>
      </c>
      <c r="I828">
        <f t="shared" si="114"/>
        <v>2646.36</v>
      </c>
      <c r="J828">
        <f t="shared" si="108"/>
        <v>529.4</v>
      </c>
      <c r="K828">
        <f t="shared" si="109"/>
        <v>1178.6399999999999</v>
      </c>
      <c r="L828">
        <f t="shared" si="110"/>
        <v>2953.64</v>
      </c>
    </row>
    <row r="829" spans="1:12" x14ac:dyDescent="0.25">
      <c r="A829">
        <f t="shared" si="115"/>
        <v>12</v>
      </c>
      <c r="B829">
        <f t="shared" si="116"/>
        <v>69</v>
      </c>
      <c r="C829">
        <f t="shared" si="111"/>
        <v>2117</v>
      </c>
      <c r="D829" t="str">
        <f t="shared" si="112"/>
        <v>Axel</v>
      </c>
      <c r="E829" t="str">
        <f t="shared" si="113"/>
        <v>Gaschermann-Matterstock</v>
      </c>
      <c r="F829">
        <f>ROUND(IF(Tariftyp="AT",IF($A829&lt;MONTH(TE_ZP_AT),AT_Gehalt,AT_Gehalt*(1+TE_Satz_AT)),IF($A829&lt;MONTH(TE_ZP_Tarif),Tarifentgelt,Tarifentgelt*(1+TE_Satz))*IRWAZ/AZ_Tarif)*EintrittsKNZ*AustrittsKNZ,2)</f>
        <v>2362.8200000000002</v>
      </c>
      <c r="G829">
        <f>ROUND(Grundentgelt*LZinPrz,2)</f>
        <v>283.54000000000002</v>
      </c>
      <c r="H829">
        <f>ROUND(IF(FreiwZulage&gt;TarifVolumenEnt+TarifVolumenLZ,FreiwZulage-(TarifVolumenEnt+TarifVolumenLZ),0)*AustrittsKNZ*EintrittsKNZ,2)</f>
        <v>0</v>
      </c>
      <c r="I829">
        <f t="shared" si="114"/>
        <v>2646.36</v>
      </c>
      <c r="J829">
        <f t="shared" si="108"/>
        <v>529.4</v>
      </c>
      <c r="K829">
        <f t="shared" si="109"/>
        <v>1178.6399999999999</v>
      </c>
      <c r="L829">
        <f t="shared" si="110"/>
        <v>2953.64</v>
      </c>
    </row>
    <row r="830" spans="1:12" x14ac:dyDescent="0.25">
      <c r="A830">
        <f t="shared" si="115"/>
        <v>1</v>
      </c>
      <c r="B830">
        <f t="shared" si="116"/>
        <v>70</v>
      </c>
      <c r="C830">
        <f t="shared" si="111"/>
        <v>2123</v>
      </c>
      <c r="D830" t="str">
        <f t="shared" si="112"/>
        <v>Jessica</v>
      </c>
      <c r="E830" t="str">
        <f t="shared" si="113"/>
        <v>Gati-Fabry</v>
      </c>
      <c r="F830">
        <f>ROUND(IF(Tariftyp="AT",IF($A830&lt;MONTH(TE_ZP_AT),AT_Gehalt,AT_Gehalt*(1+TE_Satz_AT)),IF($A830&lt;MONTH(TE_ZP_Tarif),Tarifentgelt,Tarifentgelt*(1+TE_Satz))*IRWAZ/AZ_Tarif)*EintrittsKNZ*AustrittsKNZ,2)</f>
        <v>2123.5</v>
      </c>
      <c r="G830">
        <f>ROUND(Grundentgelt*LZinPrz,2)</f>
        <v>169.88</v>
      </c>
      <c r="H830">
        <f>ROUND(IF(FreiwZulage&gt;TarifVolumenEnt+TarifVolumenLZ,FreiwZulage-(TarifVolumenEnt+TarifVolumenLZ),0)*AustrittsKNZ*EintrittsKNZ,2)</f>
        <v>117</v>
      </c>
      <c r="I830">
        <f t="shared" si="114"/>
        <v>2410.38</v>
      </c>
      <c r="J830">
        <f t="shared" si="108"/>
        <v>482.2</v>
      </c>
      <c r="K830">
        <f t="shared" si="109"/>
        <v>1414.62</v>
      </c>
      <c r="L830">
        <f t="shared" si="110"/>
        <v>3189.62</v>
      </c>
    </row>
    <row r="831" spans="1:12" x14ac:dyDescent="0.25">
      <c r="A831">
        <f t="shared" si="115"/>
        <v>2</v>
      </c>
      <c r="B831">
        <f t="shared" si="116"/>
        <v>70</v>
      </c>
      <c r="C831">
        <f t="shared" si="111"/>
        <v>2123</v>
      </c>
      <c r="D831" t="str">
        <f t="shared" si="112"/>
        <v>Jessica</v>
      </c>
      <c r="E831" t="str">
        <f t="shared" si="113"/>
        <v>Gati-Fabry</v>
      </c>
      <c r="F831">
        <f>ROUND(IF(Tariftyp="AT",IF($A831&lt;MONTH(TE_ZP_AT),AT_Gehalt,AT_Gehalt*(1+TE_Satz_AT)),IF($A831&lt;MONTH(TE_ZP_Tarif),Tarifentgelt,Tarifentgelt*(1+TE_Satz))*IRWAZ/AZ_Tarif)*EintrittsKNZ*AustrittsKNZ,2)</f>
        <v>2123.5</v>
      </c>
      <c r="G831">
        <f>ROUND(Grundentgelt*LZinPrz,2)</f>
        <v>169.88</v>
      </c>
      <c r="H831">
        <f>ROUND(IF(FreiwZulage&gt;TarifVolumenEnt+TarifVolumenLZ,FreiwZulage-(TarifVolumenEnt+TarifVolumenLZ),0)*AustrittsKNZ*EintrittsKNZ,2)</f>
        <v>117</v>
      </c>
      <c r="I831">
        <f t="shared" si="114"/>
        <v>2410.38</v>
      </c>
      <c r="J831">
        <f t="shared" si="108"/>
        <v>482.2</v>
      </c>
      <c r="K831">
        <f t="shared" si="109"/>
        <v>1414.62</v>
      </c>
      <c r="L831">
        <f t="shared" si="110"/>
        <v>3189.62</v>
      </c>
    </row>
    <row r="832" spans="1:12" x14ac:dyDescent="0.25">
      <c r="A832">
        <f t="shared" si="115"/>
        <v>3</v>
      </c>
      <c r="B832">
        <f t="shared" si="116"/>
        <v>70</v>
      </c>
      <c r="C832">
        <f t="shared" si="111"/>
        <v>2123</v>
      </c>
      <c r="D832" t="str">
        <f t="shared" si="112"/>
        <v>Jessica</v>
      </c>
      <c r="E832" t="str">
        <f t="shared" si="113"/>
        <v>Gati-Fabry</v>
      </c>
      <c r="F832">
        <f>ROUND(IF(Tariftyp="AT",IF($A832&lt;MONTH(TE_ZP_AT),AT_Gehalt,AT_Gehalt*(1+TE_Satz_AT)),IF($A832&lt;MONTH(TE_ZP_Tarif),Tarifentgelt,Tarifentgelt*(1+TE_Satz))*IRWAZ/AZ_Tarif)*EintrittsKNZ*AustrittsKNZ,2)</f>
        <v>2123.5</v>
      </c>
      <c r="G832">
        <f>ROUND(Grundentgelt*LZinPrz,2)</f>
        <v>169.88</v>
      </c>
      <c r="H832">
        <f>ROUND(IF(FreiwZulage&gt;TarifVolumenEnt+TarifVolumenLZ,FreiwZulage-(TarifVolumenEnt+TarifVolumenLZ),0)*AustrittsKNZ*EintrittsKNZ,2)</f>
        <v>117</v>
      </c>
      <c r="I832">
        <f t="shared" si="114"/>
        <v>2410.38</v>
      </c>
      <c r="J832">
        <f t="shared" si="108"/>
        <v>482.2</v>
      </c>
      <c r="K832">
        <f t="shared" si="109"/>
        <v>1414.62</v>
      </c>
      <c r="L832">
        <f t="shared" si="110"/>
        <v>3189.62</v>
      </c>
    </row>
    <row r="833" spans="1:12" x14ac:dyDescent="0.25">
      <c r="A833">
        <f t="shared" si="115"/>
        <v>4</v>
      </c>
      <c r="B833">
        <f t="shared" si="116"/>
        <v>70</v>
      </c>
      <c r="C833">
        <f t="shared" si="111"/>
        <v>2123</v>
      </c>
      <c r="D833" t="str">
        <f t="shared" si="112"/>
        <v>Jessica</v>
      </c>
      <c r="E833" t="str">
        <f t="shared" si="113"/>
        <v>Gati-Fabry</v>
      </c>
      <c r="F833">
        <f>ROUND(IF(Tariftyp="AT",IF($A833&lt;MONTH(TE_ZP_AT),AT_Gehalt,AT_Gehalt*(1+TE_Satz_AT)),IF($A833&lt;MONTH(TE_ZP_Tarif),Tarifentgelt,Tarifentgelt*(1+TE_Satz))*IRWAZ/AZ_Tarif)*EintrittsKNZ*AustrittsKNZ,2)</f>
        <v>2123.5</v>
      </c>
      <c r="G833">
        <f>ROUND(Grundentgelt*LZinPrz,2)</f>
        <v>169.88</v>
      </c>
      <c r="H833">
        <f>ROUND(IF(FreiwZulage&gt;TarifVolumenEnt+TarifVolumenLZ,FreiwZulage-(TarifVolumenEnt+TarifVolumenLZ),0)*AustrittsKNZ*EintrittsKNZ,2)</f>
        <v>117</v>
      </c>
      <c r="I833">
        <f t="shared" si="114"/>
        <v>2410.38</v>
      </c>
      <c r="J833">
        <f t="shared" si="108"/>
        <v>482.2</v>
      </c>
      <c r="K833">
        <f t="shared" si="109"/>
        <v>1414.62</v>
      </c>
      <c r="L833">
        <f t="shared" si="110"/>
        <v>3189.62</v>
      </c>
    </row>
    <row r="834" spans="1:12" x14ac:dyDescent="0.25">
      <c r="A834">
        <f t="shared" si="115"/>
        <v>5</v>
      </c>
      <c r="B834">
        <f t="shared" si="116"/>
        <v>70</v>
      </c>
      <c r="C834">
        <f t="shared" si="111"/>
        <v>2123</v>
      </c>
      <c r="D834" t="str">
        <f t="shared" si="112"/>
        <v>Jessica</v>
      </c>
      <c r="E834" t="str">
        <f t="shared" si="113"/>
        <v>Gati-Fabry</v>
      </c>
      <c r="F834">
        <f>ROUND(IF(Tariftyp="AT",IF($A834&lt;MONTH(TE_ZP_AT),AT_Gehalt,AT_Gehalt*(1+TE_Satz_AT)),IF($A834&lt;MONTH(TE_ZP_Tarif),Tarifentgelt,Tarifentgelt*(1+TE_Satz))*IRWAZ/AZ_Tarif)*EintrittsKNZ*AustrittsKNZ,2)</f>
        <v>2187.21</v>
      </c>
      <c r="G834">
        <f>ROUND(Grundentgelt*LZinPrz,2)</f>
        <v>174.98</v>
      </c>
      <c r="H834">
        <f>ROUND(IF(FreiwZulage&gt;TarifVolumenEnt+TarifVolumenLZ,FreiwZulage-(TarifVolumenEnt+TarifVolumenLZ),0)*AustrittsKNZ*EintrittsKNZ,2)</f>
        <v>48.2</v>
      </c>
      <c r="I834">
        <f t="shared" si="114"/>
        <v>2410.39</v>
      </c>
      <c r="J834">
        <f t="shared" ref="J834:J897" si="117">ROUND(IF(KVPV_BBG&lt;lfdEntgelt,KVPV_BBG*KVPV_Satz,lfdEntgelt*KVPV_Satz)+IF(RVAV_BBG&lt;lfdEntgelt,RVAV_BBG*RVAV_Satz,lfdEntgelt*RVAV_Satz),2)</f>
        <v>482.2</v>
      </c>
      <c r="K834">
        <f t="shared" ref="K834:K897" si="118">IF(KVPV_BBG-lfdEntgelt&lt;0,0,KVPV_BBG-lfdEntgelt)</f>
        <v>1414.6100000000001</v>
      </c>
      <c r="L834">
        <f t="shared" ref="L834:L897" si="119">IF(RVAV_BBG-lfdEntgelt&lt;0,0,RVAV_BBG-lfdEntgelt)</f>
        <v>3189.61</v>
      </c>
    </row>
    <row r="835" spans="1:12" x14ac:dyDescent="0.25">
      <c r="A835">
        <f t="shared" si="115"/>
        <v>6</v>
      </c>
      <c r="B835">
        <f t="shared" si="116"/>
        <v>70</v>
      </c>
      <c r="C835">
        <f t="shared" ref="C835:C898" si="120">INDEX(Stammdaten,$B835,1)</f>
        <v>2123</v>
      </c>
      <c r="D835" t="str">
        <f t="shared" ref="D835:D898" si="121">INDEX(Stammdaten,$B835,2)</f>
        <v>Jessica</v>
      </c>
      <c r="E835" t="str">
        <f t="shared" ref="E835:E898" si="122">INDEX(Stammdaten,$B835,3)</f>
        <v>Gati-Fabry</v>
      </c>
      <c r="F835">
        <f>ROUND(IF(Tariftyp="AT",IF($A835&lt;MONTH(TE_ZP_AT),AT_Gehalt,AT_Gehalt*(1+TE_Satz_AT)),IF($A835&lt;MONTH(TE_ZP_Tarif),Tarifentgelt,Tarifentgelt*(1+TE_Satz))*IRWAZ/AZ_Tarif)*EintrittsKNZ*AustrittsKNZ,2)</f>
        <v>2187.21</v>
      </c>
      <c r="G835">
        <f>ROUND(Grundentgelt*LZinPrz,2)</f>
        <v>174.98</v>
      </c>
      <c r="H835">
        <f>ROUND(IF(FreiwZulage&gt;TarifVolumenEnt+TarifVolumenLZ,FreiwZulage-(TarifVolumenEnt+TarifVolumenLZ),0)*AustrittsKNZ*EintrittsKNZ,2)</f>
        <v>48.2</v>
      </c>
      <c r="I835">
        <f t="shared" ref="I835:I898" si="123">SUM(F835:H835)</f>
        <v>2410.39</v>
      </c>
      <c r="J835">
        <f t="shared" si="117"/>
        <v>482.2</v>
      </c>
      <c r="K835">
        <f t="shared" si="118"/>
        <v>1414.6100000000001</v>
      </c>
      <c r="L835">
        <f t="shared" si="119"/>
        <v>3189.61</v>
      </c>
    </row>
    <row r="836" spans="1:12" x14ac:dyDescent="0.25">
      <c r="A836">
        <f t="shared" ref="A836:A899" si="124">IF($A835=12,1,$A835+1)</f>
        <v>7</v>
      </c>
      <c r="B836">
        <f t="shared" ref="B836:B899" si="125">IF(A836=1,B835+1,B835)</f>
        <v>70</v>
      </c>
      <c r="C836">
        <f t="shared" si="120"/>
        <v>2123</v>
      </c>
      <c r="D836" t="str">
        <f t="shared" si="121"/>
        <v>Jessica</v>
      </c>
      <c r="E836" t="str">
        <f t="shared" si="122"/>
        <v>Gati-Fabry</v>
      </c>
      <c r="F836">
        <f>ROUND(IF(Tariftyp="AT",IF($A836&lt;MONTH(TE_ZP_AT),AT_Gehalt,AT_Gehalt*(1+TE_Satz_AT)),IF($A836&lt;MONTH(TE_ZP_Tarif),Tarifentgelt,Tarifentgelt*(1+TE_Satz))*IRWAZ/AZ_Tarif)*EintrittsKNZ*AustrittsKNZ,2)</f>
        <v>2187.21</v>
      </c>
      <c r="G836">
        <f>ROUND(Grundentgelt*LZinPrz,2)</f>
        <v>174.98</v>
      </c>
      <c r="H836">
        <f>ROUND(IF(FreiwZulage&gt;TarifVolumenEnt+TarifVolumenLZ,FreiwZulage-(TarifVolumenEnt+TarifVolumenLZ),0)*AustrittsKNZ*EintrittsKNZ,2)</f>
        <v>48.2</v>
      </c>
      <c r="I836">
        <f t="shared" si="123"/>
        <v>2410.39</v>
      </c>
      <c r="J836">
        <f t="shared" si="117"/>
        <v>482.2</v>
      </c>
      <c r="K836">
        <f t="shared" si="118"/>
        <v>1414.6100000000001</v>
      </c>
      <c r="L836">
        <f t="shared" si="119"/>
        <v>3189.61</v>
      </c>
    </row>
    <row r="837" spans="1:12" x14ac:dyDescent="0.25">
      <c r="A837">
        <f t="shared" si="124"/>
        <v>8</v>
      </c>
      <c r="B837">
        <f t="shared" si="125"/>
        <v>70</v>
      </c>
      <c r="C837">
        <f t="shared" si="120"/>
        <v>2123</v>
      </c>
      <c r="D837" t="str">
        <f t="shared" si="121"/>
        <v>Jessica</v>
      </c>
      <c r="E837" t="str">
        <f t="shared" si="122"/>
        <v>Gati-Fabry</v>
      </c>
      <c r="F837">
        <f>ROUND(IF(Tariftyp="AT",IF($A837&lt;MONTH(TE_ZP_AT),AT_Gehalt,AT_Gehalt*(1+TE_Satz_AT)),IF($A837&lt;MONTH(TE_ZP_Tarif),Tarifentgelt,Tarifentgelt*(1+TE_Satz))*IRWAZ/AZ_Tarif)*EintrittsKNZ*AustrittsKNZ,2)</f>
        <v>2187.21</v>
      </c>
      <c r="G837">
        <f>ROUND(Grundentgelt*LZinPrz,2)</f>
        <v>174.98</v>
      </c>
      <c r="H837">
        <f>ROUND(IF(FreiwZulage&gt;TarifVolumenEnt+TarifVolumenLZ,FreiwZulage-(TarifVolumenEnt+TarifVolumenLZ),0)*AustrittsKNZ*EintrittsKNZ,2)</f>
        <v>48.2</v>
      </c>
      <c r="I837">
        <f t="shared" si="123"/>
        <v>2410.39</v>
      </c>
      <c r="J837">
        <f t="shared" si="117"/>
        <v>482.2</v>
      </c>
      <c r="K837">
        <f t="shared" si="118"/>
        <v>1414.6100000000001</v>
      </c>
      <c r="L837">
        <f t="shared" si="119"/>
        <v>3189.61</v>
      </c>
    </row>
    <row r="838" spans="1:12" x14ac:dyDescent="0.25">
      <c r="A838">
        <f t="shared" si="124"/>
        <v>9</v>
      </c>
      <c r="B838">
        <f t="shared" si="125"/>
        <v>70</v>
      </c>
      <c r="C838">
        <f t="shared" si="120"/>
        <v>2123</v>
      </c>
      <c r="D838" t="str">
        <f t="shared" si="121"/>
        <v>Jessica</v>
      </c>
      <c r="E838" t="str">
        <f t="shared" si="122"/>
        <v>Gati-Fabry</v>
      </c>
      <c r="F838">
        <f>ROUND(IF(Tariftyp="AT",IF($A838&lt;MONTH(TE_ZP_AT),AT_Gehalt,AT_Gehalt*(1+TE_Satz_AT)),IF($A838&lt;MONTH(TE_ZP_Tarif),Tarifentgelt,Tarifentgelt*(1+TE_Satz))*IRWAZ/AZ_Tarif)*EintrittsKNZ*AustrittsKNZ,2)</f>
        <v>2187.21</v>
      </c>
      <c r="G838">
        <f>ROUND(Grundentgelt*LZinPrz,2)</f>
        <v>174.98</v>
      </c>
      <c r="H838">
        <f>ROUND(IF(FreiwZulage&gt;TarifVolumenEnt+TarifVolumenLZ,FreiwZulage-(TarifVolumenEnt+TarifVolumenLZ),0)*AustrittsKNZ*EintrittsKNZ,2)</f>
        <v>48.2</v>
      </c>
      <c r="I838">
        <f t="shared" si="123"/>
        <v>2410.39</v>
      </c>
      <c r="J838">
        <f t="shared" si="117"/>
        <v>482.2</v>
      </c>
      <c r="K838">
        <f t="shared" si="118"/>
        <v>1414.6100000000001</v>
      </c>
      <c r="L838">
        <f t="shared" si="119"/>
        <v>3189.61</v>
      </c>
    </row>
    <row r="839" spans="1:12" x14ac:dyDescent="0.25">
      <c r="A839">
        <f t="shared" si="124"/>
        <v>10</v>
      </c>
      <c r="B839">
        <f t="shared" si="125"/>
        <v>70</v>
      </c>
      <c r="C839">
        <f t="shared" si="120"/>
        <v>2123</v>
      </c>
      <c r="D839" t="str">
        <f t="shared" si="121"/>
        <v>Jessica</v>
      </c>
      <c r="E839" t="str">
        <f t="shared" si="122"/>
        <v>Gati-Fabry</v>
      </c>
      <c r="F839">
        <f>ROUND(IF(Tariftyp="AT",IF($A839&lt;MONTH(TE_ZP_AT),AT_Gehalt,AT_Gehalt*(1+TE_Satz_AT)),IF($A839&lt;MONTH(TE_ZP_Tarif),Tarifentgelt,Tarifentgelt*(1+TE_Satz))*IRWAZ/AZ_Tarif)*EintrittsKNZ*AustrittsKNZ,2)</f>
        <v>2187.21</v>
      </c>
      <c r="G839">
        <f>ROUND(Grundentgelt*LZinPrz,2)</f>
        <v>174.98</v>
      </c>
      <c r="H839">
        <f>ROUND(IF(FreiwZulage&gt;TarifVolumenEnt+TarifVolumenLZ,FreiwZulage-(TarifVolumenEnt+TarifVolumenLZ),0)*AustrittsKNZ*EintrittsKNZ,2)</f>
        <v>48.2</v>
      </c>
      <c r="I839">
        <f t="shared" si="123"/>
        <v>2410.39</v>
      </c>
      <c r="J839">
        <f t="shared" si="117"/>
        <v>482.2</v>
      </c>
      <c r="K839">
        <f t="shared" si="118"/>
        <v>1414.6100000000001</v>
      </c>
      <c r="L839">
        <f t="shared" si="119"/>
        <v>3189.61</v>
      </c>
    </row>
    <row r="840" spans="1:12" x14ac:dyDescent="0.25">
      <c r="A840">
        <f t="shared" si="124"/>
        <v>11</v>
      </c>
      <c r="B840">
        <f t="shared" si="125"/>
        <v>70</v>
      </c>
      <c r="C840">
        <f t="shared" si="120"/>
        <v>2123</v>
      </c>
      <c r="D840" t="str">
        <f t="shared" si="121"/>
        <v>Jessica</v>
      </c>
      <c r="E840" t="str">
        <f t="shared" si="122"/>
        <v>Gati-Fabry</v>
      </c>
      <c r="F840">
        <f>ROUND(IF(Tariftyp="AT",IF($A840&lt;MONTH(TE_ZP_AT),AT_Gehalt,AT_Gehalt*(1+TE_Satz_AT)),IF($A840&lt;MONTH(TE_ZP_Tarif),Tarifentgelt,Tarifentgelt*(1+TE_Satz))*IRWAZ/AZ_Tarif)*EintrittsKNZ*AustrittsKNZ,2)</f>
        <v>2187.21</v>
      </c>
      <c r="G840">
        <f>ROUND(Grundentgelt*LZinPrz,2)</f>
        <v>174.98</v>
      </c>
      <c r="H840">
        <f>ROUND(IF(FreiwZulage&gt;TarifVolumenEnt+TarifVolumenLZ,FreiwZulage-(TarifVolumenEnt+TarifVolumenLZ),0)*AustrittsKNZ*EintrittsKNZ,2)</f>
        <v>48.2</v>
      </c>
      <c r="I840">
        <f t="shared" si="123"/>
        <v>2410.39</v>
      </c>
      <c r="J840">
        <f t="shared" si="117"/>
        <v>482.2</v>
      </c>
      <c r="K840">
        <f t="shared" si="118"/>
        <v>1414.6100000000001</v>
      </c>
      <c r="L840">
        <f t="shared" si="119"/>
        <v>3189.61</v>
      </c>
    </row>
    <row r="841" spans="1:12" x14ac:dyDescent="0.25">
      <c r="A841">
        <f t="shared" si="124"/>
        <v>12</v>
      </c>
      <c r="B841">
        <f t="shared" si="125"/>
        <v>70</v>
      </c>
      <c r="C841">
        <f t="shared" si="120"/>
        <v>2123</v>
      </c>
      <c r="D841" t="str">
        <f t="shared" si="121"/>
        <v>Jessica</v>
      </c>
      <c r="E841" t="str">
        <f t="shared" si="122"/>
        <v>Gati-Fabry</v>
      </c>
      <c r="F841">
        <f>ROUND(IF(Tariftyp="AT",IF($A841&lt;MONTH(TE_ZP_AT),AT_Gehalt,AT_Gehalt*(1+TE_Satz_AT)),IF($A841&lt;MONTH(TE_ZP_Tarif),Tarifentgelt,Tarifentgelt*(1+TE_Satz))*IRWAZ/AZ_Tarif)*EintrittsKNZ*AustrittsKNZ,2)</f>
        <v>2187.21</v>
      </c>
      <c r="G841">
        <f>ROUND(Grundentgelt*LZinPrz,2)</f>
        <v>174.98</v>
      </c>
      <c r="H841">
        <f>ROUND(IF(FreiwZulage&gt;TarifVolumenEnt+TarifVolumenLZ,FreiwZulage-(TarifVolumenEnt+TarifVolumenLZ),0)*AustrittsKNZ*EintrittsKNZ,2)</f>
        <v>48.2</v>
      </c>
      <c r="I841">
        <f t="shared" si="123"/>
        <v>2410.39</v>
      </c>
      <c r="J841">
        <f t="shared" si="117"/>
        <v>482.2</v>
      </c>
      <c r="K841">
        <f t="shared" si="118"/>
        <v>1414.6100000000001</v>
      </c>
      <c r="L841">
        <f t="shared" si="119"/>
        <v>3189.61</v>
      </c>
    </row>
    <row r="842" spans="1:12" x14ac:dyDescent="0.25">
      <c r="A842">
        <f t="shared" si="124"/>
        <v>1</v>
      </c>
      <c r="B842">
        <f t="shared" si="125"/>
        <v>71</v>
      </c>
      <c r="C842">
        <f t="shared" si="120"/>
        <v>2145</v>
      </c>
      <c r="D842" t="str">
        <f t="shared" si="121"/>
        <v>Barbara</v>
      </c>
      <c r="E842" t="str">
        <f t="shared" si="122"/>
        <v>Gehm</v>
      </c>
      <c r="F842">
        <f>ROUND(IF(Tariftyp="AT",IF($A842&lt;MONTH(TE_ZP_AT),AT_Gehalt,AT_Gehalt*(1+TE_Satz_AT)),IF($A842&lt;MONTH(TE_ZP_Tarif),Tarifentgelt,Tarifentgelt*(1+TE_Satz))*IRWAZ/AZ_Tarif)*EintrittsKNZ*AustrittsKNZ,2)</f>
        <v>2608</v>
      </c>
      <c r="G842">
        <f>ROUND(Grundentgelt*LZinPrz,2)</f>
        <v>312.95999999999998</v>
      </c>
      <c r="H842">
        <f>ROUND(IF(FreiwZulage&gt;TarifVolumenEnt+TarifVolumenLZ,FreiwZulage-(TarifVolumenEnt+TarifVolumenLZ),0)*AustrittsKNZ*EintrittsKNZ,2)</f>
        <v>0</v>
      </c>
      <c r="I842">
        <f t="shared" si="123"/>
        <v>2920.96</v>
      </c>
      <c r="J842">
        <f t="shared" si="117"/>
        <v>584.34</v>
      </c>
      <c r="K842">
        <f t="shared" si="118"/>
        <v>904.04</v>
      </c>
      <c r="L842">
        <f t="shared" si="119"/>
        <v>2679.04</v>
      </c>
    </row>
    <row r="843" spans="1:12" x14ac:dyDescent="0.25">
      <c r="A843">
        <f t="shared" si="124"/>
        <v>2</v>
      </c>
      <c r="B843">
        <f t="shared" si="125"/>
        <v>71</v>
      </c>
      <c r="C843">
        <f t="shared" si="120"/>
        <v>2145</v>
      </c>
      <c r="D843" t="str">
        <f t="shared" si="121"/>
        <v>Barbara</v>
      </c>
      <c r="E843" t="str">
        <f t="shared" si="122"/>
        <v>Gehm</v>
      </c>
      <c r="F843">
        <f>ROUND(IF(Tariftyp="AT",IF($A843&lt;MONTH(TE_ZP_AT),AT_Gehalt,AT_Gehalt*(1+TE_Satz_AT)),IF($A843&lt;MONTH(TE_ZP_Tarif),Tarifentgelt,Tarifentgelt*(1+TE_Satz))*IRWAZ/AZ_Tarif)*EintrittsKNZ*AustrittsKNZ,2)</f>
        <v>2608</v>
      </c>
      <c r="G843">
        <f>ROUND(Grundentgelt*LZinPrz,2)</f>
        <v>312.95999999999998</v>
      </c>
      <c r="H843">
        <f>ROUND(IF(FreiwZulage&gt;TarifVolumenEnt+TarifVolumenLZ,FreiwZulage-(TarifVolumenEnt+TarifVolumenLZ),0)*AustrittsKNZ*EintrittsKNZ,2)</f>
        <v>0</v>
      </c>
      <c r="I843">
        <f t="shared" si="123"/>
        <v>2920.96</v>
      </c>
      <c r="J843">
        <f t="shared" si="117"/>
        <v>584.34</v>
      </c>
      <c r="K843">
        <f t="shared" si="118"/>
        <v>904.04</v>
      </c>
      <c r="L843">
        <f t="shared" si="119"/>
        <v>2679.04</v>
      </c>
    </row>
    <row r="844" spans="1:12" x14ac:dyDescent="0.25">
      <c r="A844">
        <f t="shared" si="124"/>
        <v>3</v>
      </c>
      <c r="B844">
        <f t="shared" si="125"/>
        <v>71</v>
      </c>
      <c r="C844">
        <f t="shared" si="120"/>
        <v>2145</v>
      </c>
      <c r="D844" t="str">
        <f t="shared" si="121"/>
        <v>Barbara</v>
      </c>
      <c r="E844" t="str">
        <f t="shared" si="122"/>
        <v>Gehm</v>
      </c>
      <c r="F844">
        <f>ROUND(IF(Tariftyp="AT",IF($A844&lt;MONTH(TE_ZP_AT),AT_Gehalt,AT_Gehalt*(1+TE_Satz_AT)),IF($A844&lt;MONTH(TE_ZP_Tarif),Tarifentgelt,Tarifentgelt*(1+TE_Satz))*IRWAZ/AZ_Tarif)*EintrittsKNZ*AustrittsKNZ,2)</f>
        <v>2608</v>
      </c>
      <c r="G844">
        <f>ROUND(Grundentgelt*LZinPrz,2)</f>
        <v>312.95999999999998</v>
      </c>
      <c r="H844">
        <f>ROUND(IF(FreiwZulage&gt;TarifVolumenEnt+TarifVolumenLZ,FreiwZulage-(TarifVolumenEnt+TarifVolumenLZ),0)*AustrittsKNZ*EintrittsKNZ,2)</f>
        <v>0</v>
      </c>
      <c r="I844">
        <f t="shared" si="123"/>
        <v>2920.96</v>
      </c>
      <c r="J844">
        <f t="shared" si="117"/>
        <v>584.34</v>
      </c>
      <c r="K844">
        <f t="shared" si="118"/>
        <v>904.04</v>
      </c>
      <c r="L844">
        <f t="shared" si="119"/>
        <v>2679.04</v>
      </c>
    </row>
    <row r="845" spans="1:12" x14ac:dyDescent="0.25">
      <c r="A845">
        <f t="shared" si="124"/>
        <v>4</v>
      </c>
      <c r="B845">
        <f t="shared" si="125"/>
        <v>71</v>
      </c>
      <c r="C845">
        <f t="shared" si="120"/>
        <v>2145</v>
      </c>
      <c r="D845" t="str">
        <f t="shared" si="121"/>
        <v>Barbara</v>
      </c>
      <c r="E845" t="str">
        <f t="shared" si="122"/>
        <v>Gehm</v>
      </c>
      <c r="F845">
        <f>ROUND(IF(Tariftyp="AT",IF($A845&lt;MONTH(TE_ZP_AT),AT_Gehalt,AT_Gehalt*(1+TE_Satz_AT)),IF($A845&lt;MONTH(TE_ZP_Tarif),Tarifentgelt,Tarifentgelt*(1+TE_Satz))*IRWAZ/AZ_Tarif)*EintrittsKNZ*AustrittsKNZ,2)</f>
        <v>2608</v>
      </c>
      <c r="G845">
        <f>ROUND(Grundentgelt*LZinPrz,2)</f>
        <v>312.95999999999998</v>
      </c>
      <c r="H845">
        <f>ROUND(IF(FreiwZulage&gt;TarifVolumenEnt+TarifVolumenLZ,FreiwZulage-(TarifVolumenEnt+TarifVolumenLZ),0)*AustrittsKNZ*EintrittsKNZ,2)</f>
        <v>0</v>
      </c>
      <c r="I845">
        <f t="shared" si="123"/>
        <v>2920.96</v>
      </c>
      <c r="J845">
        <f t="shared" si="117"/>
        <v>584.34</v>
      </c>
      <c r="K845">
        <f t="shared" si="118"/>
        <v>904.04</v>
      </c>
      <c r="L845">
        <f t="shared" si="119"/>
        <v>2679.04</v>
      </c>
    </row>
    <row r="846" spans="1:12" x14ac:dyDescent="0.25">
      <c r="A846">
        <f t="shared" si="124"/>
        <v>5</v>
      </c>
      <c r="B846">
        <f t="shared" si="125"/>
        <v>71</v>
      </c>
      <c r="C846">
        <f t="shared" si="120"/>
        <v>2145</v>
      </c>
      <c r="D846" t="str">
        <f t="shared" si="121"/>
        <v>Barbara</v>
      </c>
      <c r="E846" t="str">
        <f t="shared" si="122"/>
        <v>Gehm</v>
      </c>
      <c r="F846">
        <f>ROUND(IF(Tariftyp="AT",IF($A846&lt;MONTH(TE_ZP_AT),AT_Gehalt,AT_Gehalt*(1+TE_Satz_AT)),IF($A846&lt;MONTH(TE_ZP_Tarif),Tarifentgelt,Tarifentgelt*(1+TE_Satz))*IRWAZ/AZ_Tarif)*EintrittsKNZ*AustrittsKNZ,2)</f>
        <v>2686.24</v>
      </c>
      <c r="G846">
        <f>ROUND(Grundentgelt*LZinPrz,2)</f>
        <v>322.35000000000002</v>
      </c>
      <c r="H846">
        <f>ROUND(IF(FreiwZulage&gt;TarifVolumenEnt+TarifVolumenLZ,FreiwZulage-(TarifVolumenEnt+TarifVolumenLZ),0)*AustrittsKNZ*EintrittsKNZ,2)</f>
        <v>0</v>
      </c>
      <c r="I846">
        <f t="shared" si="123"/>
        <v>3008.5899999999997</v>
      </c>
      <c r="J846">
        <f t="shared" si="117"/>
        <v>601.87</v>
      </c>
      <c r="K846">
        <f t="shared" si="118"/>
        <v>816.41000000000031</v>
      </c>
      <c r="L846">
        <f t="shared" si="119"/>
        <v>2591.4100000000003</v>
      </c>
    </row>
    <row r="847" spans="1:12" x14ac:dyDescent="0.25">
      <c r="A847">
        <f t="shared" si="124"/>
        <v>6</v>
      </c>
      <c r="B847">
        <f t="shared" si="125"/>
        <v>71</v>
      </c>
      <c r="C847">
        <f t="shared" si="120"/>
        <v>2145</v>
      </c>
      <c r="D847" t="str">
        <f t="shared" si="121"/>
        <v>Barbara</v>
      </c>
      <c r="E847" t="str">
        <f t="shared" si="122"/>
        <v>Gehm</v>
      </c>
      <c r="F847">
        <f>ROUND(IF(Tariftyp="AT",IF($A847&lt;MONTH(TE_ZP_AT),AT_Gehalt,AT_Gehalt*(1+TE_Satz_AT)),IF($A847&lt;MONTH(TE_ZP_Tarif),Tarifentgelt,Tarifentgelt*(1+TE_Satz))*IRWAZ/AZ_Tarif)*EintrittsKNZ*AustrittsKNZ,2)</f>
        <v>2686.24</v>
      </c>
      <c r="G847">
        <f>ROUND(Grundentgelt*LZinPrz,2)</f>
        <v>322.35000000000002</v>
      </c>
      <c r="H847">
        <f>ROUND(IF(FreiwZulage&gt;TarifVolumenEnt+TarifVolumenLZ,FreiwZulage-(TarifVolumenEnt+TarifVolumenLZ),0)*AustrittsKNZ*EintrittsKNZ,2)</f>
        <v>0</v>
      </c>
      <c r="I847">
        <f t="shared" si="123"/>
        <v>3008.5899999999997</v>
      </c>
      <c r="J847">
        <f t="shared" si="117"/>
        <v>601.87</v>
      </c>
      <c r="K847">
        <f t="shared" si="118"/>
        <v>816.41000000000031</v>
      </c>
      <c r="L847">
        <f t="shared" si="119"/>
        <v>2591.4100000000003</v>
      </c>
    </row>
    <row r="848" spans="1:12" x14ac:dyDescent="0.25">
      <c r="A848">
        <f t="shared" si="124"/>
        <v>7</v>
      </c>
      <c r="B848">
        <f t="shared" si="125"/>
        <v>71</v>
      </c>
      <c r="C848">
        <f t="shared" si="120"/>
        <v>2145</v>
      </c>
      <c r="D848" t="str">
        <f t="shared" si="121"/>
        <v>Barbara</v>
      </c>
      <c r="E848" t="str">
        <f t="shared" si="122"/>
        <v>Gehm</v>
      </c>
      <c r="F848">
        <f>ROUND(IF(Tariftyp="AT",IF($A848&lt;MONTH(TE_ZP_AT),AT_Gehalt,AT_Gehalt*(1+TE_Satz_AT)),IF($A848&lt;MONTH(TE_ZP_Tarif),Tarifentgelt,Tarifentgelt*(1+TE_Satz))*IRWAZ/AZ_Tarif)*EintrittsKNZ*AustrittsKNZ,2)</f>
        <v>2686.24</v>
      </c>
      <c r="G848">
        <f>ROUND(Grundentgelt*LZinPrz,2)</f>
        <v>322.35000000000002</v>
      </c>
      <c r="H848">
        <f>ROUND(IF(FreiwZulage&gt;TarifVolumenEnt+TarifVolumenLZ,FreiwZulage-(TarifVolumenEnt+TarifVolumenLZ),0)*AustrittsKNZ*EintrittsKNZ,2)</f>
        <v>0</v>
      </c>
      <c r="I848">
        <f t="shared" si="123"/>
        <v>3008.5899999999997</v>
      </c>
      <c r="J848">
        <f t="shared" si="117"/>
        <v>601.87</v>
      </c>
      <c r="K848">
        <f t="shared" si="118"/>
        <v>816.41000000000031</v>
      </c>
      <c r="L848">
        <f t="shared" si="119"/>
        <v>2591.4100000000003</v>
      </c>
    </row>
    <row r="849" spans="1:12" x14ac:dyDescent="0.25">
      <c r="A849">
        <f t="shared" si="124"/>
        <v>8</v>
      </c>
      <c r="B849">
        <f t="shared" si="125"/>
        <v>71</v>
      </c>
      <c r="C849">
        <f t="shared" si="120"/>
        <v>2145</v>
      </c>
      <c r="D849" t="str">
        <f t="shared" si="121"/>
        <v>Barbara</v>
      </c>
      <c r="E849" t="str">
        <f t="shared" si="122"/>
        <v>Gehm</v>
      </c>
      <c r="F849">
        <f>ROUND(IF(Tariftyp="AT",IF($A849&lt;MONTH(TE_ZP_AT),AT_Gehalt,AT_Gehalt*(1+TE_Satz_AT)),IF($A849&lt;MONTH(TE_ZP_Tarif),Tarifentgelt,Tarifentgelt*(1+TE_Satz))*IRWAZ/AZ_Tarif)*EintrittsKNZ*AustrittsKNZ,2)</f>
        <v>2686.24</v>
      </c>
      <c r="G849">
        <f>ROUND(Grundentgelt*LZinPrz,2)</f>
        <v>322.35000000000002</v>
      </c>
      <c r="H849">
        <f>ROUND(IF(FreiwZulage&gt;TarifVolumenEnt+TarifVolumenLZ,FreiwZulage-(TarifVolumenEnt+TarifVolumenLZ),0)*AustrittsKNZ*EintrittsKNZ,2)</f>
        <v>0</v>
      </c>
      <c r="I849">
        <f t="shared" si="123"/>
        <v>3008.5899999999997</v>
      </c>
      <c r="J849">
        <f t="shared" si="117"/>
        <v>601.87</v>
      </c>
      <c r="K849">
        <f t="shared" si="118"/>
        <v>816.41000000000031</v>
      </c>
      <c r="L849">
        <f t="shared" si="119"/>
        <v>2591.4100000000003</v>
      </c>
    </row>
    <row r="850" spans="1:12" x14ac:dyDescent="0.25">
      <c r="A850">
        <f t="shared" si="124"/>
        <v>9</v>
      </c>
      <c r="B850">
        <f t="shared" si="125"/>
        <v>71</v>
      </c>
      <c r="C850">
        <f t="shared" si="120"/>
        <v>2145</v>
      </c>
      <c r="D850" t="str">
        <f t="shared" si="121"/>
        <v>Barbara</v>
      </c>
      <c r="E850" t="str">
        <f t="shared" si="122"/>
        <v>Gehm</v>
      </c>
      <c r="F850">
        <f>ROUND(IF(Tariftyp="AT",IF($A850&lt;MONTH(TE_ZP_AT),AT_Gehalt,AT_Gehalt*(1+TE_Satz_AT)),IF($A850&lt;MONTH(TE_ZP_Tarif),Tarifentgelt,Tarifentgelt*(1+TE_Satz))*IRWAZ/AZ_Tarif)*EintrittsKNZ*AustrittsKNZ,2)</f>
        <v>2686.24</v>
      </c>
      <c r="G850">
        <f>ROUND(Grundentgelt*LZinPrz,2)</f>
        <v>322.35000000000002</v>
      </c>
      <c r="H850">
        <f>ROUND(IF(FreiwZulage&gt;TarifVolumenEnt+TarifVolumenLZ,FreiwZulage-(TarifVolumenEnt+TarifVolumenLZ),0)*AustrittsKNZ*EintrittsKNZ,2)</f>
        <v>0</v>
      </c>
      <c r="I850">
        <f t="shared" si="123"/>
        <v>3008.5899999999997</v>
      </c>
      <c r="J850">
        <f t="shared" si="117"/>
        <v>601.87</v>
      </c>
      <c r="K850">
        <f t="shared" si="118"/>
        <v>816.41000000000031</v>
      </c>
      <c r="L850">
        <f t="shared" si="119"/>
        <v>2591.4100000000003</v>
      </c>
    </row>
    <row r="851" spans="1:12" x14ac:dyDescent="0.25">
      <c r="A851">
        <f t="shared" si="124"/>
        <v>10</v>
      </c>
      <c r="B851">
        <f t="shared" si="125"/>
        <v>71</v>
      </c>
      <c r="C851">
        <f t="shared" si="120"/>
        <v>2145</v>
      </c>
      <c r="D851" t="str">
        <f t="shared" si="121"/>
        <v>Barbara</v>
      </c>
      <c r="E851" t="str">
        <f t="shared" si="122"/>
        <v>Gehm</v>
      </c>
      <c r="F851">
        <f>ROUND(IF(Tariftyp="AT",IF($A851&lt;MONTH(TE_ZP_AT),AT_Gehalt,AT_Gehalt*(1+TE_Satz_AT)),IF($A851&lt;MONTH(TE_ZP_Tarif),Tarifentgelt,Tarifentgelt*(1+TE_Satz))*IRWAZ/AZ_Tarif)*EintrittsKNZ*AustrittsKNZ,2)</f>
        <v>2686.24</v>
      </c>
      <c r="G851">
        <f>ROUND(Grundentgelt*LZinPrz,2)</f>
        <v>322.35000000000002</v>
      </c>
      <c r="H851">
        <f>ROUND(IF(FreiwZulage&gt;TarifVolumenEnt+TarifVolumenLZ,FreiwZulage-(TarifVolumenEnt+TarifVolumenLZ),0)*AustrittsKNZ*EintrittsKNZ,2)</f>
        <v>0</v>
      </c>
      <c r="I851">
        <f t="shared" si="123"/>
        <v>3008.5899999999997</v>
      </c>
      <c r="J851">
        <f t="shared" si="117"/>
        <v>601.87</v>
      </c>
      <c r="K851">
        <f t="shared" si="118"/>
        <v>816.41000000000031</v>
      </c>
      <c r="L851">
        <f t="shared" si="119"/>
        <v>2591.4100000000003</v>
      </c>
    </row>
    <row r="852" spans="1:12" x14ac:dyDescent="0.25">
      <c r="A852">
        <f t="shared" si="124"/>
        <v>11</v>
      </c>
      <c r="B852">
        <f t="shared" si="125"/>
        <v>71</v>
      </c>
      <c r="C852">
        <f t="shared" si="120"/>
        <v>2145</v>
      </c>
      <c r="D852" t="str">
        <f t="shared" si="121"/>
        <v>Barbara</v>
      </c>
      <c r="E852" t="str">
        <f t="shared" si="122"/>
        <v>Gehm</v>
      </c>
      <c r="F852">
        <f>ROUND(IF(Tariftyp="AT",IF($A852&lt;MONTH(TE_ZP_AT),AT_Gehalt,AT_Gehalt*(1+TE_Satz_AT)),IF($A852&lt;MONTH(TE_ZP_Tarif),Tarifentgelt,Tarifentgelt*(1+TE_Satz))*IRWAZ/AZ_Tarif)*EintrittsKNZ*AustrittsKNZ,2)</f>
        <v>2686.24</v>
      </c>
      <c r="G852">
        <f>ROUND(Grundentgelt*LZinPrz,2)</f>
        <v>322.35000000000002</v>
      </c>
      <c r="H852">
        <f>ROUND(IF(FreiwZulage&gt;TarifVolumenEnt+TarifVolumenLZ,FreiwZulage-(TarifVolumenEnt+TarifVolumenLZ),0)*AustrittsKNZ*EintrittsKNZ,2)</f>
        <v>0</v>
      </c>
      <c r="I852">
        <f t="shared" si="123"/>
        <v>3008.5899999999997</v>
      </c>
      <c r="J852">
        <f t="shared" si="117"/>
        <v>601.87</v>
      </c>
      <c r="K852">
        <f t="shared" si="118"/>
        <v>816.41000000000031</v>
      </c>
      <c r="L852">
        <f t="shared" si="119"/>
        <v>2591.4100000000003</v>
      </c>
    </row>
    <row r="853" spans="1:12" x14ac:dyDescent="0.25">
      <c r="A853">
        <f t="shared" si="124"/>
        <v>12</v>
      </c>
      <c r="B853">
        <f t="shared" si="125"/>
        <v>71</v>
      </c>
      <c r="C853">
        <f t="shared" si="120"/>
        <v>2145</v>
      </c>
      <c r="D853" t="str">
        <f t="shared" si="121"/>
        <v>Barbara</v>
      </c>
      <c r="E853" t="str">
        <f t="shared" si="122"/>
        <v>Gehm</v>
      </c>
      <c r="F853">
        <f>ROUND(IF(Tariftyp="AT",IF($A853&lt;MONTH(TE_ZP_AT),AT_Gehalt,AT_Gehalt*(1+TE_Satz_AT)),IF($A853&lt;MONTH(TE_ZP_Tarif),Tarifentgelt,Tarifentgelt*(1+TE_Satz))*IRWAZ/AZ_Tarif)*EintrittsKNZ*AustrittsKNZ,2)</f>
        <v>2686.24</v>
      </c>
      <c r="G853">
        <f>ROUND(Grundentgelt*LZinPrz,2)</f>
        <v>322.35000000000002</v>
      </c>
      <c r="H853">
        <f>ROUND(IF(FreiwZulage&gt;TarifVolumenEnt+TarifVolumenLZ,FreiwZulage-(TarifVolumenEnt+TarifVolumenLZ),0)*AustrittsKNZ*EintrittsKNZ,2)</f>
        <v>0</v>
      </c>
      <c r="I853">
        <f t="shared" si="123"/>
        <v>3008.5899999999997</v>
      </c>
      <c r="J853">
        <f t="shared" si="117"/>
        <v>601.87</v>
      </c>
      <c r="K853">
        <f t="shared" si="118"/>
        <v>816.41000000000031</v>
      </c>
      <c r="L853">
        <f t="shared" si="119"/>
        <v>2591.4100000000003</v>
      </c>
    </row>
    <row r="854" spans="1:12" x14ac:dyDescent="0.25">
      <c r="A854">
        <f t="shared" si="124"/>
        <v>1</v>
      </c>
      <c r="B854">
        <f t="shared" si="125"/>
        <v>72</v>
      </c>
      <c r="C854">
        <f t="shared" si="120"/>
        <v>2152</v>
      </c>
      <c r="D854" t="str">
        <f t="shared" si="121"/>
        <v>Armin</v>
      </c>
      <c r="E854" t="str">
        <f t="shared" si="122"/>
        <v>Heimes</v>
      </c>
      <c r="F854">
        <f>ROUND(IF(Tariftyp="AT",IF($A854&lt;MONTH(TE_ZP_AT),AT_Gehalt,AT_Gehalt*(1+TE_Satz_AT)),IF($A854&lt;MONTH(TE_ZP_Tarif),Tarifentgelt,Tarifentgelt*(1+TE_Satz))*IRWAZ/AZ_Tarif)*EintrittsKNZ*AustrittsKNZ,2)</f>
        <v>2866.5</v>
      </c>
      <c r="G854">
        <f>ROUND(Grundentgelt*LZinPrz,2)</f>
        <v>286.64999999999998</v>
      </c>
      <c r="H854">
        <f>ROUND(IF(FreiwZulage&gt;TarifVolumenEnt+TarifVolumenLZ,FreiwZulage-(TarifVolumenEnt+TarifVolumenLZ),0)*AustrittsKNZ*EintrittsKNZ,2)</f>
        <v>0</v>
      </c>
      <c r="I854">
        <f t="shared" si="123"/>
        <v>3153.15</v>
      </c>
      <c r="J854">
        <f t="shared" si="117"/>
        <v>630.79</v>
      </c>
      <c r="K854">
        <f t="shared" si="118"/>
        <v>671.84999999999991</v>
      </c>
      <c r="L854">
        <f t="shared" si="119"/>
        <v>2446.85</v>
      </c>
    </row>
    <row r="855" spans="1:12" x14ac:dyDescent="0.25">
      <c r="A855">
        <f t="shared" si="124"/>
        <v>2</v>
      </c>
      <c r="B855">
        <f t="shared" si="125"/>
        <v>72</v>
      </c>
      <c r="C855">
        <f t="shared" si="120"/>
        <v>2152</v>
      </c>
      <c r="D855" t="str">
        <f t="shared" si="121"/>
        <v>Armin</v>
      </c>
      <c r="E855" t="str">
        <f t="shared" si="122"/>
        <v>Heimes</v>
      </c>
      <c r="F855">
        <f>ROUND(IF(Tariftyp="AT",IF($A855&lt;MONTH(TE_ZP_AT),AT_Gehalt,AT_Gehalt*(1+TE_Satz_AT)),IF($A855&lt;MONTH(TE_ZP_Tarif),Tarifentgelt,Tarifentgelt*(1+TE_Satz))*IRWAZ/AZ_Tarif)*EintrittsKNZ*AustrittsKNZ,2)</f>
        <v>2866.5</v>
      </c>
      <c r="G855">
        <f>ROUND(Grundentgelt*LZinPrz,2)</f>
        <v>286.64999999999998</v>
      </c>
      <c r="H855">
        <f>ROUND(IF(FreiwZulage&gt;TarifVolumenEnt+TarifVolumenLZ,FreiwZulage-(TarifVolumenEnt+TarifVolumenLZ),0)*AustrittsKNZ*EintrittsKNZ,2)</f>
        <v>0</v>
      </c>
      <c r="I855">
        <f t="shared" si="123"/>
        <v>3153.15</v>
      </c>
      <c r="J855">
        <f t="shared" si="117"/>
        <v>630.79</v>
      </c>
      <c r="K855">
        <f t="shared" si="118"/>
        <v>671.84999999999991</v>
      </c>
      <c r="L855">
        <f t="shared" si="119"/>
        <v>2446.85</v>
      </c>
    </row>
    <row r="856" spans="1:12" x14ac:dyDescent="0.25">
      <c r="A856">
        <f t="shared" si="124"/>
        <v>3</v>
      </c>
      <c r="B856">
        <f t="shared" si="125"/>
        <v>72</v>
      </c>
      <c r="C856">
        <f t="shared" si="120"/>
        <v>2152</v>
      </c>
      <c r="D856" t="str">
        <f t="shared" si="121"/>
        <v>Armin</v>
      </c>
      <c r="E856" t="str">
        <f t="shared" si="122"/>
        <v>Heimes</v>
      </c>
      <c r="F856">
        <f>ROUND(IF(Tariftyp="AT",IF($A856&lt;MONTH(TE_ZP_AT),AT_Gehalt,AT_Gehalt*(1+TE_Satz_AT)),IF($A856&lt;MONTH(TE_ZP_Tarif),Tarifentgelt,Tarifentgelt*(1+TE_Satz))*IRWAZ/AZ_Tarif)*EintrittsKNZ*AustrittsKNZ,2)</f>
        <v>2866.5</v>
      </c>
      <c r="G856">
        <f>ROUND(Grundentgelt*LZinPrz,2)</f>
        <v>286.64999999999998</v>
      </c>
      <c r="H856">
        <f>ROUND(IF(FreiwZulage&gt;TarifVolumenEnt+TarifVolumenLZ,FreiwZulage-(TarifVolumenEnt+TarifVolumenLZ),0)*AustrittsKNZ*EintrittsKNZ,2)</f>
        <v>0</v>
      </c>
      <c r="I856">
        <f t="shared" si="123"/>
        <v>3153.15</v>
      </c>
      <c r="J856">
        <f t="shared" si="117"/>
        <v>630.79</v>
      </c>
      <c r="K856">
        <f t="shared" si="118"/>
        <v>671.84999999999991</v>
      </c>
      <c r="L856">
        <f t="shared" si="119"/>
        <v>2446.85</v>
      </c>
    </row>
    <row r="857" spans="1:12" x14ac:dyDescent="0.25">
      <c r="A857">
        <f t="shared" si="124"/>
        <v>4</v>
      </c>
      <c r="B857">
        <f t="shared" si="125"/>
        <v>72</v>
      </c>
      <c r="C857">
        <f t="shared" si="120"/>
        <v>2152</v>
      </c>
      <c r="D857" t="str">
        <f t="shared" si="121"/>
        <v>Armin</v>
      </c>
      <c r="E857" t="str">
        <f t="shared" si="122"/>
        <v>Heimes</v>
      </c>
      <c r="F857">
        <f>ROUND(IF(Tariftyp="AT",IF($A857&lt;MONTH(TE_ZP_AT),AT_Gehalt,AT_Gehalt*(1+TE_Satz_AT)),IF($A857&lt;MONTH(TE_ZP_Tarif),Tarifentgelt,Tarifentgelt*(1+TE_Satz))*IRWAZ/AZ_Tarif)*EintrittsKNZ*AustrittsKNZ,2)</f>
        <v>2866.5</v>
      </c>
      <c r="G857">
        <f>ROUND(Grundentgelt*LZinPrz,2)</f>
        <v>286.64999999999998</v>
      </c>
      <c r="H857">
        <f>ROUND(IF(FreiwZulage&gt;TarifVolumenEnt+TarifVolumenLZ,FreiwZulage-(TarifVolumenEnt+TarifVolumenLZ),0)*AustrittsKNZ*EintrittsKNZ,2)</f>
        <v>0</v>
      </c>
      <c r="I857">
        <f t="shared" si="123"/>
        <v>3153.15</v>
      </c>
      <c r="J857">
        <f t="shared" si="117"/>
        <v>630.79</v>
      </c>
      <c r="K857">
        <f t="shared" si="118"/>
        <v>671.84999999999991</v>
      </c>
      <c r="L857">
        <f t="shared" si="119"/>
        <v>2446.85</v>
      </c>
    </row>
    <row r="858" spans="1:12" x14ac:dyDescent="0.25">
      <c r="A858">
        <f t="shared" si="124"/>
        <v>5</v>
      </c>
      <c r="B858">
        <f t="shared" si="125"/>
        <v>72</v>
      </c>
      <c r="C858">
        <f t="shared" si="120"/>
        <v>2152</v>
      </c>
      <c r="D858" t="str">
        <f t="shared" si="121"/>
        <v>Armin</v>
      </c>
      <c r="E858" t="str">
        <f t="shared" si="122"/>
        <v>Heimes</v>
      </c>
      <c r="F858">
        <f>ROUND(IF(Tariftyp="AT",IF($A858&lt;MONTH(TE_ZP_AT),AT_Gehalt,AT_Gehalt*(1+TE_Satz_AT)),IF($A858&lt;MONTH(TE_ZP_Tarif),Tarifentgelt,Tarifentgelt*(1+TE_Satz))*IRWAZ/AZ_Tarif)*EintrittsKNZ*AustrittsKNZ,2)</f>
        <v>2952.5</v>
      </c>
      <c r="G858">
        <f>ROUND(Grundentgelt*LZinPrz,2)</f>
        <v>295.25</v>
      </c>
      <c r="H858">
        <f>ROUND(IF(FreiwZulage&gt;TarifVolumenEnt+TarifVolumenLZ,FreiwZulage-(TarifVolumenEnt+TarifVolumenLZ),0)*AustrittsKNZ*EintrittsKNZ,2)</f>
        <v>0</v>
      </c>
      <c r="I858">
        <f t="shared" si="123"/>
        <v>3247.75</v>
      </c>
      <c r="J858">
        <f t="shared" si="117"/>
        <v>649.71</v>
      </c>
      <c r="K858">
        <f t="shared" si="118"/>
        <v>577.25</v>
      </c>
      <c r="L858">
        <f t="shared" si="119"/>
        <v>2352.25</v>
      </c>
    </row>
    <row r="859" spans="1:12" x14ac:dyDescent="0.25">
      <c r="A859">
        <f t="shared" si="124"/>
        <v>6</v>
      </c>
      <c r="B859">
        <f t="shared" si="125"/>
        <v>72</v>
      </c>
      <c r="C859">
        <f t="shared" si="120"/>
        <v>2152</v>
      </c>
      <c r="D859" t="str">
        <f t="shared" si="121"/>
        <v>Armin</v>
      </c>
      <c r="E859" t="str">
        <f t="shared" si="122"/>
        <v>Heimes</v>
      </c>
      <c r="F859">
        <f>ROUND(IF(Tariftyp="AT",IF($A859&lt;MONTH(TE_ZP_AT),AT_Gehalt,AT_Gehalt*(1+TE_Satz_AT)),IF($A859&lt;MONTH(TE_ZP_Tarif),Tarifentgelt,Tarifentgelt*(1+TE_Satz))*IRWAZ/AZ_Tarif)*EintrittsKNZ*AustrittsKNZ,2)</f>
        <v>2952.5</v>
      </c>
      <c r="G859">
        <f>ROUND(Grundentgelt*LZinPrz,2)</f>
        <v>295.25</v>
      </c>
      <c r="H859">
        <f>ROUND(IF(FreiwZulage&gt;TarifVolumenEnt+TarifVolumenLZ,FreiwZulage-(TarifVolumenEnt+TarifVolumenLZ),0)*AustrittsKNZ*EintrittsKNZ,2)</f>
        <v>0</v>
      </c>
      <c r="I859">
        <f t="shared" si="123"/>
        <v>3247.75</v>
      </c>
      <c r="J859">
        <f t="shared" si="117"/>
        <v>649.71</v>
      </c>
      <c r="K859">
        <f t="shared" si="118"/>
        <v>577.25</v>
      </c>
      <c r="L859">
        <f t="shared" si="119"/>
        <v>2352.25</v>
      </c>
    </row>
    <row r="860" spans="1:12" x14ac:dyDescent="0.25">
      <c r="A860">
        <f t="shared" si="124"/>
        <v>7</v>
      </c>
      <c r="B860">
        <f t="shared" si="125"/>
        <v>72</v>
      </c>
      <c r="C860">
        <f t="shared" si="120"/>
        <v>2152</v>
      </c>
      <c r="D860" t="str">
        <f t="shared" si="121"/>
        <v>Armin</v>
      </c>
      <c r="E860" t="str">
        <f t="shared" si="122"/>
        <v>Heimes</v>
      </c>
      <c r="F860">
        <f>ROUND(IF(Tariftyp="AT",IF($A860&lt;MONTH(TE_ZP_AT),AT_Gehalt,AT_Gehalt*(1+TE_Satz_AT)),IF($A860&lt;MONTH(TE_ZP_Tarif),Tarifentgelt,Tarifentgelt*(1+TE_Satz))*IRWAZ/AZ_Tarif)*EintrittsKNZ*AustrittsKNZ,2)</f>
        <v>2952.5</v>
      </c>
      <c r="G860">
        <f>ROUND(Grundentgelt*LZinPrz,2)</f>
        <v>295.25</v>
      </c>
      <c r="H860">
        <f>ROUND(IF(FreiwZulage&gt;TarifVolumenEnt+TarifVolumenLZ,FreiwZulage-(TarifVolumenEnt+TarifVolumenLZ),0)*AustrittsKNZ*EintrittsKNZ,2)</f>
        <v>0</v>
      </c>
      <c r="I860">
        <f t="shared" si="123"/>
        <v>3247.75</v>
      </c>
      <c r="J860">
        <f t="shared" si="117"/>
        <v>649.71</v>
      </c>
      <c r="K860">
        <f t="shared" si="118"/>
        <v>577.25</v>
      </c>
      <c r="L860">
        <f t="shared" si="119"/>
        <v>2352.25</v>
      </c>
    </row>
    <row r="861" spans="1:12" x14ac:dyDescent="0.25">
      <c r="A861">
        <f t="shared" si="124"/>
        <v>8</v>
      </c>
      <c r="B861">
        <f t="shared" si="125"/>
        <v>72</v>
      </c>
      <c r="C861">
        <f t="shared" si="120"/>
        <v>2152</v>
      </c>
      <c r="D861" t="str">
        <f t="shared" si="121"/>
        <v>Armin</v>
      </c>
      <c r="E861" t="str">
        <f t="shared" si="122"/>
        <v>Heimes</v>
      </c>
      <c r="F861">
        <f>ROUND(IF(Tariftyp="AT",IF($A861&lt;MONTH(TE_ZP_AT),AT_Gehalt,AT_Gehalt*(1+TE_Satz_AT)),IF($A861&lt;MONTH(TE_ZP_Tarif),Tarifentgelt,Tarifentgelt*(1+TE_Satz))*IRWAZ/AZ_Tarif)*EintrittsKNZ*AustrittsKNZ,2)</f>
        <v>2952.5</v>
      </c>
      <c r="G861">
        <f>ROUND(Grundentgelt*LZinPrz,2)</f>
        <v>295.25</v>
      </c>
      <c r="H861">
        <f>ROUND(IF(FreiwZulage&gt;TarifVolumenEnt+TarifVolumenLZ,FreiwZulage-(TarifVolumenEnt+TarifVolumenLZ),0)*AustrittsKNZ*EintrittsKNZ,2)</f>
        <v>0</v>
      </c>
      <c r="I861">
        <f t="shared" si="123"/>
        <v>3247.75</v>
      </c>
      <c r="J861">
        <f t="shared" si="117"/>
        <v>649.71</v>
      </c>
      <c r="K861">
        <f t="shared" si="118"/>
        <v>577.25</v>
      </c>
      <c r="L861">
        <f t="shared" si="119"/>
        <v>2352.25</v>
      </c>
    </row>
    <row r="862" spans="1:12" x14ac:dyDescent="0.25">
      <c r="A862">
        <f t="shared" si="124"/>
        <v>9</v>
      </c>
      <c r="B862">
        <f t="shared" si="125"/>
        <v>72</v>
      </c>
      <c r="C862">
        <f t="shared" si="120"/>
        <v>2152</v>
      </c>
      <c r="D862" t="str">
        <f t="shared" si="121"/>
        <v>Armin</v>
      </c>
      <c r="E862" t="str">
        <f t="shared" si="122"/>
        <v>Heimes</v>
      </c>
      <c r="F862">
        <f>ROUND(IF(Tariftyp="AT",IF($A862&lt;MONTH(TE_ZP_AT),AT_Gehalt,AT_Gehalt*(1+TE_Satz_AT)),IF($A862&lt;MONTH(TE_ZP_Tarif),Tarifentgelt,Tarifentgelt*(1+TE_Satz))*IRWAZ/AZ_Tarif)*EintrittsKNZ*AustrittsKNZ,2)</f>
        <v>2952.5</v>
      </c>
      <c r="G862">
        <f>ROUND(Grundentgelt*LZinPrz,2)</f>
        <v>295.25</v>
      </c>
      <c r="H862">
        <f>ROUND(IF(FreiwZulage&gt;TarifVolumenEnt+TarifVolumenLZ,FreiwZulage-(TarifVolumenEnt+TarifVolumenLZ),0)*AustrittsKNZ*EintrittsKNZ,2)</f>
        <v>0</v>
      </c>
      <c r="I862">
        <f t="shared" si="123"/>
        <v>3247.75</v>
      </c>
      <c r="J862">
        <f t="shared" si="117"/>
        <v>649.71</v>
      </c>
      <c r="K862">
        <f t="shared" si="118"/>
        <v>577.25</v>
      </c>
      <c r="L862">
        <f t="shared" si="119"/>
        <v>2352.25</v>
      </c>
    </row>
    <row r="863" spans="1:12" x14ac:dyDescent="0.25">
      <c r="A863">
        <f t="shared" si="124"/>
        <v>10</v>
      </c>
      <c r="B863">
        <f t="shared" si="125"/>
        <v>72</v>
      </c>
      <c r="C863">
        <f t="shared" si="120"/>
        <v>2152</v>
      </c>
      <c r="D863" t="str">
        <f t="shared" si="121"/>
        <v>Armin</v>
      </c>
      <c r="E863" t="str">
        <f t="shared" si="122"/>
        <v>Heimes</v>
      </c>
      <c r="F863">
        <f>ROUND(IF(Tariftyp="AT",IF($A863&lt;MONTH(TE_ZP_AT),AT_Gehalt,AT_Gehalt*(1+TE_Satz_AT)),IF($A863&lt;MONTH(TE_ZP_Tarif),Tarifentgelt,Tarifentgelt*(1+TE_Satz))*IRWAZ/AZ_Tarif)*EintrittsKNZ*AustrittsKNZ,2)</f>
        <v>2952.5</v>
      </c>
      <c r="G863">
        <f>ROUND(Grundentgelt*LZinPrz,2)</f>
        <v>295.25</v>
      </c>
      <c r="H863">
        <f>ROUND(IF(FreiwZulage&gt;TarifVolumenEnt+TarifVolumenLZ,FreiwZulage-(TarifVolumenEnt+TarifVolumenLZ),0)*AustrittsKNZ*EintrittsKNZ,2)</f>
        <v>0</v>
      </c>
      <c r="I863">
        <f t="shared" si="123"/>
        <v>3247.75</v>
      </c>
      <c r="J863">
        <f t="shared" si="117"/>
        <v>649.71</v>
      </c>
      <c r="K863">
        <f t="shared" si="118"/>
        <v>577.25</v>
      </c>
      <c r="L863">
        <f t="shared" si="119"/>
        <v>2352.25</v>
      </c>
    </row>
    <row r="864" spans="1:12" x14ac:dyDescent="0.25">
      <c r="A864">
        <f t="shared" si="124"/>
        <v>11</v>
      </c>
      <c r="B864">
        <f t="shared" si="125"/>
        <v>72</v>
      </c>
      <c r="C864">
        <f t="shared" si="120"/>
        <v>2152</v>
      </c>
      <c r="D864" t="str">
        <f t="shared" si="121"/>
        <v>Armin</v>
      </c>
      <c r="E864" t="str">
        <f t="shared" si="122"/>
        <v>Heimes</v>
      </c>
      <c r="F864">
        <f>ROUND(IF(Tariftyp="AT",IF($A864&lt;MONTH(TE_ZP_AT),AT_Gehalt,AT_Gehalt*(1+TE_Satz_AT)),IF($A864&lt;MONTH(TE_ZP_Tarif),Tarifentgelt,Tarifentgelt*(1+TE_Satz))*IRWAZ/AZ_Tarif)*EintrittsKNZ*AustrittsKNZ,2)</f>
        <v>2952.5</v>
      </c>
      <c r="G864">
        <f>ROUND(Grundentgelt*LZinPrz,2)</f>
        <v>295.25</v>
      </c>
      <c r="H864">
        <f>ROUND(IF(FreiwZulage&gt;TarifVolumenEnt+TarifVolumenLZ,FreiwZulage-(TarifVolumenEnt+TarifVolumenLZ),0)*AustrittsKNZ*EintrittsKNZ,2)</f>
        <v>0</v>
      </c>
      <c r="I864">
        <f t="shared" si="123"/>
        <v>3247.75</v>
      </c>
      <c r="J864">
        <f t="shared" si="117"/>
        <v>649.71</v>
      </c>
      <c r="K864">
        <f t="shared" si="118"/>
        <v>577.25</v>
      </c>
      <c r="L864">
        <f t="shared" si="119"/>
        <v>2352.25</v>
      </c>
    </row>
    <row r="865" spans="1:12" x14ac:dyDescent="0.25">
      <c r="A865">
        <f t="shared" si="124"/>
        <v>12</v>
      </c>
      <c r="B865">
        <f t="shared" si="125"/>
        <v>72</v>
      </c>
      <c r="C865">
        <f t="shared" si="120"/>
        <v>2152</v>
      </c>
      <c r="D865" t="str">
        <f t="shared" si="121"/>
        <v>Armin</v>
      </c>
      <c r="E865" t="str">
        <f t="shared" si="122"/>
        <v>Heimes</v>
      </c>
      <c r="F865">
        <f>ROUND(IF(Tariftyp="AT",IF($A865&lt;MONTH(TE_ZP_AT),AT_Gehalt,AT_Gehalt*(1+TE_Satz_AT)),IF($A865&lt;MONTH(TE_ZP_Tarif),Tarifentgelt,Tarifentgelt*(1+TE_Satz))*IRWAZ/AZ_Tarif)*EintrittsKNZ*AustrittsKNZ,2)</f>
        <v>2952.5</v>
      </c>
      <c r="G865">
        <f>ROUND(Grundentgelt*LZinPrz,2)</f>
        <v>295.25</v>
      </c>
      <c r="H865">
        <f>ROUND(IF(FreiwZulage&gt;TarifVolumenEnt+TarifVolumenLZ,FreiwZulage-(TarifVolumenEnt+TarifVolumenLZ),0)*AustrittsKNZ*EintrittsKNZ,2)</f>
        <v>0</v>
      </c>
      <c r="I865">
        <f t="shared" si="123"/>
        <v>3247.75</v>
      </c>
      <c r="J865">
        <f t="shared" si="117"/>
        <v>649.71</v>
      </c>
      <c r="K865">
        <f t="shared" si="118"/>
        <v>577.25</v>
      </c>
      <c r="L865">
        <f t="shared" si="119"/>
        <v>2352.25</v>
      </c>
    </row>
    <row r="866" spans="1:12" x14ac:dyDescent="0.25">
      <c r="A866">
        <f t="shared" si="124"/>
        <v>1</v>
      </c>
      <c r="B866">
        <f t="shared" si="125"/>
        <v>73</v>
      </c>
      <c r="C866">
        <f t="shared" si="120"/>
        <v>2197</v>
      </c>
      <c r="D866" t="str">
        <f t="shared" si="121"/>
        <v>Dieter</v>
      </c>
      <c r="E866" t="str">
        <f t="shared" si="122"/>
        <v>Heine</v>
      </c>
      <c r="F866">
        <f>ROUND(IF(Tariftyp="AT",IF($A866&lt;MONTH(TE_ZP_AT),AT_Gehalt,AT_Gehalt*(1+TE_Satz_AT)),IF($A866&lt;MONTH(TE_ZP_Tarif),Tarifentgelt,Tarifentgelt*(1+TE_Satz))*IRWAZ/AZ_Tarif)*EintrittsKNZ*AustrittsKNZ,2)</f>
        <v>2167.5</v>
      </c>
      <c r="G866">
        <f>ROUND(Grundentgelt*LZinPrz,2)</f>
        <v>238.43</v>
      </c>
      <c r="H866">
        <f>ROUND(IF(FreiwZulage&gt;TarifVolumenEnt+TarifVolumenLZ,FreiwZulage-(TarifVolumenEnt+TarifVolumenLZ),0)*AustrittsKNZ*EintrittsKNZ,2)</f>
        <v>0</v>
      </c>
      <c r="I866">
        <f t="shared" si="123"/>
        <v>2405.9299999999998</v>
      </c>
      <c r="J866">
        <f t="shared" si="117"/>
        <v>481.31</v>
      </c>
      <c r="K866">
        <f t="shared" si="118"/>
        <v>1419.0700000000002</v>
      </c>
      <c r="L866">
        <f t="shared" si="119"/>
        <v>3194.07</v>
      </c>
    </row>
    <row r="867" spans="1:12" x14ac:dyDescent="0.25">
      <c r="A867">
        <f t="shared" si="124"/>
        <v>2</v>
      </c>
      <c r="B867">
        <f t="shared" si="125"/>
        <v>73</v>
      </c>
      <c r="C867">
        <f t="shared" si="120"/>
        <v>2197</v>
      </c>
      <c r="D867" t="str">
        <f t="shared" si="121"/>
        <v>Dieter</v>
      </c>
      <c r="E867" t="str">
        <f t="shared" si="122"/>
        <v>Heine</v>
      </c>
      <c r="F867">
        <f>ROUND(IF(Tariftyp="AT",IF($A867&lt;MONTH(TE_ZP_AT),AT_Gehalt,AT_Gehalt*(1+TE_Satz_AT)),IF($A867&lt;MONTH(TE_ZP_Tarif),Tarifentgelt,Tarifentgelt*(1+TE_Satz))*IRWAZ/AZ_Tarif)*EintrittsKNZ*AustrittsKNZ,2)</f>
        <v>2167.5</v>
      </c>
      <c r="G867">
        <f>ROUND(Grundentgelt*LZinPrz,2)</f>
        <v>238.43</v>
      </c>
      <c r="H867">
        <f>ROUND(IF(FreiwZulage&gt;TarifVolumenEnt+TarifVolumenLZ,FreiwZulage-(TarifVolumenEnt+TarifVolumenLZ),0)*AustrittsKNZ*EintrittsKNZ,2)</f>
        <v>0</v>
      </c>
      <c r="I867">
        <f t="shared" si="123"/>
        <v>2405.9299999999998</v>
      </c>
      <c r="J867">
        <f t="shared" si="117"/>
        <v>481.31</v>
      </c>
      <c r="K867">
        <f t="shared" si="118"/>
        <v>1419.0700000000002</v>
      </c>
      <c r="L867">
        <f t="shared" si="119"/>
        <v>3194.07</v>
      </c>
    </row>
    <row r="868" spans="1:12" x14ac:dyDescent="0.25">
      <c r="A868">
        <f t="shared" si="124"/>
        <v>3</v>
      </c>
      <c r="B868">
        <f t="shared" si="125"/>
        <v>73</v>
      </c>
      <c r="C868">
        <f t="shared" si="120"/>
        <v>2197</v>
      </c>
      <c r="D868" t="str">
        <f t="shared" si="121"/>
        <v>Dieter</v>
      </c>
      <c r="E868" t="str">
        <f t="shared" si="122"/>
        <v>Heine</v>
      </c>
      <c r="F868">
        <f>ROUND(IF(Tariftyp="AT",IF($A868&lt;MONTH(TE_ZP_AT),AT_Gehalt,AT_Gehalt*(1+TE_Satz_AT)),IF($A868&lt;MONTH(TE_ZP_Tarif),Tarifentgelt,Tarifentgelt*(1+TE_Satz))*IRWAZ/AZ_Tarif)*EintrittsKNZ*AustrittsKNZ,2)</f>
        <v>2167.5</v>
      </c>
      <c r="G868">
        <f>ROUND(Grundentgelt*LZinPrz,2)</f>
        <v>238.43</v>
      </c>
      <c r="H868">
        <f>ROUND(IF(FreiwZulage&gt;TarifVolumenEnt+TarifVolumenLZ,FreiwZulage-(TarifVolumenEnt+TarifVolumenLZ),0)*AustrittsKNZ*EintrittsKNZ,2)</f>
        <v>0</v>
      </c>
      <c r="I868">
        <f t="shared" si="123"/>
        <v>2405.9299999999998</v>
      </c>
      <c r="J868">
        <f t="shared" si="117"/>
        <v>481.31</v>
      </c>
      <c r="K868">
        <f t="shared" si="118"/>
        <v>1419.0700000000002</v>
      </c>
      <c r="L868">
        <f t="shared" si="119"/>
        <v>3194.07</v>
      </c>
    </row>
    <row r="869" spans="1:12" x14ac:dyDescent="0.25">
      <c r="A869">
        <f t="shared" si="124"/>
        <v>4</v>
      </c>
      <c r="B869">
        <f t="shared" si="125"/>
        <v>73</v>
      </c>
      <c r="C869">
        <f t="shared" si="120"/>
        <v>2197</v>
      </c>
      <c r="D869" t="str">
        <f t="shared" si="121"/>
        <v>Dieter</v>
      </c>
      <c r="E869" t="str">
        <f t="shared" si="122"/>
        <v>Heine</v>
      </c>
      <c r="F869">
        <f>ROUND(IF(Tariftyp="AT",IF($A869&lt;MONTH(TE_ZP_AT),AT_Gehalt,AT_Gehalt*(1+TE_Satz_AT)),IF($A869&lt;MONTH(TE_ZP_Tarif),Tarifentgelt,Tarifentgelt*(1+TE_Satz))*IRWAZ/AZ_Tarif)*EintrittsKNZ*AustrittsKNZ,2)</f>
        <v>2167.5</v>
      </c>
      <c r="G869">
        <f>ROUND(Grundentgelt*LZinPrz,2)</f>
        <v>238.43</v>
      </c>
      <c r="H869">
        <f>ROUND(IF(FreiwZulage&gt;TarifVolumenEnt+TarifVolumenLZ,FreiwZulage-(TarifVolumenEnt+TarifVolumenLZ),0)*AustrittsKNZ*EintrittsKNZ,2)</f>
        <v>0</v>
      </c>
      <c r="I869">
        <f t="shared" si="123"/>
        <v>2405.9299999999998</v>
      </c>
      <c r="J869">
        <f t="shared" si="117"/>
        <v>481.31</v>
      </c>
      <c r="K869">
        <f t="shared" si="118"/>
        <v>1419.0700000000002</v>
      </c>
      <c r="L869">
        <f t="shared" si="119"/>
        <v>3194.07</v>
      </c>
    </row>
    <row r="870" spans="1:12" x14ac:dyDescent="0.25">
      <c r="A870">
        <f t="shared" si="124"/>
        <v>5</v>
      </c>
      <c r="B870">
        <f t="shared" si="125"/>
        <v>73</v>
      </c>
      <c r="C870">
        <f t="shared" si="120"/>
        <v>2197</v>
      </c>
      <c r="D870" t="str">
        <f t="shared" si="121"/>
        <v>Dieter</v>
      </c>
      <c r="E870" t="str">
        <f t="shared" si="122"/>
        <v>Heine</v>
      </c>
      <c r="F870">
        <f>ROUND(IF(Tariftyp="AT",IF($A870&lt;MONTH(TE_ZP_AT),AT_Gehalt,AT_Gehalt*(1+TE_Satz_AT)),IF($A870&lt;MONTH(TE_ZP_Tarif),Tarifentgelt,Tarifentgelt*(1+TE_Satz))*IRWAZ/AZ_Tarif)*EintrittsKNZ*AustrittsKNZ,2)</f>
        <v>2232.5300000000002</v>
      </c>
      <c r="G870">
        <f>ROUND(Grundentgelt*LZinPrz,2)</f>
        <v>245.58</v>
      </c>
      <c r="H870">
        <f>ROUND(IF(FreiwZulage&gt;TarifVolumenEnt+TarifVolumenLZ,FreiwZulage-(TarifVolumenEnt+TarifVolumenLZ),0)*AustrittsKNZ*EintrittsKNZ,2)</f>
        <v>0</v>
      </c>
      <c r="I870">
        <f t="shared" si="123"/>
        <v>2478.11</v>
      </c>
      <c r="J870">
        <f t="shared" si="117"/>
        <v>495.75</v>
      </c>
      <c r="K870">
        <f t="shared" si="118"/>
        <v>1346.8899999999999</v>
      </c>
      <c r="L870">
        <f t="shared" si="119"/>
        <v>3121.89</v>
      </c>
    </row>
    <row r="871" spans="1:12" x14ac:dyDescent="0.25">
      <c r="A871">
        <f t="shared" si="124"/>
        <v>6</v>
      </c>
      <c r="B871">
        <f t="shared" si="125"/>
        <v>73</v>
      </c>
      <c r="C871">
        <f t="shared" si="120"/>
        <v>2197</v>
      </c>
      <c r="D871" t="str">
        <f t="shared" si="121"/>
        <v>Dieter</v>
      </c>
      <c r="E871" t="str">
        <f t="shared" si="122"/>
        <v>Heine</v>
      </c>
      <c r="F871">
        <f>ROUND(IF(Tariftyp="AT",IF($A871&lt;MONTH(TE_ZP_AT),AT_Gehalt,AT_Gehalt*(1+TE_Satz_AT)),IF($A871&lt;MONTH(TE_ZP_Tarif),Tarifentgelt,Tarifentgelt*(1+TE_Satz))*IRWAZ/AZ_Tarif)*EintrittsKNZ*AustrittsKNZ,2)</f>
        <v>2232.5300000000002</v>
      </c>
      <c r="G871">
        <f>ROUND(Grundentgelt*LZinPrz,2)</f>
        <v>245.58</v>
      </c>
      <c r="H871">
        <f>ROUND(IF(FreiwZulage&gt;TarifVolumenEnt+TarifVolumenLZ,FreiwZulage-(TarifVolumenEnt+TarifVolumenLZ),0)*AustrittsKNZ*EintrittsKNZ,2)</f>
        <v>0</v>
      </c>
      <c r="I871">
        <f t="shared" si="123"/>
        <v>2478.11</v>
      </c>
      <c r="J871">
        <f t="shared" si="117"/>
        <v>495.75</v>
      </c>
      <c r="K871">
        <f t="shared" si="118"/>
        <v>1346.8899999999999</v>
      </c>
      <c r="L871">
        <f t="shared" si="119"/>
        <v>3121.89</v>
      </c>
    </row>
    <row r="872" spans="1:12" x14ac:dyDescent="0.25">
      <c r="A872">
        <f t="shared" si="124"/>
        <v>7</v>
      </c>
      <c r="B872">
        <f t="shared" si="125"/>
        <v>73</v>
      </c>
      <c r="C872">
        <f t="shared" si="120"/>
        <v>2197</v>
      </c>
      <c r="D872" t="str">
        <f t="shared" si="121"/>
        <v>Dieter</v>
      </c>
      <c r="E872" t="str">
        <f t="shared" si="122"/>
        <v>Heine</v>
      </c>
      <c r="F872">
        <f>ROUND(IF(Tariftyp="AT",IF($A872&lt;MONTH(TE_ZP_AT),AT_Gehalt,AT_Gehalt*(1+TE_Satz_AT)),IF($A872&lt;MONTH(TE_ZP_Tarif),Tarifentgelt,Tarifentgelt*(1+TE_Satz))*IRWAZ/AZ_Tarif)*EintrittsKNZ*AustrittsKNZ,2)</f>
        <v>2232.5300000000002</v>
      </c>
      <c r="G872">
        <f>ROUND(Grundentgelt*LZinPrz,2)</f>
        <v>245.58</v>
      </c>
      <c r="H872">
        <f>ROUND(IF(FreiwZulage&gt;TarifVolumenEnt+TarifVolumenLZ,FreiwZulage-(TarifVolumenEnt+TarifVolumenLZ),0)*AustrittsKNZ*EintrittsKNZ,2)</f>
        <v>0</v>
      </c>
      <c r="I872">
        <f t="shared" si="123"/>
        <v>2478.11</v>
      </c>
      <c r="J872">
        <f t="shared" si="117"/>
        <v>495.75</v>
      </c>
      <c r="K872">
        <f t="shared" si="118"/>
        <v>1346.8899999999999</v>
      </c>
      <c r="L872">
        <f t="shared" si="119"/>
        <v>3121.89</v>
      </c>
    </row>
    <row r="873" spans="1:12" x14ac:dyDescent="0.25">
      <c r="A873">
        <f t="shared" si="124"/>
        <v>8</v>
      </c>
      <c r="B873">
        <f t="shared" si="125"/>
        <v>73</v>
      </c>
      <c r="C873">
        <f t="shared" si="120"/>
        <v>2197</v>
      </c>
      <c r="D873" t="str">
        <f t="shared" si="121"/>
        <v>Dieter</v>
      </c>
      <c r="E873" t="str">
        <f t="shared" si="122"/>
        <v>Heine</v>
      </c>
      <c r="F873">
        <f>ROUND(IF(Tariftyp="AT",IF($A873&lt;MONTH(TE_ZP_AT),AT_Gehalt,AT_Gehalt*(1+TE_Satz_AT)),IF($A873&lt;MONTH(TE_ZP_Tarif),Tarifentgelt,Tarifentgelt*(1+TE_Satz))*IRWAZ/AZ_Tarif)*EintrittsKNZ*AustrittsKNZ,2)</f>
        <v>2232.5300000000002</v>
      </c>
      <c r="G873">
        <f>ROUND(Grundentgelt*LZinPrz,2)</f>
        <v>245.58</v>
      </c>
      <c r="H873">
        <f>ROUND(IF(FreiwZulage&gt;TarifVolumenEnt+TarifVolumenLZ,FreiwZulage-(TarifVolumenEnt+TarifVolumenLZ),0)*AustrittsKNZ*EintrittsKNZ,2)</f>
        <v>0</v>
      </c>
      <c r="I873">
        <f t="shared" si="123"/>
        <v>2478.11</v>
      </c>
      <c r="J873">
        <f t="shared" si="117"/>
        <v>495.75</v>
      </c>
      <c r="K873">
        <f t="shared" si="118"/>
        <v>1346.8899999999999</v>
      </c>
      <c r="L873">
        <f t="shared" si="119"/>
        <v>3121.89</v>
      </c>
    </row>
    <row r="874" spans="1:12" x14ac:dyDescent="0.25">
      <c r="A874">
        <f t="shared" si="124"/>
        <v>9</v>
      </c>
      <c r="B874">
        <f t="shared" si="125"/>
        <v>73</v>
      </c>
      <c r="C874">
        <f t="shared" si="120"/>
        <v>2197</v>
      </c>
      <c r="D874" t="str">
        <f t="shared" si="121"/>
        <v>Dieter</v>
      </c>
      <c r="E874" t="str">
        <f t="shared" si="122"/>
        <v>Heine</v>
      </c>
      <c r="F874">
        <f>ROUND(IF(Tariftyp="AT",IF($A874&lt;MONTH(TE_ZP_AT),AT_Gehalt,AT_Gehalt*(1+TE_Satz_AT)),IF($A874&lt;MONTH(TE_ZP_Tarif),Tarifentgelt,Tarifentgelt*(1+TE_Satz))*IRWAZ/AZ_Tarif)*EintrittsKNZ*AustrittsKNZ,2)</f>
        <v>2232.5300000000002</v>
      </c>
      <c r="G874">
        <f>ROUND(Grundentgelt*LZinPrz,2)</f>
        <v>245.58</v>
      </c>
      <c r="H874">
        <f>ROUND(IF(FreiwZulage&gt;TarifVolumenEnt+TarifVolumenLZ,FreiwZulage-(TarifVolumenEnt+TarifVolumenLZ),0)*AustrittsKNZ*EintrittsKNZ,2)</f>
        <v>0</v>
      </c>
      <c r="I874">
        <f t="shared" si="123"/>
        <v>2478.11</v>
      </c>
      <c r="J874">
        <f t="shared" si="117"/>
        <v>495.75</v>
      </c>
      <c r="K874">
        <f t="shared" si="118"/>
        <v>1346.8899999999999</v>
      </c>
      <c r="L874">
        <f t="shared" si="119"/>
        <v>3121.89</v>
      </c>
    </row>
    <row r="875" spans="1:12" x14ac:dyDescent="0.25">
      <c r="A875">
        <f t="shared" si="124"/>
        <v>10</v>
      </c>
      <c r="B875">
        <f t="shared" si="125"/>
        <v>73</v>
      </c>
      <c r="C875">
        <f t="shared" si="120"/>
        <v>2197</v>
      </c>
      <c r="D875" t="str">
        <f t="shared" si="121"/>
        <v>Dieter</v>
      </c>
      <c r="E875" t="str">
        <f t="shared" si="122"/>
        <v>Heine</v>
      </c>
      <c r="F875">
        <f>ROUND(IF(Tariftyp="AT",IF($A875&lt;MONTH(TE_ZP_AT),AT_Gehalt,AT_Gehalt*(1+TE_Satz_AT)),IF($A875&lt;MONTH(TE_ZP_Tarif),Tarifentgelt,Tarifentgelt*(1+TE_Satz))*IRWAZ/AZ_Tarif)*EintrittsKNZ*AustrittsKNZ,2)</f>
        <v>2232.5300000000002</v>
      </c>
      <c r="G875">
        <f>ROUND(Grundentgelt*LZinPrz,2)</f>
        <v>245.58</v>
      </c>
      <c r="H875">
        <f>ROUND(IF(FreiwZulage&gt;TarifVolumenEnt+TarifVolumenLZ,FreiwZulage-(TarifVolumenEnt+TarifVolumenLZ),0)*AustrittsKNZ*EintrittsKNZ,2)</f>
        <v>0</v>
      </c>
      <c r="I875">
        <f t="shared" si="123"/>
        <v>2478.11</v>
      </c>
      <c r="J875">
        <f t="shared" si="117"/>
        <v>495.75</v>
      </c>
      <c r="K875">
        <f t="shared" si="118"/>
        <v>1346.8899999999999</v>
      </c>
      <c r="L875">
        <f t="shared" si="119"/>
        <v>3121.89</v>
      </c>
    </row>
    <row r="876" spans="1:12" x14ac:dyDescent="0.25">
      <c r="A876">
        <f t="shared" si="124"/>
        <v>11</v>
      </c>
      <c r="B876">
        <f t="shared" si="125"/>
        <v>73</v>
      </c>
      <c r="C876">
        <f t="shared" si="120"/>
        <v>2197</v>
      </c>
      <c r="D876" t="str">
        <f t="shared" si="121"/>
        <v>Dieter</v>
      </c>
      <c r="E876" t="str">
        <f t="shared" si="122"/>
        <v>Heine</v>
      </c>
      <c r="F876">
        <f>ROUND(IF(Tariftyp="AT",IF($A876&lt;MONTH(TE_ZP_AT),AT_Gehalt,AT_Gehalt*(1+TE_Satz_AT)),IF($A876&lt;MONTH(TE_ZP_Tarif),Tarifentgelt,Tarifentgelt*(1+TE_Satz))*IRWAZ/AZ_Tarif)*EintrittsKNZ*AustrittsKNZ,2)</f>
        <v>2232.5300000000002</v>
      </c>
      <c r="G876">
        <f>ROUND(Grundentgelt*LZinPrz,2)</f>
        <v>245.58</v>
      </c>
      <c r="H876">
        <f>ROUND(IF(FreiwZulage&gt;TarifVolumenEnt+TarifVolumenLZ,FreiwZulage-(TarifVolumenEnt+TarifVolumenLZ),0)*AustrittsKNZ*EintrittsKNZ,2)</f>
        <v>0</v>
      </c>
      <c r="I876">
        <f t="shared" si="123"/>
        <v>2478.11</v>
      </c>
      <c r="J876">
        <f t="shared" si="117"/>
        <v>495.75</v>
      </c>
      <c r="K876">
        <f t="shared" si="118"/>
        <v>1346.8899999999999</v>
      </c>
      <c r="L876">
        <f t="shared" si="119"/>
        <v>3121.89</v>
      </c>
    </row>
    <row r="877" spans="1:12" x14ac:dyDescent="0.25">
      <c r="A877">
        <f t="shared" si="124"/>
        <v>12</v>
      </c>
      <c r="B877">
        <f t="shared" si="125"/>
        <v>73</v>
      </c>
      <c r="C877">
        <f t="shared" si="120"/>
        <v>2197</v>
      </c>
      <c r="D877" t="str">
        <f t="shared" si="121"/>
        <v>Dieter</v>
      </c>
      <c r="E877" t="str">
        <f t="shared" si="122"/>
        <v>Heine</v>
      </c>
      <c r="F877">
        <f>ROUND(IF(Tariftyp="AT",IF($A877&lt;MONTH(TE_ZP_AT),AT_Gehalt,AT_Gehalt*(1+TE_Satz_AT)),IF($A877&lt;MONTH(TE_ZP_Tarif),Tarifentgelt,Tarifentgelt*(1+TE_Satz))*IRWAZ/AZ_Tarif)*EintrittsKNZ*AustrittsKNZ,2)</f>
        <v>2232.5300000000002</v>
      </c>
      <c r="G877">
        <f>ROUND(Grundentgelt*LZinPrz,2)</f>
        <v>245.58</v>
      </c>
      <c r="H877">
        <f>ROUND(IF(FreiwZulage&gt;TarifVolumenEnt+TarifVolumenLZ,FreiwZulage-(TarifVolumenEnt+TarifVolumenLZ),0)*AustrittsKNZ*EintrittsKNZ,2)</f>
        <v>0</v>
      </c>
      <c r="I877">
        <f t="shared" si="123"/>
        <v>2478.11</v>
      </c>
      <c r="J877">
        <f t="shared" si="117"/>
        <v>495.75</v>
      </c>
      <c r="K877">
        <f t="shared" si="118"/>
        <v>1346.8899999999999</v>
      </c>
      <c r="L877">
        <f t="shared" si="119"/>
        <v>3121.89</v>
      </c>
    </row>
    <row r="878" spans="1:12" x14ac:dyDescent="0.25">
      <c r="A878">
        <f t="shared" si="124"/>
        <v>1</v>
      </c>
      <c r="B878">
        <f t="shared" si="125"/>
        <v>74</v>
      </c>
      <c r="C878">
        <f t="shared" si="120"/>
        <v>2203</v>
      </c>
      <c r="D878" t="str">
        <f t="shared" si="121"/>
        <v>Albert</v>
      </c>
      <c r="E878" t="str">
        <f t="shared" si="122"/>
        <v>Held</v>
      </c>
      <c r="F878">
        <f>ROUND(IF(Tariftyp="AT",IF($A878&lt;MONTH(TE_ZP_AT),AT_Gehalt,AT_Gehalt*(1+TE_Satz_AT)),IF($A878&lt;MONTH(TE_ZP_Tarif),Tarifentgelt,Tarifentgelt*(1+TE_Satz))*IRWAZ/AZ_Tarif)*EintrittsKNZ*AustrittsKNZ,2)</f>
        <v>3213.5</v>
      </c>
      <c r="G878">
        <f>ROUND(Grundentgelt*LZinPrz,2)</f>
        <v>289.22000000000003</v>
      </c>
      <c r="H878">
        <f>ROUND(IF(FreiwZulage&gt;TarifVolumenEnt+TarifVolumenLZ,FreiwZulage-(TarifVolumenEnt+TarifVolumenLZ),0)*AustrittsKNZ*EintrittsKNZ,2)</f>
        <v>258</v>
      </c>
      <c r="I878">
        <f t="shared" si="123"/>
        <v>3760.7200000000003</v>
      </c>
      <c r="J878">
        <f t="shared" si="117"/>
        <v>752.33</v>
      </c>
      <c r="K878">
        <f t="shared" si="118"/>
        <v>64.279999999999745</v>
      </c>
      <c r="L878">
        <f t="shared" si="119"/>
        <v>1839.2799999999997</v>
      </c>
    </row>
    <row r="879" spans="1:12" x14ac:dyDescent="0.25">
      <c r="A879">
        <f t="shared" si="124"/>
        <v>2</v>
      </c>
      <c r="B879">
        <f t="shared" si="125"/>
        <v>74</v>
      </c>
      <c r="C879">
        <f t="shared" si="120"/>
        <v>2203</v>
      </c>
      <c r="D879" t="str">
        <f t="shared" si="121"/>
        <v>Albert</v>
      </c>
      <c r="E879" t="str">
        <f t="shared" si="122"/>
        <v>Held</v>
      </c>
      <c r="F879">
        <f>ROUND(IF(Tariftyp="AT",IF($A879&lt;MONTH(TE_ZP_AT),AT_Gehalt,AT_Gehalt*(1+TE_Satz_AT)),IF($A879&lt;MONTH(TE_ZP_Tarif),Tarifentgelt,Tarifentgelt*(1+TE_Satz))*IRWAZ/AZ_Tarif)*EintrittsKNZ*AustrittsKNZ,2)</f>
        <v>3213.5</v>
      </c>
      <c r="G879">
        <f>ROUND(Grundentgelt*LZinPrz,2)</f>
        <v>289.22000000000003</v>
      </c>
      <c r="H879">
        <f>ROUND(IF(FreiwZulage&gt;TarifVolumenEnt+TarifVolumenLZ,FreiwZulage-(TarifVolumenEnt+TarifVolumenLZ),0)*AustrittsKNZ*EintrittsKNZ,2)</f>
        <v>258</v>
      </c>
      <c r="I879">
        <f t="shared" si="123"/>
        <v>3760.7200000000003</v>
      </c>
      <c r="J879">
        <f t="shared" si="117"/>
        <v>752.33</v>
      </c>
      <c r="K879">
        <f t="shared" si="118"/>
        <v>64.279999999999745</v>
      </c>
      <c r="L879">
        <f t="shared" si="119"/>
        <v>1839.2799999999997</v>
      </c>
    </row>
    <row r="880" spans="1:12" x14ac:dyDescent="0.25">
      <c r="A880">
        <f t="shared" si="124"/>
        <v>3</v>
      </c>
      <c r="B880">
        <f t="shared" si="125"/>
        <v>74</v>
      </c>
      <c r="C880">
        <f t="shared" si="120"/>
        <v>2203</v>
      </c>
      <c r="D880" t="str">
        <f t="shared" si="121"/>
        <v>Albert</v>
      </c>
      <c r="E880" t="str">
        <f t="shared" si="122"/>
        <v>Held</v>
      </c>
      <c r="F880">
        <f>ROUND(IF(Tariftyp="AT",IF($A880&lt;MONTH(TE_ZP_AT),AT_Gehalt,AT_Gehalt*(1+TE_Satz_AT)),IF($A880&lt;MONTH(TE_ZP_Tarif),Tarifentgelt,Tarifentgelt*(1+TE_Satz))*IRWAZ/AZ_Tarif)*EintrittsKNZ*AustrittsKNZ,2)</f>
        <v>3213.5</v>
      </c>
      <c r="G880">
        <f>ROUND(Grundentgelt*LZinPrz,2)</f>
        <v>289.22000000000003</v>
      </c>
      <c r="H880">
        <f>ROUND(IF(FreiwZulage&gt;TarifVolumenEnt+TarifVolumenLZ,FreiwZulage-(TarifVolumenEnt+TarifVolumenLZ),0)*AustrittsKNZ*EintrittsKNZ,2)</f>
        <v>258</v>
      </c>
      <c r="I880">
        <f t="shared" si="123"/>
        <v>3760.7200000000003</v>
      </c>
      <c r="J880">
        <f t="shared" si="117"/>
        <v>752.33</v>
      </c>
      <c r="K880">
        <f t="shared" si="118"/>
        <v>64.279999999999745</v>
      </c>
      <c r="L880">
        <f t="shared" si="119"/>
        <v>1839.2799999999997</v>
      </c>
    </row>
    <row r="881" spans="1:12" x14ac:dyDescent="0.25">
      <c r="A881">
        <f t="shared" si="124"/>
        <v>4</v>
      </c>
      <c r="B881">
        <f t="shared" si="125"/>
        <v>74</v>
      </c>
      <c r="C881">
        <f t="shared" si="120"/>
        <v>2203</v>
      </c>
      <c r="D881" t="str">
        <f t="shared" si="121"/>
        <v>Albert</v>
      </c>
      <c r="E881" t="str">
        <f t="shared" si="122"/>
        <v>Held</v>
      </c>
      <c r="F881">
        <f>ROUND(IF(Tariftyp="AT",IF($A881&lt;MONTH(TE_ZP_AT),AT_Gehalt,AT_Gehalt*(1+TE_Satz_AT)),IF($A881&lt;MONTH(TE_ZP_Tarif),Tarifentgelt,Tarifentgelt*(1+TE_Satz))*IRWAZ/AZ_Tarif)*EintrittsKNZ*AustrittsKNZ,2)</f>
        <v>3213.5</v>
      </c>
      <c r="G881">
        <f>ROUND(Grundentgelt*LZinPrz,2)</f>
        <v>289.22000000000003</v>
      </c>
      <c r="H881">
        <f>ROUND(IF(FreiwZulage&gt;TarifVolumenEnt+TarifVolumenLZ,FreiwZulage-(TarifVolumenEnt+TarifVolumenLZ),0)*AustrittsKNZ*EintrittsKNZ,2)</f>
        <v>258</v>
      </c>
      <c r="I881">
        <f t="shared" si="123"/>
        <v>3760.7200000000003</v>
      </c>
      <c r="J881">
        <f t="shared" si="117"/>
        <v>752.33</v>
      </c>
      <c r="K881">
        <f t="shared" si="118"/>
        <v>64.279999999999745</v>
      </c>
      <c r="L881">
        <f t="shared" si="119"/>
        <v>1839.2799999999997</v>
      </c>
    </row>
    <row r="882" spans="1:12" x14ac:dyDescent="0.25">
      <c r="A882">
        <f t="shared" si="124"/>
        <v>5</v>
      </c>
      <c r="B882">
        <f t="shared" si="125"/>
        <v>74</v>
      </c>
      <c r="C882">
        <f t="shared" si="120"/>
        <v>2203</v>
      </c>
      <c r="D882" t="str">
        <f t="shared" si="121"/>
        <v>Albert</v>
      </c>
      <c r="E882" t="str">
        <f t="shared" si="122"/>
        <v>Held</v>
      </c>
      <c r="F882">
        <f>ROUND(IF(Tariftyp="AT",IF($A882&lt;MONTH(TE_ZP_AT),AT_Gehalt,AT_Gehalt*(1+TE_Satz_AT)),IF($A882&lt;MONTH(TE_ZP_Tarif),Tarifentgelt,Tarifentgelt*(1+TE_Satz))*IRWAZ/AZ_Tarif)*EintrittsKNZ*AustrittsKNZ,2)</f>
        <v>3309.91</v>
      </c>
      <c r="G882">
        <f>ROUND(Grundentgelt*LZinPrz,2)</f>
        <v>297.89</v>
      </c>
      <c r="H882">
        <f>ROUND(IF(FreiwZulage&gt;TarifVolumenEnt+TarifVolumenLZ,FreiwZulage-(TarifVolumenEnt+TarifVolumenLZ),0)*AustrittsKNZ*EintrittsKNZ,2)</f>
        <v>152.91999999999999</v>
      </c>
      <c r="I882">
        <f t="shared" si="123"/>
        <v>3760.72</v>
      </c>
      <c r="J882">
        <f t="shared" si="117"/>
        <v>752.33</v>
      </c>
      <c r="K882">
        <f t="shared" si="118"/>
        <v>64.2800000000002</v>
      </c>
      <c r="L882">
        <f t="shared" si="119"/>
        <v>1839.2800000000002</v>
      </c>
    </row>
    <row r="883" spans="1:12" x14ac:dyDescent="0.25">
      <c r="A883">
        <f t="shared" si="124"/>
        <v>6</v>
      </c>
      <c r="B883">
        <f t="shared" si="125"/>
        <v>74</v>
      </c>
      <c r="C883">
        <f t="shared" si="120"/>
        <v>2203</v>
      </c>
      <c r="D883" t="str">
        <f t="shared" si="121"/>
        <v>Albert</v>
      </c>
      <c r="E883" t="str">
        <f t="shared" si="122"/>
        <v>Held</v>
      </c>
      <c r="F883">
        <f>ROUND(IF(Tariftyp="AT",IF($A883&lt;MONTH(TE_ZP_AT),AT_Gehalt,AT_Gehalt*(1+TE_Satz_AT)),IF($A883&lt;MONTH(TE_ZP_Tarif),Tarifentgelt,Tarifentgelt*(1+TE_Satz))*IRWAZ/AZ_Tarif)*EintrittsKNZ*AustrittsKNZ,2)</f>
        <v>3309.91</v>
      </c>
      <c r="G883">
        <f>ROUND(Grundentgelt*LZinPrz,2)</f>
        <v>297.89</v>
      </c>
      <c r="H883">
        <f>ROUND(IF(FreiwZulage&gt;TarifVolumenEnt+TarifVolumenLZ,FreiwZulage-(TarifVolumenEnt+TarifVolumenLZ),0)*AustrittsKNZ*EintrittsKNZ,2)</f>
        <v>152.91999999999999</v>
      </c>
      <c r="I883">
        <f t="shared" si="123"/>
        <v>3760.72</v>
      </c>
      <c r="J883">
        <f t="shared" si="117"/>
        <v>752.33</v>
      </c>
      <c r="K883">
        <f t="shared" si="118"/>
        <v>64.2800000000002</v>
      </c>
      <c r="L883">
        <f t="shared" si="119"/>
        <v>1839.2800000000002</v>
      </c>
    </row>
    <row r="884" spans="1:12" x14ac:dyDescent="0.25">
      <c r="A884">
        <f t="shared" si="124"/>
        <v>7</v>
      </c>
      <c r="B884">
        <f t="shared" si="125"/>
        <v>74</v>
      </c>
      <c r="C884">
        <f t="shared" si="120"/>
        <v>2203</v>
      </c>
      <c r="D884" t="str">
        <f t="shared" si="121"/>
        <v>Albert</v>
      </c>
      <c r="E884" t="str">
        <f t="shared" si="122"/>
        <v>Held</v>
      </c>
      <c r="F884">
        <f>ROUND(IF(Tariftyp="AT",IF($A884&lt;MONTH(TE_ZP_AT),AT_Gehalt,AT_Gehalt*(1+TE_Satz_AT)),IF($A884&lt;MONTH(TE_ZP_Tarif),Tarifentgelt,Tarifentgelt*(1+TE_Satz))*IRWAZ/AZ_Tarif)*EintrittsKNZ*AustrittsKNZ,2)</f>
        <v>3309.91</v>
      </c>
      <c r="G884">
        <f>ROUND(Grundentgelt*LZinPrz,2)</f>
        <v>297.89</v>
      </c>
      <c r="H884">
        <f>ROUND(IF(FreiwZulage&gt;TarifVolumenEnt+TarifVolumenLZ,FreiwZulage-(TarifVolumenEnt+TarifVolumenLZ),0)*AustrittsKNZ*EintrittsKNZ,2)</f>
        <v>152.91999999999999</v>
      </c>
      <c r="I884">
        <f t="shared" si="123"/>
        <v>3760.72</v>
      </c>
      <c r="J884">
        <f t="shared" si="117"/>
        <v>752.33</v>
      </c>
      <c r="K884">
        <f t="shared" si="118"/>
        <v>64.2800000000002</v>
      </c>
      <c r="L884">
        <f t="shared" si="119"/>
        <v>1839.2800000000002</v>
      </c>
    </row>
    <row r="885" spans="1:12" x14ac:dyDescent="0.25">
      <c r="A885">
        <f t="shared" si="124"/>
        <v>8</v>
      </c>
      <c r="B885">
        <f t="shared" si="125"/>
        <v>74</v>
      </c>
      <c r="C885">
        <f t="shared" si="120"/>
        <v>2203</v>
      </c>
      <c r="D885" t="str">
        <f t="shared" si="121"/>
        <v>Albert</v>
      </c>
      <c r="E885" t="str">
        <f t="shared" si="122"/>
        <v>Held</v>
      </c>
      <c r="F885">
        <f>ROUND(IF(Tariftyp="AT",IF($A885&lt;MONTH(TE_ZP_AT),AT_Gehalt,AT_Gehalt*(1+TE_Satz_AT)),IF($A885&lt;MONTH(TE_ZP_Tarif),Tarifentgelt,Tarifentgelt*(1+TE_Satz))*IRWAZ/AZ_Tarif)*EintrittsKNZ*AustrittsKNZ,2)</f>
        <v>3309.91</v>
      </c>
      <c r="G885">
        <f>ROUND(Grundentgelt*LZinPrz,2)</f>
        <v>297.89</v>
      </c>
      <c r="H885">
        <f>ROUND(IF(FreiwZulage&gt;TarifVolumenEnt+TarifVolumenLZ,FreiwZulage-(TarifVolumenEnt+TarifVolumenLZ),0)*AustrittsKNZ*EintrittsKNZ,2)</f>
        <v>152.91999999999999</v>
      </c>
      <c r="I885">
        <f t="shared" si="123"/>
        <v>3760.72</v>
      </c>
      <c r="J885">
        <f t="shared" si="117"/>
        <v>752.33</v>
      </c>
      <c r="K885">
        <f t="shared" si="118"/>
        <v>64.2800000000002</v>
      </c>
      <c r="L885">
        <f t="shared" si="119"/>
        <v>1839.2800000000002</v>
      </c>
    </row>
    <row r="886" spans="1:12" x14ac:dyDescent="0.25">
      <c r="A886">
        <f t="shared" si="124"/>
        <v>9</v>
      </c>
      <c r="B886">
        <f t="shared" si="125"/>
        <v>74</v>
      </c>
      <c r="C886">
        <f t="shared" si="120"/>
        <v>2203</v>
      </c>
      <c r="D886" t="str">
        <f t="shared" si="121"/>
        <v>Albert</v>
      </c>
      <c r="E886" t="str">
        <f t="shared" si="122"/>
        <v>Held</v>
      </c>
      <c r="F886">
        <f>ROUND(IF(Tariftyp="AT",IF($A886&lt;MONTH(TE_ZP_AT),AT_Gehalt,AT_Gehalt*(1+TE_Satz_AT)),IF($A886&lt;MONTH(TE_ZP_Tarif),Tarifentgelt,Tarifentgelt*(1+TE_Satz))*IRWAZ/AZ_Tarif)*EintrittsKNZ*AustrittsKNZ,2)</f>
        <v>3309.91</v>
      </c>
      <c r="G886">
        <f>ROUND(Grundentgelt*LZinPrz,2)</f>
        <v>297.89</v>
      </c>
      <c r="H886">
        <f>ROUND(IF(FreiwZulage&gt;TarifVolumenEnt+TarifVolumenLZ,FreiwZulage-(TarifVolumenEnt+TarifVolumenLZ),0)*AustrittsKNZ*EintrittsKNZ,2)</f>
        <v>152.91999999999999</v>
      </c>
      <c r="I886">
        <f t="shared" si="123"/>
        <v>3760.72</v>
      </c>
      <c r="J886">
        <f t="shared" si="117"/>
        <v>752.33</v>
      </c>
      <c r="K886">
        <f t="shared" si="118"/>
        <v>64.2800000000002</v>
      </c>
      <c r="L886">
        <f t="shared" si="119"/>
        <v>1839.2800000000002</v>
      </c>
    </row>
    <row r="887" spans="1:12" x14ac:dyDescent="0.25">
      <c r="A887">
        <f t="shared" si="124"/>
        <v>10</v>
      </c>
      <c r="B887">
        <f t="shared" si="125"/>
        <v>74</v>
      </c>
      <c r="C887">
        <f t="shared" si="120"/>
        <v>2203</v>
      </c>
      <c r="D887" t="str">
        <f t="shared" si="121"/>
        <v>Albert</v>
      </c>
      <c r="E887" t="str">
        <f t="shared" si="122"/>
        <v>Held</v>
      </c>
      <c r="F887">
        <f>ROUND(IF(Tariftyp="AT",IF($A887&lt;MONTH(TE_ZP_AT),AT_Gehalt,AT_Gehalt*(1+TE_Satz_AT)),IF($A887&lt;MONTH(TE_ZP_Tarif),Tarifentgelt,Tarifentgelt*(1+TE_Satz))*IRWAZ/AZ_Tarif)*EintrittsKNZ*AustrittsKNZ,2)</f>
        <v>3309.91</v>
      </c>
      <c r="G887">
        <f>ROUND(Grundentgelt*LZinPrz,2)</f>
        <v>297.89</v>
      </c>
      <c r="H887">
        <f>ROUND(IF(FreiwZulage&gt;TarifVolumenEnt+TarifVolumenLZ,FreiwZulage-(TarifVolumenEnt+TarifVolumenLZ),0)*AustrittsKNZ*EintrittsKNZ,2)</f>
        <v>152.91999999999999</v>
      </c>
      <c r="I887">
        <f t="shared" si="123"/>
        <v>3760.72</v>
      </c>
      <c r="J887">
        <f t="shared" si="117"/>
        <v>752.33</v>
      </c>
      <c r="K887">
        <f t="shared" si="118"/>
        <v>64.2800000000002</v>
      </c>
      <c r="L887">
        <f t="shared" si="119"/>
        <v>1839.2800000000002</v>
      </c>
    </row>
    <row r="888" spans="1:12" x14ac:dyDescent="0.25">
      <c r="A888">
        <f t="shared" si="124"/>
        <v>11</v>
      </c>
      <c r="B888">
        <f t="shared" si="125"/>
        <v>74</v>
      </c>
      <c r="C888">
        <f t="shared" si="120"/>
        <v>2203</v>
      </c>
      <c r="D888" t="str">
        <f t="shared" si="121"/>
        <v>Albert</v>
      </c>
      <c r="E888" t="str">
        <f t="shared" si="122"/>
        <v>Held</v>
      </c>
      <c r="F888">
        <f>ROUND(IF(Tariftyp="AT",IF($A888&lt;MONTH(TE_ZP_AT),AT_Gehalt,AT_Gehalt*(1+TE_Satz_AT)),IF($A888&lt;MONTH(TE_ZP_Tarif),Tarifentgelt,Tarifentgelt*(1+TE_Satz))*IRWAZ/AZ_Tarif)*EintrittsKNZ*AustrittsKNZ,2)</f>
        <v>3309.91</v>
      </c>
      <c r="G888">
        <f>ROUND(Grundentgelt*LZinPrz,2)</f>
        <v>297.89</v>
      </c>
      <c r="H888">
        <f>ROUND(IF(FreiwZulage&gt;TarifVolumenEnt+TarifVolumenLZ,FreiwZulage-(TarifVolumenEnt+TarifVolumenLZ),0)*AustrittsKNZ*EintrittsKNZ,2)</f>
        <v>152.91999999999999</v>
      </c>
      <c r="I888">
        <f t="shared" si="123"/>
        <v>3760.72</v>
      </c>
      <c r="J888">
        <f t="shared" si="117"/>
        <v>752.33</v>
      </c>
      <c r="K888">
        <f t="shared" si="118"/>
        <v>64.2800000000002</v>
      </c>
      <c r="L888">
        <f t="shared" si="119"/>
        <v>1839.2800000000002</v>
      </c>
    </row>
    <row r="889" spans="1:12" x14ac:dyDescent="0.25">
      <c r="A889">
        <f t="shared" si="124"/>
        <v>12</v>
      </c>
      <c r="B889">
        <f t="shared" si="125"/>
        <v>74</v>
      </c>
      <c r="C889">
        <f t="shared" si="120"/>
        <v>2203</v>
      </c>
      <c r="D889" t="str">
        <f t="shared" si="121"/>
        <v>Albert</v>
      </c>
      <c r="E889" t="str">
        <f t="shared" si="122"/>
        <v>Held</v>
      </c>
      <c r="F889">
        <f>ROUND(IF(Tariftyp="AT",IF($A889&lt;MONTH(TE_ZP_AT),AT_Gehalt,AT_Gehalt*(1+TE_Satz_AT)),IF($A889&lt;MONTH(TE_ZP_Tarif),Tarifentgelt,Tarifentgelt*(1+TE_Satz))*IRWAZ/AZ_Tarif)*EintrittsKNZ*AustrittsKNZ,2)</f>
        <v>3309.91</v>
      </c>
      <c r="G889">
        <f>ROUND(Grundentgelt*LZinPrz,2)</f>
        <v>297.89</v>
      </c>
      <c r="H889">
        <f>ROUND(IF(FreiwZulage&gt;TarifVolumenEnt+TarifVolumenLZ,FreiwZulage-(TarifVolumenEnt+TarifVolumenLZ),0)*AustrittsKNZ*EintrittsKNZ,2)</f>
        <v>152.91999999999999</v>
      </c>
      <c r="I889">
        <f t="shared" si="123"/>
        <v>3760.72</v>
      </c>
      <c r="J889">
        <f t="shared" si="117"/>
        <v>752.33</v>
      </c>
      <c r="K889">
        <f t="shared" si="118"/>
        <v>64.2800000000002</v>
      </c>
      <c r="L889">
        <f t="shared" si="119"/>
        <v>1839.2800000000002</v>
      </c>
    </row>
    <row r="890" spans="1:12" x14ac:dyDescent="0.25">
      <c r="A890">
        <f t="shared" si="124"/>
        <v>1</v>
      </c>
      <c r="B890">
        <f t="shared" si="125"/>
        <v>75</v>
      </c>
      <c r="C890">
        <f t="shared" si="120"/>
        <v>2209</v>
      </c>
      <c r="D890" t="str">
        <f t="shared" si="121"/>
        <v>Julia</v>
      </c>
      <c r="E890" t="str">
        <f t="shared" si="122"/>
        <v>Henkel</v>
      </c>
      <c r="F890">
        <f>ROUND(IF(Tariftyp="AT",IF($A890&lt;MONTH(TE_ZP_AT),AT_Gehalt,AT_Gehalt*(1+TE_Satz_AT)),IF($A890&lt;MONTH(TE_ZP_Tarif),Tarifentgelt,Tarifentgelt*(1+TE_Satz))*IRWAZ/AZ_Tarif)*EintrittsKNZ*AustrittsKNZ,2)</f>
        <v>2294</v>
      </c>
      <c r="G890">
        <f>ROUND(Grundentgelt*LZinPrz,2)</f>
        <v>229.4</v>
      </c>
      <c r="H890">
        <f>ROUND(IF(FreiwZulage&gt;TarifVolumenEnt+TarifVolumenLZ,FreiwZulage-(TarifVolumenEnt+TarifVolumenLZ),0)*AustrittsKNZ*EintrittsKNZ,2)</f>
        <v>0</v>
      </c>
      <c r="I890">
        <f t="shared" si="123"/>
        <v>2523.4</v>
      </c>
      <c r="J890">
        <f t="shared" si="117"/>
        <v>504.81</v>
      </c>
      <c r="K890">
        <f t="shared" si="118"/>
        <v>1301.5999999999999</v>
      </c>
      <c r="L890">
        <f t="shared" si="119"/>
        <v>3076.6</v>
      </c>
    </row>
    <row r="891" spans="1:12" x14ac:dyDescent="0.25">
      <c r="A891">
        <f t="shared" si="124"/>
        <v>2</v>
      </c>
      <c r="B891">
        <f t="shared" si="125"/>
        <v>75</v>
      </c>
      <c r="C891">
        <f t="shared" si="120"/>
        <v>2209</v>
      </c>
      <c r="D891" t="str">
        <f t="shared" si="121"/>
        <v>Julia</v>
      </c>
      <c r="E891" t="str">
        <f t="shared" si="122"/>
        <v>Henkel</v>
      </c>
      <c r="F891">
        <f>ROUND(IF(Tariftyp="AT",IF($A891&lt;MONTH(TE_ZP_AT),AT_Gehalt,AT_Gehalt*(1+TE_Satz_AT)),IF($A891&lt;MONTH(TE_ZP_Tarif),Tarifentgelt,Tarifentgelt*(1+TE_Satz))*IRWAZ/AZ_Tarif)*EintrittsKNZ*AustrittsKNZ,2)</f>
        <v>2294</v>
      </c>
      <c r="G891">
        <f>ROUND(Grundentgelt*LZinPrz,2)</f>
        <v>229.4</v>
      </c>
      <c r="H891">
        <f>ROUND(IF(FreiwZulage&gt;TarifVolumenEnt+TarifVolumenLZ,FreiwZulage-(TarifVolumenEnt+TarifVolumenLZ),0)*AustrittsKNZ*EintrittsKNZ,2)</f>
        <v>0</v>
      </c>
      <c r="I891">
        <f t="shared" si="123"/>
        <v>2523.4</v>
      </c>
      <c r="J891">
        <f t="shared" si="117"/>
        <v>504.81</v>
      </c>
      <c r="K891">
        <f t="shared" si="118"/>
        <v>1301.5999999999999</v>
      </c>
      <c r="L891">
        <f t="shared" si="119"/>
        <v>3076.6</v>
      </c>
    </row>
    <row r="892" spans="1:12" x14ac:dyDescent="0.25">
      <c r="A892">
        <f t="shared" si="124"/>
        <v>3</v>
      </c>
      <c r="B892">
        <f t="shared" si="125"/>
        <v>75</v>
      </c>
      <c r="C892">
        <f t="shared" si="120"/>
        <v>2209</v>
      </c>
      <c r="D892" t="str">
        <f t="shared" si="121"/>
        <v>Julia</v>
      </c>
      <c r="E892" t="str">
        <f t="shared" si="122"/>
        <v>Henkel</v>
      </c>
      <c r="F892">
        <f>ROUND(IF(Tariftyp="AT",IF($A892&lt;MONTH(TE_ZP_AT),AT_Gehalt,AT_Gehalt*(1+TE_Satz_AT)),IF($A892&lt;MONTH(TE_ZP_Tarif),Tarifentgelt,Tarifentgelt*(1+TE_Satz))*IRWAZ/AZ_Tarif)*EintrittsKNZ*AustrittsKNZ,2)</f>
        <v>2294</v>
      </c>
      <c r="G892">
        <f>ROUND(Grundentgelt*LZinPrz,2)</f>
        <v>229.4</v>
      </c>
      <c r="H892">
        <f>ROUND(IF(FreiwZulage&gt;TarifVolumenEnt+TarifVolumenLZ,FreiwZulage-(TarifVolumenEnt+TarifVolumenLZ),0)*AustrittsKNZ*EintrittsKNZ,2)</f>
        <v>0</v>
      </c>
      <c r="I892">
        <f t="shared" si="123"/>
        <v>2523.4</v>
      </c>
      <c r="J892">
        <f t="shared" si="117"/>
        <v>504.81</v>
      </c>
      <c r="K892">
        <f t="shared" si="118"/>
        <v>1301.5999999999999</v>
      </c>
      <c r="L892">
        <f t="shared" si="119"/>
        <v>3076.6</v>
      </c>
    </row>
    <row r="893" spans="1:12" x14ac:dyDescent="0.25">
      <c r="A893">
        <f t="shared" si="124"/>
        <v>4</v>
      </c>
      <c r="B893">
        <f t="shared" si="125"/>
        <v>75</v>
      </c>
      <c r="C893">
        <f t="shared" si="120"/>
        <v>2209</v>
      </c>
      <c r="D893" t="str">
        <f t="shared" si="121"/>
        <v>Julia</v>
      </c>
      <c r="E893" t="str">
        <f t="shared" si="122"/>
        <v>Henkel</v>
      </c>
      <c r="F893">
        <f>ROUND(IF(Tariftyp="AT",IF($A893&lt;MONTH(TE_ZP_AT),AT_Gehalt,AT_Gehalt*(1+TE_Satz_AT)),IF($A893&lt;MONTH(TE_ZP_Tarif),Tarifentgelt,Tarifentgelt*(1+TE_Satz))*IRWAZ/AZ_Tarif)*EintrittsKNZ*AustrittsKNZ,2)</f>
        <v>2294</v>
      </c>
      <c r="G893">
        <f>ROUND(Grundentgelt*LZinPrz,2)</f>
        <v>229.4</v>
      </c>
      <c r="H893">
        <f>ROUND(IF(FreiwZulage&gt;TarifVolumenEnt+TarifVolumenLZ,FreiwZulage-(TarifVolumenEnt+TarifVolumenLZ),0)*AustrittsKNZ*EintrittsKNZ,2)</f>
        <v>0</v>
      </c>
      <c r="I893">
        <f t="shared" si="123"/>
        <v>2523.4</v>
      </c>
      <c r="J893">
        <f t="shared" si="117"/>
        <v>504.81</v>
      </c>
      <c r="K893">
        <f t="shared" si="118"/>
        <v>1301.5999999999999</v>
      </c>
      <c r="L893">
        <f t="shared" si="119"/>
        <v>3076.6</v>
      </c>
    </row>
    <row r="894" spans="1:12" x14ac:dyDescent="0.25">
      <c r="A894">
        <f t="shared" si="124"/>
        <v>5</v>
      </c>
      <c r="B894">
        <f t="shared" si="125"/>
        <v>75</v>
      </c>
      <c r="C894">
        <f t="shared" si="120"/>
        <v>2209</v>
      </c>
      <c r="D894" t="str">
        <f t="shared" si="121"/>
        <v>Julia</v>
      </c>
      <c r="E894" t="str">
        <f t="shared" si="122"/>
        <v>Henkel</v>
      </c>
      <c r="F894">
        <f>ROUND(IF(Tariftyp="AT",IF($A894&lt;MONTH(TE_ZP_AT),AT_Gehalt,AT_Gehalt*(1+TE_Satz_AT)),IF($A894&lt;MONTH(TE_ZP_Tarif),Tarifentgelt,Tarifentgelt*(1+TE_Satz))*IRWAZ/AZ_Tarif)*EintrittsKNZ*AustrittsKNZ,2)</f>
        <v>2362.8200000000002</v>
      </c>
      <c r="G894">
        <f>ROUND(Grundentgelt*LZinPrz,2)</f>
        <v>236.28</v>
      </c>
      <c r="H894">
        <f>ROUND(IF(FreiwZulage&gt;TarifVolumenEnt+TarifVolumenLZ,FreiwZulage-(TarifVolumenEnt+TarifVolumenLZ),0)*AustrittsKNZ*EintrittsKNZ,2)</f>
        <v>0</v>
      </c>
      <c r="I894">
        <f t="shared" si="123"/>
        <v>2599.1000000000004</v>
      </c>
      <c r="J894">
        <f t="shared" si="117"/>
        <v>519.95000000000005</v>
      </c>
      <c r="K894">
        <f t="shared" si="118"/>
        <v>1225.8999999999996</v>
      </c>
      <c r="L894">
        <f t="shared" si="119"/>
        <v>3000.8999999999996</v>
      </c>
    </row>
    <row r="895" spans="1:12" x14ac:dyDescent="0.25">
      <c r="A895">
        <f t="shared" si="124"/>
        <v>6</v>
      </c>
      <c r="B895">
        <f t="shared" si="125"/>
        <v>75</v>
      </c>
      <c r="C895">
        <f t="shared" si="120"/>
        <v>2209</v>
      </c>
      <c r="D895" t="str">
        <f t="shared" si="121"/>
        <v>Julia</v>
      </c>
      <c r="E895" t="str">
        <f t="shared" si="122"/>
        <v>Henkel</v>
      </c>
      <c r="F895">
        <f>ROUND(IF(Tariftyp="AT",IF($A895&lt;MONTH(TE_ZP_AT),AT_Gehalt,AT_Gehalt*(1+TE_Satz_AT)),IF($A895&lt;MONTH(TE_ZP_Tarif),Tarifentgelt,Tarifentgelt*(1+TE_Satz))*IRWAZ/AZ_Tarif)*EintrittsKNZ*AustrittsKNZ,2)</f>
        <v>2362.8200000000002</v>
      </c>
      <c r="G895">
        <f>ROUND(Grundentgelt*LZinPrz,2)</f>
        <v>236.28</v>
      </c>
      <c r="H895">
        <f>ROUND(IF(FreiwZulage&gt;TarifVolumenEnt+TarifVolumenLZ,FreiwZulage-(TarifVolumenEnt+TarifVolumenLZ),0)*AustrittsKNZ*EintrittsKNZ,2)</f>
        <v>0</v>
      </c>
      <c r="I895">
        <f t="shared" si="123"/>
        <v>2599.1000000000004</v>
      </c>
      <c r="J895">
        <f t="shared" si="117"/>
        <v>519.95000000000005</v>
      </c>
      <c r="K895">
        <f t="shared" si="118"/>
        <v>1225.8999999999996</v>
      </c>
      <c r="L895">
        <f t="shared" si="119"/>
        <v>3000.8999999999996</v>
      </c>
    </row>
    <row r="896" spans="1:12" x14ac:dyDescent="0.25">
      <c r="A896">
        <f t="shared" si="124"/>
        <v>7</v>
      </c>
      <c r="B896">
        <f t="shared" si="125"/>
        <v>75</v>
      </c>
      <c r="C896">
        <f t="shared" si="120"/>
        <v>2209</v>
      </c>
      <c r="D896" t="str">
        <f t="shared" si="121"/>
        <v>Julia</v>
      </c>
      <c r="E896" t="str">
        <f t="shared" si="122"/>
        <v>Henkel</v>
      </c>
      <c r="F896">
        <f>ROUND(IF(Tariftyp="AT",IF($A896&lt;MONTH(TE_ZP_AT),AT_Gehalt,AT_Gehalt*(1+TE_Satz_AT)),IF($A896&lt;MONTH(TE_ZP_Tarif),Tarifentgelt,Tarifentgelt*(1+TE_Satz))*IRWAZ/AZ_Tarif)*EintrittsKNZ*AustrittsKNZ,2)</f>
        <v>2362.8200000000002</v>
      </c>
      <c r="G896">
        <f>ROUND(Grundentgelt*LZinPrz,2)</f>
        <v>236.28</v>
      </c>
      <c r="H896">
        <f>ROUND(IF(FreiwZulage&gt;TarifVolumenEnt+TarifVolumenLZ,FreiwZulage-(TarifVolumenEnt+TarifVolumenLZ),0)*AustrittsKNZ*EintrittsKNZ,2)</f>
        <v>0</v>
      </c>
      <c r="I896">
        <f t="shared" si="123"/>
        <v>2599.1000000000004</v>
      </c>
      <c r="J896">
        <f t="shared" si="117"/>
        <v>519.95000000000005</v>
      </c>
      <c r="K896">
        <f t="shared" si="118"/>
        <v>1225.8999999999996</v>
      </c>
      <c r="L896">
        <f t="shared" si="119"/>
        <v>3000.8999999999996</v>
      </c>
    </row>
    <row r="897" spans="1:12" x14ac:dyDescent="0.25">
      <c r="A897">
        <f t="shared" si="124"/>
        <v>8</v>
      </c>
      <c r="B897">
        <f t="shared" si="125"/>
        <v>75</v>
      </c>
      <c r="C897">
        <f t="shared" si="120"/>
        <v>2209</v>
      </c>
      <c r="D897" t="str">
        <f t="shared" si="121"/>
        <v>Julia</v>
      </c>
      <c r="E897" t="str">
        <f t="shared" si="122"/>
        <v>Henkel</v>
      </c>
      <c r="F897">
        <f>ROUND(IF(Tariftyp="AT",IF($A897&lt;MONTH(TE_ZP_AT),AT_Gehalt,AT_Gehalt*(1+TE_Satz_AT)),IF($A897&lt;MONTH(TE_ZP_Tarif),Tarifentgelt,Tarifentgelt*(1+TE_Satz))*IRWAZ/AZ_Tarif)*EintrittsKNZ*AustrittsKNZ,2)</f>
        <v>2362.8200000000002</v>
      </c>
      <c r="G897">
        <f>ROUND(Grundentgelt*LZinPrz,2)</f>
        <v>236.28</v>
      </c>
      <c r="H897">
        <f>ROUND(IF(FreiwZulage&gt;TarifVolumenEnt+TarifVolumenLZ,FreiwZulage-(TarifVolumenEnt+TarifVolumenLZ),0)*AustrittsKNZ*EintrittsKNZ,2)</f>
        <v>0</v>
      </c>
      <c r="I897">
        <f t="shared" si="123"/>
        <v>2599.1000000000004</v>
      </c>
      <c r="J897">
        <f t="shared" si="117"/>
        <v>519.95000000000005</v>
      </c>
      <c r="K897">
        <f t="shared" si="118"/>
        <v>1225.8999999999996</v>
      </c>
      <c r="L897">
        <f t="shared" si="119"/>
        <v>3000.8999999999996</v>
      </c>
    </row>
    <row r="898" spans="1:12" x14ac:dyDescent="0.25">
      <c r="A898">
        <f t="shared" si="124"/>
        <v>9</v>
      </c>
      <c r="B898">
        <f t="shared" si="125"/>
        <v>75</v>
      </c>
      <c r="C898">
        <f t="shared" si="120"/>
        <v>2209</v>
      </c>
      <c r="D898" t="str">
        <f t="shared" si="121"/>
        <v>Julia</v>
      </c>
      <c r="E898" t="str">
        <f t="shared" si="122"/>
        <v>Henkel</v>
      </c>
      <c r="F898">
        <f>ROUND(IF(Tariftyp="AT",IF($A898&lt;MONTH(TE_ZP_AT),AT_Gehalt,AT_Gehalt*(1+TE_Satz_AT)),IF($A898&lt;MONTH(TE_ZP_Tarif),Tarifentgelt,Tarifentgelt*(1+TE_Satz))*IRWAZ/AZ_Tarif)*EintrittsKNZ*AustrittsKNZ,2)</f>
        <v>2362.8200000000002</v>
      </c>
      <c r="G898">
        <f>ROUND(Grundentgelt*LZinPrz,2)</f>
        <v>236.28</v>
      </c>
      <c r="H898">
        <f>ROUND(IF(FreiwZulage&gt;TarifVolumenEnt+TarifVolumenLZ,FreiwZulage-(TarifVolumenEnt+TarifVolumenLZ),0)*AustrittsKNZ*EintrittsKNZ,2)</f>
        <v>0</v>
      </c>
      <c r="I898">
        <f t="shared" si="123"/>
        <v>2599.1000000000004</v>
      </c>
      <c r="J898">
        <f t="shared" ref="J898:J961" si="126">ROUND(IF(KVPV_BBG&lt;lfdEntgelt,KVPV_BBG*KVPV_Satz,lfdEntgelt*KVPV_Satz)+IF(RVAV_BBG&lt;lfdEntgelt,RVAV_BBG*RVAV_Satz,lfdEntgelt*RVAV_Satz),2)</f>
        <v>519.95000000000005</v>
      </c>
      <c r="K898">
        <f t="shared" ref="K898:K961" si="127">IF(KVPV_BBG-lfdEntgelt&lt;0,0,KVPV_BBG-lfdEntgelt)</f>
        <v>1225.8999999999996</v>
      </c>
      <c r="L898">
        <f t="shared" ref="L898:L961" si="128">IF(RVAV_BBG-lfdEntgelt&lt;0,0,RVAV_BBG-lfdEntgelt)</f>
        <v>3000.8999999999996</v>
      </c>
    </row>
    <row r="899" spans="1:12" x14ac:dyDescent="0.25">
      <c r="A899">
        <f t="shared" si="124"/>
        <v>10</v>
      </c>
      <c r="B899">
        <f t="shared" si="125"/>
        <v>75</v>
      </c>
      <c r="C899">
        <f t="shared" ref="C899:C962" si="129">INDEX(Stammdaten,$B899,1)</f>
        <v>2209</v>
      </c>
      <c r="D899" t="str">
        <f t="shared" ref="D899:D962" si="130">INDEX(Stammdaten,$B899,2)</f>
        <v>Julia</v>
      </c>
      <c r="E899" t="str">
        <f t="shared" ref="E899:E962" si="131">INDEX(Stammdaten,$B899,3)</f>
        <v>Henkel</v>
      </c>
      <c r="F899">
        <f>ROUND(IF(Tariftyp="AT",IF($A899&lt;MONTH(TE_ZP_AT),AT_Gehalt,AT_Gehalt*(1+TE_Satz_AT)),IF($A899&lt;MONTH(TE_ZP_Tarif),Tarifentgelt,Tarifentgelt*(1+TE_Satz))*IRWAZ/AZ_Tarif)*EintrittsKNZ*AustrittsKNZ,2)</f>
        <v>2362.8200000000002</v>
      </c>
      <c r="G899">
        <f>ROUND(Grundentgelt*LZinPrz,2)</f>
        <v>236.28</v>
      </c>
      <c r="H899">
        <f>ROUND(IF(FreiwZulage&gt;TarifVolumenEnt+TarifVolumenLZ,FreiwZulage-(TarifVolumenEnt+TarifVolumenLZ),0)*AustrittsKNZ*EintrittsKNZ,2)</f>
        <v>0</v>
      </c>
      <c r="I899">
        <f t="shared" ref="I899:I962" si="132">SUM(F899:H899)</f>
        <v>2599.1000000000004</v>
      </c>
      <c r="J899">
        <f t="shared" si="126"/>
        <v>519.95000000000005</v>
      </c>
      <c r="K899">
        <f t="shared" si="127"/>
        <v>1225.8999999999996</v>
      </c>
      <c r="L899">
        <f t="shared" si="128"/>
        <v>3000.8999999999996</v>
      </c>
    </row>
    <row r="900" spans="1:12" x14ac:dyDescent="0.25">
      <c r="A900">
        <f t="shared" ref="A900:A963" si="133">IF($A899=12,1,$A899+1)</f>
        <v>11</v>
      </c>
      <c r="B900">
        <f t="shared" ref="B900:B963" si="134">IF(A900=1,B899+1,B899)</f>
        <v>75</v>
      </c>
      <c r="C900">
        <f t="shared" si="129"/>
        <v>2209</v>
      </c>
      <c r="D900" t="str">
        <f t="shared" si="130"/>
        <v>Julia</v>
      </c>
      <c r="E900" t="str">
        <f t="shared" si="131"/>
        <v>Henkel</v>
      </c>
      <c r="F900">
        <f>ROUND(IF(Tariftyp="AT",IF($A900&lt;MONTH(TE_ZP_AT),AT_Gehalt,AT_Gehalt*(1+TE_Satz_AT)),IF($A900&lt;MONTH(TE_ZP_Tarif),Tarifentgelt,Tarifentgelt*(1+TE_Satz))*IRWAZ/AZ_Tarif)*EintrittsKNZ*AustrittsKNZ,2)</f>
        <v>2362.8200000000002</v>
      </c>
      <c r="G900">
        <f>ROUND(Grundentgelt*LZinPrz,2)</f>
        <v>236.28</v>
      </c>
      <c r="H900">
        <f>ROUND(IF(FreiwZulage&gt;TarifVolumenEnt+TarifVolumenLZ,FreiwZulage-(TarifVolumenEnt+TarifVolumenLZ),0)*AustrittsKNZ*EintrittsKNZ,2)</f>
        <v>0</v>
      </c>
      <c r="I900">
        <f t="shared" si="132"/>
        <v>2599.1000000000004</v>
      </c>
      <c r="J900">
        <f t="shared" si="126"/>
        <v>519.95000000000005</v>
      </c>
      <c r="K900">
        <f t="shared" si="127"/>
        <v>1225.8999999999996</v>
      </c>
      <c r="L900">
        <f t="shared" si="128"/>
        <v>3000.8999999999996</v>
      </c>
    </row>
    <row r="901" spans="1:12" x14ac:dyDescent="0.25">
      <c r="A901">
        <f t="shared" si="133"/>
        <v>12</v>
      </c>
      <c r="B901">
        <f t="shared" si="134"/>
        <v>75</v>
      </c>
      <c r="C901">
        <f t="shared" si="129"/>
        <v>2209</v>
      </c>
      <c r="D901" t="str">
        <f t="shared" si="130"/>
        <v>Julia</v>
      </c>
      <c r="E901" t="str">
        <f t="shared" si="131"/>
        <v>Henkel</v>
      </c>
      <c r="F901">
        <f>ROUND(IF(Tariftyp="AT",IF($A901&lt;MONTH(TE_ZP_AT),AT_Gehalt,AT_Gehalt*(1+TE_Satz_AT)),IF($A901&lt;MONTH(TE_ZP_Tarif),Tarifentgelt,Tarifentgelt*(1+TE_Satz))*IRWAZ/AZ_Tarif)*EintrittsKNZ*AustrittsKNZ,2)</f>
        <v>2362.8200000000002</v>
      </c>
      <c r="G901">
        <f>ROUND(Grundentgelt*LZinPrz,2)</f>
        <v>236.28</v>
      </c>
      <c r="H901">
        <f>ROUND(IF(FreiwZulage&gt;TarifVolumenEnt+TarifVolumenLZ,FreiwZulage-(TarifVolumenEnt+TarifVolumenLZ),0)*AustrittsKNZ*EintrittsKNZ,2)</f>
        <v>0</v>
      </c>
      <c r="I901">
        <f t="shared" si="132"/>
        <v>2599.1000000000004</v>
      </c>
      <c r="J901">
        <f t="shared" si="126"/>
        <v>519.95000000000005</v>
      </c>
      <c r="K901">
        <f t="shared" si="127"/>
        <v>1225.8999999999996</v>
      </c>
      <c r="L901">
        <f t="shared" si="128"/>
        <v>3000.8999999999996</v>
      </c>
    </row>
    <row r="902" spans="1:12" x14ac:dyDescent="0.25">
      <c r="A902">
        <f t="shared" si="133"/>
        <v>1</v>
      </c>
      <c r="B902">
        <f t="shared" si="134"/>
        <v>76</v>
      </c>
      <c r="C902">
        <f t="shared" si="129"/>
        <v>2219</v>
      </c>
      <c r="D902" t="str">
        <f t="shared" si="130"/>
        <v>Axel</v>
      </c>
      <c r="E902" t="str">
        <f t="shared" si="131"/>
        <v>Herbst</v>
      </c>
      <c r="F902">
        <f>ROUND(IF(Tariftyp="AT",IF($A902&lt;MONTH(TE_ZP_AT),AT_Gehalt,AT_Gehalt*(1+TE_Satz_AT)),IF($A902&lt;MONTH(TE_ZP_Tarif),Tarifentgelt,Tarifentgelt*(1+TE_Satz))*IRWAZ/AZ_Tarif)*EintrittsKNZ*AustrittsKNZ,2)</f>
        <v>2066.5</v>
      </c>
      <c r="G902">
        <f>ROUND(Grundentgelt*LZinPrz,2)</f>
        <v>185.99</v>
      </c>
      <c r="H902">
        <f>ROUND(IF(FreiwZulage&gt;TarifVolumenEnt+TarifVolumenLZ,FreiwZulage-(TarifVolumenEnt+TarifVolumenLZ),0)*AustrittsKNZ*EintrittsKNZ,2)</f>
        <v>295</v>
      </c>
      <c r="I902">
        <f t="shared" si="132"/>
        <v>2547.4899999999998</v>
      </c>
      <c r="J902">
        <f t="shared" si="126"/>
        <v>509.63</v>
      </c>
      <c r="K902">
        <f t="shared" si="127"/>
        <v>1277.5100000000002</v>
      </c>
      <c r="L902">
        <f t="shared" si="128"/>
        <v>3052.51</v>
      </c>
    </row>
    <row r="903" spans="1:12" x14ac:dyDescent="0.25">
      <c r="A903">
        <f t="shared" si="133"/>
        <v>2</v>
      </c>
      <c r="B903">
        <f t="shared" si="134"/>
        <v>76</v>
      </c>
      <c r="C903">
        <f t="shared" si="129"/>
        <v>2219</v>
      </c>
      <c r="D903" t="str">
        <f t="shared" si="130"/>
        <v>Axel</v>
      </c>
      <c r="E903" t="str">
        <f t="shared" si="131"/>
        <v>Herbst</v>
      </c>
      <c r="F903">
        <f>ROUND(IF(Tariftyp="AT",IF($A903&lt;MONTH(TE_ZP_AT),AT_Gehalt,AT_Gehalt*(1+TE_Satz_AT)),IF($A903&lt;MONTH(TE_ZP_Tarif),Tarifentgelt,Tarifentgelt*(1+TE_Satz))*IRWAZ/AZ_Tarif)*EintrittsKNZ*AustrittsKNZ,2)</f>
        <v>2066.5</v>
      </c>
      <c r="G903">
        <f>ROUND(Grundentgelt*LZinPrz,2)</f>
        <v>185.99</v>
      </c>
      <c r="H903">
        <f>ROUND(IF(FreiwZulage&gt;TarifVolumenEnt+TarifVolumenLZ,FreiwZulage-(TarifVolumenEnt+TarifVolumenLZ),0)*AustrittsKNZ*EintrittsKNZ,2)</f>
        <v>295</v>
      </c>
      <c r="I903">
        <f t="shared" si="132"/>
        <v>2547.4899999999998</v>
      </c>
      <c r="J903">
        <f t="shared" si="126"/>
        <v>509.63</v>
      </c>
      <c r="K903">
        <f t="shared" si="127"/>
        <v>1277.5100000000002</v>
      </c>
      <c r="L903">
        <f t="shared" si="128"/>
        <v>3052.51</v>
      </c>
    </row>
    <row r="904" spans="1:12" x14ac:dyDescent="0.25">
      <c r="A904">
        <f t="shared" si="133"/>
        <v>3</v>
      </c>
      <c r="B904">
        <f t="shared" si="134"/>
        <v>76</v>
      </c>
      <c r="C904">
        <f t="shared" si="129"/>
        <v>2219</v>
      </c>
      <c r="D904" t="str">
        <f t="shared" si="130"/>
        <v>Axel</v>
      </c>
      <c r="E904" t="str">
        <f t="shared" si="131"/>
        <v>Herbst</v>
      </c>
      <c r="F904">
        <f>ROUND(IF(Tariftyp="AT",IF($A904&lt;MONTH(TE_ZP_AT),AT_Gehalt,AT_Gehalt*(1+TE_Satz_AT)),IF($A904&lt;MONTH(TE_ZP_Tarif),Tarifentgelt,Tarifentgelt*(1+TE_Satz))*IRWAZ/AZ_Tarif)*EintrittsKNZ*AustrittsKNZ,2)</f>
        <v>2066.5</v>
      </c>
      <c r="G904">
        <f>ROUND(Grundentgelt*LZinPrz,2)</f>
        <v>185.99</v>
      </c>
      <c r="H904">
        <f>ROUND(IF(FreiwZulage&gt;TarifVolumenEnt+TarifVolumenLZ,FreiwZulage-(TarifVolumenEnt+TarifVolumenLZ),0)*AustrittsKNZ*EintrittsKNZ,2)</f>
        <v>295</v>
      </c>
      <c r="I904">
        <f t="shared" si="132"/>
        <v>2547.4899999999998</v>
      </c>
      <c r="J904">
        <f t="shared" si="126"/>
        <v>509.63</v>
      </c>
      <c r="K904">
        <f t="shared" si="127"/>
        <v>1277.5100000000002</v>
      </c>
      <c r="L904">
        <f t="shared" si="128"/>
        <v>3052.51</v>
      </c>
    </row>
    <row r="905" spans="1:12" x14ac:dyDescent="0.25">
      <c r="A905">
        <f t="shared" si="133"/>
        <v>4</v>
      </c>
      <c r="B905">
        <f t="shared" si="134"/>
        <v>76</v>
      </c>
      <c r="C905">
        <f t="shared" si="129"/>
        <v>2219</v>
      </c>
      <c r="D905" t="str">
        <f t="shared" si="130"/>
        <v>Axel</v>
      </c>
      <c r="E905" t="str">
        <f t="shared" si="131"/>
        <v>Herbst</v>
      </c>
      <c r="F905">
        <f>ROUND(IF(Tariftyp="AT",IF($A905&lt;MONTH(TE_ZP_AT),AT_Gehalt,AT_Gehalt*(1+TE_Satz_AT)),IF($A905&lt;MONTH(TE_ZP_Tarif),Tarifentgelt,Tarifentgelt*(1+TE_Satz))*IRWAZ/AZ_Tarif)*EintrittsKNZ*AustrittsKNZ,2)</f>
        <v>2066.5</v>
      </c>
      <c r="G905">
        <f>ROUND(Grundentgelt*LZinPrz,2)</f>
        <v>185.99</v>
      </c>
      <c r="H905">
        <f>ROUND(IF(FreiwZulage&gt;TarifVolumenEnt+TarifVolumenLZ,FreiwZulage-(TarifVolumenEnt+TarifVolumenLZ),0)*AustrittsKNZ*EintrittsKNZ,2)</f>
        <v>295</v>
      </c>
      <c r="I905">
        <f t="shared" si="132"/>
        <v>2547.4899999999998</v>
      </c>
      <c r="J905">
        <f t="shared" si="126"/>
        <v>509.63</v>
      </c>
      <c r="K905">
        <f t="shared" si="127"/>
        <v>1277.5100000000002</v>
      </c>
      <c r="L905">
        <f t="shared" si="128"/>
        <v>3052.51</v>
      </c>
    </row>
    <row r="906" spans="1:12" x14ac:dyDescent="0.25">
      <c r="A906">
        <f t="shared" si="133"/>
        <v>5</v>
      </c>
      <c r="B906">
        <f t="shared" si="134"/>
        <v>76</v>
      </c>
      <c r="C906">
        <f t="shared" si="129"/>
        <v>2219</v>
      </c>
      <c r="D906" t="str">
        <f t="shared" si="130"/>
        <v>Axel</v>
      </c>
      <c r="E906" t="str">
        <f t="shared" si="131"/>
        <v>Herbst</v>
      </c>
      <c r="F906">
        <f>ROUND(IF(Tariftyp="AT",IF($A906&lt;MONTH(TE_ZP_AT),AT_Gehalt,AT_Gehalt*(1+TE_Satz_AT)),IF($A906&lt;MONTH(TE_ZP_Tarif),Tarifentgelt,Tarifentgelt*(1+TE_Satz))*IRWAZ/AZ_Tarif)*EintrittsKNZ*AustrittsKNZ,2)</f>
        <v>2128.5</v>
      </c>
      <c r="G906">
        <f>ROUND(Grundentgelt*LZinPrz,2)</f>
        <v>191.57</v>
      </c>
      <c r="H906">
        <f>ROUND(IF(FreiwZulage&gt;TarifVolumenEnt+TarifVolumenLZ,FreiwZulage-(TarifVolumenEnt+TarifVolumenLZ),0)*AustrittsKNZ*EintrittsKNZ,2)</f>
        <v>227.43</v>
      </c>
      <c r="I906">
        <f t="shared" si="132"/>
        <v>2547.5</v>
      </c>
      <c r="J906">
        <f t="shared" si="126"/>
        <v>509.63</v>
      </c>
      <c r="K906">
        <f t="shared" si="127"/>
        <v>1277.5</v>
      </c>
      <c r="L906">
        <f t="shared" si="128"/>
        <v>3052.5</v>
      </c>
    </row>
    <row r="907" spans="1:12" x14ac:dyDescent="0.25">
      <c r="A907">
        <f t="shared" si="133"/>
        <v>6</v>
      </c>
      <c r="B907">
        <f t="shared" si="134"/>
        <v>76</v>
      </c>
      <c r="C907">
        <f t="shared" si="129"/>
        <v>2219</v>
      </c>
      <c r="D907" t="str">
        <f t="shared" si="130"/>
        <v>Axel</v>
      </c>
      <c r="E907" t="str">
        <f t="shared" si="131"/>
        <v>Herbst</v>
      </c>
      <c r="F907">
        <f>ROUND(IF(Tariftyp="AT",IF($A907&lt;MONTH(TE_ZP_AT),AT_Gehalt,AT_Gehalt*(1+TE_Satz_AT)),IF($A907&lt;MONTH(TE_ZP_Tarif),Tarifentgelt,Tarifentgelt*(1+TE_Satz))*IRWAZ/AZ_Tarif)*EintrittsKNZ*AustrittsKNZ,2)</f>
        <v>2128.5</v>
      </c>
      <c r="G907">
        <f>ROUND(Grundentgelt*LZinPrz,2)</f>
        <v>191.57</v>
      </c>
      <c r="H907">
        <f>ROUND(IF(FreiwZulage&gt;TarifVolumenEnt+TarifVolumenLZ,FreiwZulage-(TarifVolumenEnt+TarifVolumenLZ),0)*AustrittsKNZ*EintrittsKNZ,2)</f>
        <v>227.43</v>
      </c>
      <c r="I907">
        <f t="shared" si="132"/>
        <v>2547.5</v>
      </c>
      <c r="J907">
        <f t="shared" si="126"/>
        <v>509.63</v>
      </c>
      <c r="K907">
        <f t="shared" si="127"/>
        <v>1277.5</v>
      </c>
      <c r="L907">
        <f t="shared" si="128"/>
        <v>3052.5</v>
      </c>
    </row>
    <row r="908" spans="1:12" x14ac:dyDescent="0.25">
      <c r="A908">
        <f t="shared" si="133"/>
        <v>7</v>
      </c>
      <c r="B908">
        <f t="shared" si="134"/>
        <v>76</v>
      </c>
      <c r="C908">
        <f t="shared" si="129"/>
        <v>2219</v>
      </c>
      <c r="D908" t="str">
        <f t="shared" si="130"/>
        <v>Axel</v>
      </c>
      <c r="E908" t="str">
        <f t="shared" si="131"/>
        <v>Herbst</v>
      </c>
      <c r="F908">
        <f>ROUND(IF(Tariftyp="AT",IF($A908&lt;MONTH(TE_ZP_AT),AT_Gehalt,AT_Gehalt*(1+TE_Satz_AT)),IF($A908&lt;MONTH(TE_ZP_Tarif),Tarifentgelt,Tarifentgelt*(1+TE_Satz))*IRWAZ/AZ_Tarif)*EintrittsKNZ*AustrittsKNZ,2)</f>
        <v>2128.5</v>
      </c>
      <c r="G908">
        <f>ROUND(Grundentgelt*LZinPrz,2)</f>
        <v>191.57</v>
      </c>
      <c r="H908">
        <f>ROUND(IF(FreiwZulage&gt;TarifVolumenEnt+TarifVolumenLZ,FreiwZulage-(TarifVolumenEnt+TarifVolumenLZ),0)*AustrittsKNZ*EintrittsKNZ,2)</f>
        <v>227.43</v>
      </c>
      <c r="I908">
        <f t="shared" si="132"/>
        <v>2547.5</v>
      </c>
      <c r="J908">
        <f t="shared" si="126"/>
        <v>509.63</v>
      </c>
      <c r="K908">
        <f t="shared" si="127"/>
        <v>1277.5</v>
      </c>
      <c r="L908">
        <f t="shared" si="128"/>
        <v>3052.5</v>
      </c>
    </row>
    <row r="909" spans="1:12" x14ac:dyDescent="0.25">
      <c r="A909">
        <f t="shared" si="133"/>
        <v>8</v>
      </c>
      <c r="B909">
        <f t="shared" si="134"/>
        <v>76</v>
      </c>
      <c r="C909">
        <f t="shared" si="129"/>
        <v>2219</v>
      </c>
      <c r="D909" t="str">
        <f t="shared" si="130"/>
        <v>Axel</v>
      </c>
      <c r="E909" t="str">
        <f t="shared" si="131"/>
        <v>Herbst</v>
      </c>
      <c r="F909">
        <f>ROUND(IF(Tariftyp="AT",IF($A909&lt;MONTH(TE_ZP_AT),AT_Gehalt,AT_Gehalt*(1+TE_Satz_AT)),IF($A909&lt;MONTH(TE_ZP_Tarif),Tarifentgelt,Tarifentgelt*(1+TE_Satz))*IRWAZ/AZ_Tarif)*EintrittsKNZ*AustrittsKNZ,2)</f>
        <v>2128.5</v>
      </c>
      <c r="G909">
        <f>ROUND(Grundentgelt*LZinPrz,2)</f>
        <v>191.57</v>
      </c>
      <c r="H909">
        <f>ROUND(IF(FreiwZulage&gt;TarifVolumenEnt+TarifVolumenLZ,FreiwZulage-(TarifVolumenEnt+TarifVolumenLZ),0)*AustrittsKNZ*EintrittsKNZ,2)</f>
        <v>227.43</v>
      </c>
      <c r="I909">
        <f t="shared" si="132"/>
        <v>2547.5</v>
      </c>
      <c r="J909">
        <f t="shared" si="126"/>
        <v>509.63</v>
      </c>
      <c r="K909">
        <f t="shared" si="127"/>
        <v>1277.5</v>
      </c>
      <c r="L909">
        <f t="shared" si="128"/>
        <v>3052.5</v>
      </c>
    </row>
    <row r="910" spans="1:12" x14ac:dyDescent="0.25">
      <c r="A910">
        <f t="shared" si="133"/>
        <v>9</v>
      </c>
      <c r="B910">
        <f t="shared" si="134"/>
        <v>76</v>
      </c>
      <c r="C910">
        <f t="shared" si="129"/>
        <v>2219</v>
      </c>
      <c r="D910" t="str">
        <f t="shared" si="130"/>
        <v>Axel</v>
      </c>
      <c r="E910" t="str">
        <f t="shared" si="131"/>
        <v>Herbst</v>
      </c>
      <c r="F910">
        <f>ROUND(IF(Tariftyp="AT",IF($A910&lt;MONTH(TE_ZP_AT),AT_Gehalt,AT_Gehalt*(1+TE_Satz_AT)),IF($A910&lt;MONTH(TE_ZP_Tarif),Tarifentgelt,Tarifentgelt*(1+TE_Satz))*IRWAZ/AZ_Tarif)*EintrittsKNZ*AustrittsKNZ,2)</f>
        <v>2128.5</v>
      </c>
      <c r="G910">
        <f>ROUND(Grundentgelt*LZinPrz,2)</f>
        <v>191.57</v>
      </c>
      <c r="H910">
        <f>ROUND(IF(FreiwZulage&gt;TarifVolumenEnt+TarifVolumenLZ,FreiwZulage-(TarifVolumenEnt+TarifVolumenLZ),0)*AustrittsKNZ*EintrittsKNZ,2)</f>
        <v>227.43</v>
      </c>
      <c r="I910">
        <f t="shared" si="132"/>
        <v>2547.5</v>
      </c>
      <c r="J910">
        <f t="shared" si="126"/>
        <v>509.63</v>
      </c>
      <c r="K910">
        <f t="shared" si="127"/>
        <v>1277.5</v>
      </c>
      <c r="L910">
        <f t="shared" si="128"/>
        <v>3052.5</v>
      </c>
    </row>
    <row r="911" spans="1:12" x14ac:dyDescent="0.25">
      <c r="A911">
        <f t="shared" si="133"/>
        <v>10</v>
      </c>
      <c r="B911">
        <f t="shared" si="134"/>
        <v>76</v>
      </c>
      <c r="C911">
        <f t="shared" si="129"/>
        <v>2219</v>
      </c>
      <c r="D911" t="str">
        <f t="shared" si="130"/>
        <v>Axel</v>
      </c>
      <c r="E911" t="str">
        <f t="shared" si="131"/>
        <v>Herbst</v>
      </c>
      <c r="F911">
        <f>ROUND(IF(Tariftyp="AT",IF($A911&lt;MONTH(TE_ZP_AT),AT_Gehalt,AT_Gehalt*(1+TE_Satz_AT)),IF($A911&lt;MONTH(TE_ZP_Tarif),Tarifentgelt,Tarifentgelt*(1+TE_Satz))*IRWAZ/AZ_Tarif)*EintrittsKNZ*AustrittsKNZ,2)</f>
        <v>2128.5</v>
      </c>
      <c r="G911">
        <f>ROUND(Grundentgelt*LZinPrz,2)</f>
        <v>191.57</v>
      </c>
      <c r="H911">
        <f>ROUND(IF(FreiwZulage&gt;TarifVolumenEnt+TarifVolumenLZ,FreiwZulage-(TarifVolumenEnt+TarifVolumenLZ),0)*AustrittsKNZ*EintrittsKNZ,2)</f>
        <v>227.43</v>
      </c>
      <c r="I911">
        <f t="shared" si="132"/>
        <v>2547.5</v>
      </c>
      <c r="J911">
        <f t="shared" si="126"/>
        <v>509.63</v>
      </c>
      <c r="K911">
        <f t="shared" si="127"/>
        <v>1277.5</v>
      </c>
      <c r="L911">
        <f t="shared" si="128"/>
        <v>3052.5</v>
      </c>
    </row>
    <row r="912" spans="1:12" x14ac:dyDescent="0.25">
      <c r="A912">
        <f t="shared" si="133"/>
        <v>11</v>
      </c>
      <c r="B912">
        <f t="shared" si="134"/>
        <v>76</v>
      </c>
      <c r="C912">
        <f t="shared" si="129"/>
        <v>2219</v>
      </c>
      <c r="D912" t="str">
        <f t="shared" si="130"/>
        <v>Axel</v>
      </c>
      <c r="E912" t="str">
        <f t="shared" si="131"/>
        <v>Herbst</v>
      </c>
      <c r="F912">
        <f>ROUND(IF(Tariftyp="AT",IF($A912&lt;MONTH(TE_ZP_AT),AT_Gehalt,AT_Gehalt*(1+TE_Satz_AT)),IF($A912&lt;MONTH(TE_ZP_Tarif),Tarifentgelt,Tarifentgelt*(1+TE_Satz))*IRWAZ/AZ_Tarif)*EintrittsKNZ*AustrittsKNZ,2)</f>
        <v>2128.5</v>
      </c>
      <c r="G912">
        <f>ROUND(Grundentgelt*LZinPrz,2)</f>
        <v>191.57</v>
      </c>
      <c r="H912">
        <f>ROUND(IF(FreiwZulage&gt;TarifVolumenEnt+TarifVolumenLZ,FreiwZulage-(TarifVolumenEnt+TarifVolumenLZ),0)*AustrittsKNZ*EintrittsKNZ,2)</f>
        <v>227.43</v>
      </c>
      <c r="I912">
        <f t="shared" si="132"/>
        <v>2547.5</v>
      </c>
      <c r="J912">
        <f t="shared" si="126"/>
        <v>509.63</v>
      </c>
      <c r="K912">
        <f t="shared" si="127"/>
        <v>1277.5</v>
      </c>
      <c r="L912">
        <f t="shared" si="128"/>
        <v>3052.5</v>
      </c>
    </row>
    <row r="913" spans="1:12" x14ac:dyDescent="0.25">
      <c r="A913">
        <f t="shared" si="133"/>
        <v>12</v>
      </c>
      <c r="B913">
        <f t="shared" si="134"/>
        <v>76</v>
      </c>
      <c r="C913">
        <f t="shared" si="129"/>
        <v>2219</v>
      </c>
      <c r="D913" t="str">
        <f t="shared" si="130"/>
        <v>Axel</v>
      </c>
      <c r="E913" t="str">
        <f t="shared" si="131"/>
        <v>Herbst</v>
      </c>
      <c r="F913">
        <f>ROUND(IF(Tariftyp="AT",IF($A913&lt;MONTH(TE_ZP_AT),AT_Gehalt,AT_Gehalt*(1+TE_Satz_AT)),IF($A913&lt;MONTH(TE_ZP_Tarif),Tarifentgelt,Tarifentgelt*(1+TE_Satz))*IRWAZ/AZ_Tarif)*EintrittsKNZ*AustrittsKNZ,2)</f>
        <v>2128.5</v>
      </c>
      <c r="G913">
        <f>ROUND(Grundentgelt*LZinPrz,2)</f>
        <v>191.57</v>
      </c>
      <c r="H913">
        <f>ROUND(IF(FreiwZulage&gt;TarifVolumenEnt+TarifVolumenLZ,FreiwZulage-(TarifVolumenEnt+TarifVolumenLZ),0)*AustrittsKNZ*EintrittsKNZ,2)</f>
        <v>227.43</v>
      </c>
      <c r="I913">
        <f t="shared" si="132"/>
        <v>2547.5</v>
      </c>
      <c r="J913">
        <f t="shared" si="126"/>
        <v>509.63</v>
      </c>
      <c r="K913">
        <f t="shared" si="127"/>
        <v>1277.5</v>
      </c>
      <c r="L913">
        <f t="shared" si="128"/>
        <v>3052.5</v>
      </c>
    </row>
    <row r="914" spans="1:12" x14ac:dyDescent="0.25">
      <c r="A914">
        <f t="shared" si="133"/>
        <v>1</v>
      </c>
      <c r="B914">
        <f t="shared" si="134"/>
        <v>77</v>
      </c>
      <c r="C914">
        <f t="shared" si="129"/>
        <v>2234</v>
      </c>
      <c r="D914" t="str">
        <f t="shared" si="130"/>
        <v>Andreas</v>
      </c>
      <c r="E914" t="str">
        <f t="shared" si="131"/>
        <v>Herr</v>
      </c>
      <c r="F914">
        <f>ROUND(IF(Tariftyp="AT",IF($A914&lt;MONTH(TE_ZP_AT),AT_Gehalt,AT_Gehalt*(1+TE_Satz_AT)),IF($A914&lt;MONTH(TE_ZP_Tarif),Tarifentgelt,Tarifentgelt*(1+TE_Satz))*IRWAZ/AZ_Tarif)*EintrittsKNZ*AustrittsKNZ,2)</f>
        <v>2091</v>
      </c>
      <c r="G914">
        <f>ROUND(Grundentgelt*LZinPrz,2)</f>
        <v>167.28</v>
      </c>
      <c r="H914">
        <f>ROUND(IF(FreiwZulage&gt;TarifVolumenEnt+TarifVolumenLZ,FreiwZulage-(TarifVolumenEnt+TarifVolumenLZ),0)*AustrittsKNZ*EintrittsKNZ,2)</f>
        <v>203</v>
      </c>
      <c r="I914">
        <f t="shared" si="132"/>
        <v>2461.2800000000002</v>
      </c>
      <c r="J914">
        <f t="shared" si="126"/>
        <v>492.38</v>
      </c>
      <c r="K914">
        <f t="shared" si="127"/>
        <v>1363.7199999999998</v>
      </c>
      <c r="L914">
        <f t="shared" si="128"/>
        <v>3138.72</v>
      </c>
    </row>
    <row r="915" spans="1:12" x14ac:dyDescent="0.25">
      <c r="A915">
        <f t="shared" si="133"/>
        <v>2</v>
      </c>
      <c r="B915">
        <f t="shared" si="134"/>
        <v>77</v>
      </c>
      <c r="C915">
        <f t="shared" si="129"/>
        <v>2234</v>
      </c>
      <c r="D915" t="str">
        <f t="shared" si="130"/>
        <v>Andreas</v>
      </c>
      <c r="E915" t="str">
        <f t="shared" si="131"/>
        <v>Herr</v>
      </c>
      <c r="F915">
        <f>ROUND(IF(Tariftyp="AT",IF($A915&lt;MONTH(TE_ZP_AT),AT_Gehalt,AT_Gehalt*(1+TE_Satz_AT)),IF($A915&lt;MONTH(TE_ZP_Tarif),Tarifentgelt,Tarifentgelt*(1+TE_Satz))*IRWAZ/AZ_Tarif)*EintrittsKNZ*AustrittsKNZ,2)</f>
        <v>2091</v>
      </c>
      <c r="G915">
        <f>ROUND(Grundentgelt*LZinPrz,2)</f>
        <v>167.28</v>
      </c>
      <c r="H915">
        <f>ROUND(IF(FreiwZulage&gt;TarifVolumenEnt+TarifVolumenLZ,FreiwZulage-(TarifVolumenEnt+TarifVolumenLZ),0)*AustrittsKNZ*EintrittsKNZ,2)</f>
        <v>203</v>
      </c>
      <c r="I915">
        <f t="shared" si="132"/>
        <v>2461.2800000000002</v>
      </c>
      <c r="J915">
        <f t="shared" si="126"/>
        <v>492.38</v>
      </c>
      <c r="K915">
        <f t="shared" si="127"/>
        <v>1363.7199999999998</v>
      </c>
      <c r="L915">
        <f t="shared" si="128"/>
        <v>3138.72</v>
      </c>
    </row>
    <row r="916" spans="1:12" x14ac:dyDescent="0.25">
      <c r="A916">
        <f t="shared" si="133"/>
        <v>3</v>
      </c>
      <c r="B916">
        <f t="shared" si="134"/>
        <v>77</v>
      </c>
      <c r="C916">
        <f t="shared" si="129"/>
        <v>2234</v>
      </c>
      <c r="D916" t="str">
        <f t="shared" si="130"/>
        <v>Andreas</v>
      </c>
      <c r="E916" t="str">
        <f t="shared" si="131"/>
        <v>Herr</v>
      </c>
      <c r="F916">
        <f>ROUND(IF(Tariftyp="AT",IF($A916&lt;MONTH(TE_ZP_AT),AT_Gehalt,AT_Gehalt*(1+TE_Satz_AT)),IF($A916&lt;MONTH(TE_ZP_Tarif),Tarifentgelt,Tarifentgelt*(1+TE_Satz))*IRWAZ/AZ_Tarif)*EintrittsKNZ*AustrittsKNZ,2)</f>
        <v>2091</v>
      </c>
      <c r="G916">
        <f>ROUND(Grundentgelt*LZinPrz,2)</f>
        <v>167.28</v>
      </c>
      <c r="H916">
        <f>ROUND(IF(FreiwZulage&gt;TarifVolumenEnt+TarifVolumenLZ,FreiwZulage-(TarifVolumenEnt+TarifVolumenLZ),0)*AustrittsKNZ*EintrittsKNZ,2)</f>
        <v>203</v>
      </c>
      <c r="I916">
        <f t="shared" si="132"/>
        <v>2461.2800000000002</v>
      </c>
      <c r="J916">
        <f t="shared" si="126"/>
        <v>492.38</v>
      </c>
      <c r="K916">
        <f t="shared" si="127"/>
        <v>1363.7199999999998</v>
      </c>
      <c r="L916">
        <f t="shared" si="128"/>
        <v>3138.72</v>
      </c>
    </row>
    <row r="917" spans="1:12" x14ac:dyDescent="0.25">
      <c r="A917">
        <f t="shared" si="133"/>
        <v>4</v>
      </c>
      <c r="B917">
        <f t="shared" si="134"/>
        <v>77</v>
      </c>
      <c r="C917">
        <f t="shared" si="129"/>
        <v>2234</v>
      </c>
      <c r="D917" t="str">
        <f t="shared" si="130"/>
        <v>Andreas</v>
      </c>
      <c r="E917" t="str">
        <f t="shared" si="131"/>
        <v>Herr</v>
      </c>
      <c r="F917">
        <f>ROUND(IF(Tariftyp="AT",IF($A917&lt;MONTH(TE_ZP_AT),AT_Gehalt,AT_Gehalt*(1+TE_Satz_AT)),IF($A917&lt;MONTH(TE_ZP_Tarif),Tarifentgelt,Tarifentgelt*(1+TE_Satz))*IRWAZ/AZ_Tarif)*EintrittsKNZ*AustrittsKNZ,2)</f>
        <v>2091</v>
      </c>
      <c r="G917">
        <f>ROUND(Grundentgelt*LZinPrz,2)</f>
        <v>167.28</v>
      </c>
      <c r="H917">
        <f>ROUND(IF(FreiwZulage&gt;TarifVolumenEnt+TarifVolumenLZ,FreiwZulage-(TarifVolumenEnt+TarifVolumenLZ),0)*AustrittsKNZ*EintrittsKNZ,2)</f>
        <v>203</v>
      </c>
      <c r="I917">
        <f t="shared" si="132"/>
        <v>2461.2800000000002</v>
      </c>
      <c r="J917">
        <f t="shared" si="126"/>
        <v>492.38</v>
      </c>
      <c r="K917">
        <f t="shared" si="127"/>
        <v>1363.7199999999998</v>
      </c>
      <c r="L917">
        <f t="shared" si="128"/>
        <v>3138.72</v>
      </c>
    </row>
    <row r="918" spans="1:12" x14ac:dyDescent="0.25">
      <c r="A918">
        <f t="shared" si="133"/>
        <v>5</v>
      </c>
      <c r="B918">
        <f t="shared" si="134"/>
        <v>77</v>
      </c>
      <c r="C918">
        <f t="shared" si="129"/>
        <v>2234</v>
      </c>
      <c r="D918" t="str">
        <f t="shared" si="130"/>
        <v>Andreas</v>
      </c>
      <c r="E918" t="str">
        <f t="shared" si="131"/>
        <v>Herr</v>
      </c>
      <c r="F918">
        <f>ROUND(IF(Tariftyp="AT",IF($A918&lt;MONTH(TE_ZP_AT),AT_Gehalt,AT_Gehalt*(1+TE_Satz_AT)),IF($A918&lt;MONTH(TE_ZP_Tarif),Tarifentgelt,Tarifentgelt*(1+TE_Satz))*IRWAZ/AZ_Tarif)*EintrittsKNZ*AustrittsKNZ,2)</f>
        <v>2153.73</v>
      </c>
      <c r="G918">
        <f>ROUND(Grundentgelt*LZinPrz,2)</f>
        <v>172.3</v>
      </c>
      <c r="H918">
        <f>ROUND(IF(FreiwZulage&gt;TarifVolumenEnt+TarifVolumenLZ,FreiwZulage-(TarifVolumenEnt+TarifVolumenLZ),0)*AustrittsKNZ*EintrittsKNZ,2)</f>
        <v>135.25</v>
      </c>
      <c r="I918">
        <f t="shared" si="132"/>
        <v>2461.2800000000002</v>
      </c>
      <c r="J918">
        <f t="shared" si="126"/>
        <v>492.38</v>
      </c>
      <c r="K918">
        <f t="shared" si="127"/>
        <v>1363.7199999999998</v>
      </c>
      <c r="L918">
        <f t="shared" si="128"/>
        <v>3138.72</v>
      </c>
    </row>
    <row r="919" spans="1:12" x14ac:dyDescent="0.25">
      <c r="A919">
        <f t="shared" si="133"/>
        <v>6</v>
      </c>
      <c r="B919">
        <f t="shared" si="134"/>
        <v>77</v>
      </c>
      <c r="C919">
        <f t="shared" si="129"/>
        <v>2234</v>
      </c>
      <c r="D919" t="str">
        <f t="shared" si="130"/>
        <v>Andreas</v>
      </c>
      <c r="E919" t="str">
        <f t="shared" si="131"/>
        <v>Herr</v>
      </c>
      <c r="F919">
        <f>ROUND(IF(Tariftyp="AT",IF($A919&lt;MONTH(TE_ZP_AT),AT_Gehalt,AT_Gehalt*(1+TE_Satz_AT)),IF($A919&lt;MONTH(TE_ZP_Tarif),Tarifentgelt,Tarifentgelt*(1+TE_Satz))*IRWAZ/AZ_Tarif)*EintrittsKNZ*AustrittsKNZ,2)</f>
        <v>2153.73</v>
      </c>
      <c r="G919">
        <f>ROUND(Grundentgelt*LZinPrz,2)</f>
        <v>172.3</v>
      </c>
      <c r="H919">
        <f>ROUND(IF(FreiwZulage&gt;TarifVolumenEnt+TarifVolumenLZ,FreiwZulage-(TarifVolumenEnt+TarifVolumenLZ),0)*AustrittsKNZ*EintrittsKNZ,2)</f>
        <v>135.25</v>
      </c>
      <c r="I919">
        <f t="shared" si="132"/>
        <v>2461.2800000000002</v>
      </c>
      <c r="J919">
        <f t="shared" si="126"/>
        <v>492.38</v>
      </c>
      <c r="K919">
        <f t="shared" si="127"/>
        <v>1363.7199999999998</v>
      </c>
      <c r="L919">
        <f t="shared" si="128"/>
        <v>3138.72</v>
      </c>
    </row>
    <row r="920" spans="1:12" x14ac:dyDescent="0.25">
      <c r="A920">
        <f t="shared" si="133"/>
        <v>7</v>
      </c>
      <c r="B920">
        <f t="shared" si="134"/>
        <v>77</v>
      </c>
      <c r="C920">
        <f t="shared" si="129"/>
        <v>2234</v>
      </c>
      <c r="D920" t="str">
        <f t="shared" si="130"/>
        <v>Andreas</v>
      </c>
      <c r="E920" t="str">
        <f t="shared" si="131"/>
        <v>Herr</v>
      </c>
      <c r="F920">
        <f>ROUND(IF(Tariftyp="AT",IF($A920&lt;MONTH(TE_ZP_AT),AT_Gehalt,AT_Gehalt*(1+TE_Satz_AT)),IF($A920&lt;MONTH(TE_ZP_Tarif),Tarifentgelt,Tarifentgelt*(1+TE_Satz))*IRWAZ/AZ_Tarif)*EintrittsKNZ*AustrittsKNZ,2)</f>
        <v>2153.73</v>
      </c>
      <c r="G920">
        <f>ROUND(Grundentgelt*LZinPrz,2)</f>
        <v>172.3</v>
      </c>
      <c r="H920">
        <f>ROUND(IF(FreiwZulage&gt;TarifVolumenEnt+TarifVolumenLZ,FreiwZulage-(TarifVolumenEnt+TarifVolumenLZ),0)*AustrittsKNZ*EintrittsKNZ,2)</f>
        <v>135.25</v>
      </c>
      <c r="I920">
        <f t="shared" si="132"/>
        <v>2461.2800000000002</v>
      </c>
      <c r="J920">
        <f t="shared" si="126"/>
        <v>492.38</v>
      </c>
      <c r="K920">
        <f t="shared" si="127"/>
        <v>1363.7199999999998</v>
      </c>
      <c r="L920">
        <f t="shared" si="128"/>
        <v>3138.72</v>
      </c>
    </row>
    <row r="921" spans="1:12" x14ac:dyDescent="0.25">
      <c r="A921">
        <f t="shared" si="133"/>
        <v>8</v>
      </c>
      <c r="B921">
        <f t="shared" si="134"/>
        <v>77</v>
      </c>
      <c r="C921">
        <f t="shared" si="129"/>
        <v>2234</v>
      </c>
      <c r="D921" t="str">
        <f t="shared" si="130"/>
        <v>Andreas</v>
      </c>
      <c r="E921" t="str">
        <f t="shared" si="131"/>
        <v>Herr</v>
      </c>
      <c r="F921">
        <f>ROUND(IF(Tariftyp="AT",IF($A921&lt;MONTH(TE_ZP_AT),AT_Gehalt,AT_Gehalt*(1+TE_Satz_AT)),IF($A921&lt;MONTH(TE_ZP_Tarif),Tarifentgelt,Tarifentgelt*(1+TE_Satz))*IRWAZ/AZ_Tarif)*EintrittsKNZ*AustrittsKNZ,2)</f>
        <v>2153.73</v>
      </c>
      <c r="G921">
        <f>ROUND(Grundentgelt*LZinPrz,2)</f>
        <v>172.3</v>
      </c>
      <c r="H921">
        <f>ROUND(IF(FreiwZulage&gt;TarifVolumenEnt+TarifVolumenLZ,FreiwZulage-(TarifVolumenEnt+TarifVolumenLZ),0)*AustrittsKNZ*EintrittsKNZ,2)</f>
        <v>135.25</v>
      </c>
      <c r="I921">
        <f t="shared" si="132"/>
        <v>2461.2800000000002</v>
      </c>
      <c r="J921">
        <f t="shared" si="126"/>
        <v>492.38</v>
      </c>
      <c r="K921">
        <f t="shared" si="127"/>
        <v>1363.7199999999998</v>
      </c>
      <c r="L921">
        <f t="shared" si="128"/>
        <v>3138.72</v>
      </c>
    </row>
    <row r="922" spans="1:12" x14ac:dyDescent="0.25">
      <c r="A922">
        <f t="shared" si="133"/>
        <v>9</v>
      </c>
      <c r="B922">
        <f t="shared" si="134"/>
        <v>77</v>
      </c>
      <c r="C922">
        <f t="shared" si="129"/>
        <v>2234</v>
      </c>
      <c r="D922" t="str">
        <f t="shared" si="130"/>
        <v>Andreas</v>
      </c>
      <c r="E922" t="str">
        <f t="shared" si="131"/>
        <v>Herr</v>
      </c>
      <c r="F922">
        <f>ROUND(IF(Tariftyp="AT",IF($A922&lt;MONTH(TE_ZP_AT),AT_Gehalt,AT_Gehalt*(1+TE_Satz_AT)),IF($A922&lt;MONTH(TE_ZP_Tarif),Tarifentgelt,Tarifentgelt*(1+TE_Satz))*IRWAZ/AZ_Tarif)*EintrittsKNZ*AustrittsKNZ,2)</f>
        <v>2153.73</v>
      </c>
      <c r="G922">
        <f>ROUND(Grundentgelt*LZinPrz,2)</f>
        <v>172.3</v>
      </c>
      <c r="H922">
        <f>ROUND(IF(FreiwZulage&gt;TarifVolumenEnt+TarifVolumenLZ,FreiwZulage-(TarifVolumenEnt+TarifVolumenLZ),0)*AustrittsKNZ*EintrittsKNZ,2)</f>
        <v>135.25</v>
      </c>
      <c r="I922">
        <f t="shared" si="132"/>
        <v>2461.2800000000002</v>
      </c>
      <c r="J922">
        <f t="shared" si="126"/>
        <v>492.38</v>
      </c>
      <c r="K922">
        <f t="shared" si="127"/>
        <v>1363.7199999999998</v>
      </c>
      <c r="L922">
        <f t="shared" si="128"/>
        <v>3138.72</v>
      </c>
    </row>
    <row r="923" spans="1:12" x14ac:dyDescent="0.25">
      <c r="A923">
        <f t="shared" si="133"/>
        <v>10</v>
      </c>
      <c r="B923">
        <f t="shared" si="134"/>
        <v>77</v>
      </c>
      <c r="C923">
        <f t="shared" si="129"/>
        <v>2234</v>
      </c>
      <c r="D923" t="str">
        <f t="shared" si="130"/>
        <v>Andreas</v>
      </c>
      <c r="E923" t="str">
        <f t="shared" si="131"/>
        <v>Herr</v>
      </c>
      <c r="F923">
        <f>ROUND(IF(Tariftyp="AT",IF($A923&lt;MONTH(TE_ZP_AT),AT_Gehalt,AT_Gehalt*(1+TE_Satz_AT)),IF($A923&lt;MONTH(TE_ZP_Tarif),Tarifentgelt,Tarifentgelt*(1+TE_Satz))*IRWAZ/AZ_Tarif)*EintrittsKNZ*AustrittsKNZ,2)</f>
        <v>2153.73</v>
      </c>
      <c r="G923">
        <f>ROUND(Grundentgelt*LZinPrz,2)</f>
        <v>172.3</v>
      </c>
      <c r="H923">
        <f>ROUND(IF(FreiwZulage&gt;TarifVolumenEnt+TarifVolumenLZ,FreiwZulage-(TarifVolumenEnt+TarifVolumenLZ),0)*AustrittsKNZ*EintrittsKNZ,2)</f>
        <v>135.25</v>
      </c>
      <c r="I923">
        <f t="shared" si="132"/>
        <v>2461.2800000000002</v>
      </c>
      <c r="J923">
        <f t="shared" si="126"/>
        <v>492.38</v>
      </c>
      <c r="K923">
        <f t="shared" si="127"/>
        <v>1363.7199999999998</v>
      </c>
      <c r="L923">
        <f t="shared" si="128"/>
        <v>3138.72</v>
      </c>
    </row>
    <row r="924" spans="1:12" x14ac:dyDescent="0.25">
      <c r="A924">
        <f t="shared" si="133"/>
        <v>11</v>
      </c>
      <c r="B924">
        <f t="shared" si="134"/>
        <v>77</v>
      </c>
      <c r="C924">
        <f t="shared" si="129"/>
        <v>2234</v>
      </c>
      <c r="D924" t="str">
        <f t="shared" si="130"/>
        <v>Andreas</v>
      </c>
      <c r="E924" t="str">
        <f t="shared" si="131"/>
        <v>Herr</v>
      </c>
      <c r="F924">
        <f>ROUND(IF(Tariftyp="AT",IF($A924&lt;MONTH(TE_ZP_AT),AT_Gehalt,AT_Gehalt*(1+TE_Satz_AT)),IF($A924&lt;MONTH(TE_ZP_Tarif),Tarifentgelt,Tarifentgelt*(1+TE_Satz))*IRWAZ/AZ_Tarif)*EintrittsKNZ*AustrittsKNZ,2)</f>
        <v>2153.73</v>
      </c>
      <c r="G924">
        <f>ROUND(Grundentgelt*LZinPrz,2)</f>
        <v>172.3</v>
      </c>
      <c r="H924">
        <f>ROUND(IF(FreiwZulage&gt;TarifVolumenEnt+TarifVolumenLZ,FreiwZulage-(TarifVolumenEnt+TarifVolumenLZ),0)*AustrittsKNZ*EintrittsKNZ,2)</f>
        <v>135.25</v>
      </c>
      <c r="I924">
        <f t="shared" si="132"/>
        <v>2461.2800000000002</v>
      </c>
      <c r="J924">
        <f t="shared" si="126"/>
        <v>492.38</v>
      </c>
      <c r="K924">
        <f t="shared" si="127"/>
        <v>1363.7199999999998</v>
      </c>
      <c r="L924">
        <f t="shared" si="128"/>
        <v>3138.72</v>
      </c>
    </row>
    <row r="925" spans="1:12" x14ac:dyDescent="0.25">
      <c r="A925">
        <f t="shared" si="133"/>
        <v>12</v>
      </c>
      <c r="B925">
        <f t="shared" si="134"/>
        <v>77</v>
      </c>
      <c r="C925">
        <f t="shared" si="129"/>
        <v>2234</v>
      </c>
      <c r="D925" t="str">
        <f t="shared" si="130"/>
        <v>Andreas</v>
      </c>
      <c r="E925" t="str">
        <f t="shared" si="131"/>
        <v>Herr</v>
      </c>
      <c r="F925">
        <f>ROUND(IF(Tariftyp="AT",IF($A925&lt;MONTH(TE_ZP_AT),AT_Gehalt,AT_Gehalt*(1+TE_Satz_AT)),IF($A925&lt;MONTH(TE_ZP_Tarif),Tarifentgelt,Tarifentgelt*(1+TE_Satz))*IRWAZ/AZ_Tarif)*EintrittsKNZ*AustrittsKNZ,2)</f>
        <v>2153.73</v>
      </c>
      <c r="G925">
        <f>ROUND(Grundentgelt*LZinPrz,2)</f>
        <v>172.3</v>
      </c>
      <c r="H925">
        <f>ROUND(IF(FreiwZulage&gt;TarifVolumenEnt+TarifVolumenLZ,FreiwZulage-(TarifVolumenEnt+TarifVolumenLZ),0)*AustrittsKNZ*EintrittsKNZ,2)</f>
        <v>135.25</v>
      </c>
      <c r="I925">
        <f t="shared" si="132"/>
        <v>2461.2800000000002</v>
      </c>
      <c r="J925">
        <f t="shared" si="126"/>
        <v>492.38</v>
      </c>
      <c r="K925">
        <f t="shared" si="127"/>
        <v>1363.7199999999998</v>
      </c>
      <c r="L925">
        <f t="shared" si="128"/>
        <v>3138.72</v>
      </c>
    </row>
    <row r="926" spans="1:12" x14ac:dyDescent="0.25">
      <c r="A926">
        <f t="shared" si="133"/>
        <v>1</v>
      </c>
      <c r="B926">
        <f t="shared" si="134"/>
        <v>78</v>
      </c>
      <c r="C926">
        <f t="shared" si="129"/>
        <v>2239</v>
      </c>
      <c r="D926" t="str">
        <f t="shared" si="130"/>
        <v>Claus</v>
      </c>
      <c r="E926" t="str">
        <f t="shared" si="131"/>
        <v>Heyde</v>
      </c>
      <c r="F926">
        <f>ROUND(IF(Tariftyp="AT",IF($A926&lt;MONTH(TE_ZP_AT),AT_Gehalt,AT_Gehalt*(1+TE_Satz_AT)),IF($A926&lt;MONTH(TE_ZP_Tarif),Tarifentgelt,Tarifentgelt*(1+TE_Satz))*IRWAZ/AZ_Tarif)*EintrittsKNZ*AustrittsKNZ,2)</f>
        <v>4353.5</v>
      </c>
      <c r="G926">
        <f>ROUND(Grundentgelt*LZinPrz,2)</f>
        <v>435.35</v>
      </c>
      <c r="H926">
        <f>ROUND(IF(FreiwZulage&gt;TarifVolumenEnt+TarifVolumenLZ,FreiwZulage-(TarifVolumenEnt+TarifVolumenLZ),0)*AustrittsKNZ*EintrittsKNZ,2)</f>
        <v>0</v>
      </c>
      <c r="I926">
        <f t="shared" si="132"/>
        <v>4788.8500000000004</v>
      </c>
      <c r="J926">
        <f t="shared" si="126"/>
        <v>878.25</v>
      </c>
      <c r="K926">
        <f t="shared" si="127"/>
        <v>0</v>
      </c>
      <c r="L926">
        <f t="shared" si="128"/>
        <v>811.14999999999964</v>
      </c>
    </row>
    <row r="927" spans="1:12" x14ac:dyDescent="0.25">
      <c r="A927">
        <f t="shared" si="133"/>
        <v>2</v>
      </c>
      <c r="B927">
        <f t="shared" si="134"/>
        <v>78</v>
      </c>
      <c r="C927">
        <f t="shared" si="129"/>
        <v>2239</v>
      </c>
      <c r="D927" t="str">
        <f t="shared" si="130"/>
        <v>Claus</v>
      </c>
      <c r="E927" t="str">
        <f t="shared" si="131"/>
        <v>Heyde</v>
      </c>
      <c r="F927">
        <f>ROUND(IF(Tariftyp="AT",IF($A927&lt;MONTH(TE_ZP_AT),AT_Gehalt,AT_Gehalt*(1+TE_Satz_AT)),IF($A927&lt;MONTH(TE_ZP_Tarif),Tarifentgelt,Tarifentgelt*(1+TE_Satz))*IRWAZ/AZ_Tarif)*EintrittsKNZ*AustrittsKNZ,2)</f>
        <v>4353.5</v>
      </c>
      <c r="G927">
        <f>ROUND(Grundentgelt*LZinPrz,2)</f>
        <v>435.35</v>
      </c>
      <c r="H927">
        <f>ROUND(IF(FreiwZulage&gt;TarifVolumenEnt+TarifVolumenLZ,FreiwZulage-(TarifVolumenEnt+TarifVolumenLZ),0)*AustrittsKNZ*EintrittsKNZ,2)</f>
        <v>0</v>
      </c>
      <c r="I927">
        <f t="shared" si="132"/>
        <v>4788.8500000000004</v>
      </c>
      <c r="J927">
        <f t="shared" si="126"/>
        <v>878.25</v>
      </c>
      <c r="K927">
        <f t="shared" si="127"/>
        <v>0</v>
      </c>
      <c r="L927">
        <f t="shared" si="128"/>
        <v>811.14999999999964</v>
      </c>
    </row>
    <row r="928" spans="1:12" x14ac:dyDescent="0.25">
      <c r="A928">
        <f t="shared" si="133"/>
        <v>3</v>
      </c>
      <c r="B928">
        <f t="shared" si="134"/>
        <v>78</v>
      </c>
      <c r="C928">
        <f t="shared" si="129"/>
        <v>2239</v>
      </c>
      <c r="D928" t="str">
        <f t="shared" si="130"/>
        <v>Claus</v>
      </c>
      <c r="E928" t="str">
        <f t="shared" si="131"/>
        <v>Heyde</v>
      </c>
      <c r="F928">
        <f>ROUND(IF(Tariftyp="AT",IF($A928&lt;MONTH(TE_ZP_AT),AT_Gehalt,AT_Gehalt*(1+TE_Satz_AT)),IF($A928&lt;MONTH(TE_ZP_Tarif),Tarifentgelt,Tarifentgelt*(1+TE_Satz))*IRWAZ/AZ_Tarif)*EintrittsKNZ*AustrittsKNZ,2)</f>
        <v>4353.5</v>
      </c>
      <c r="G928">
        <f>ROUND(Grundentgelt*LZinPrz,2)</f>
        <v>435.35</v>
      </c>
      <c r="H928">
        <f>ROUND(IF(FreiwZulage&gt;TarifVolumenEnt+TarifVolumenLZ,FreiwZulage-(TarifVolumenEnt+TarifVolumenLZ),0)*AustrittsKNZ*EintrittsKNZ,2)</f>
        <v>0</v>
      </c>
      <c r="I928">
        <f t="shared" si="132"/>
        <v>4788.8500000000004</v>
      </c>
      <c r="J928">
        <f t="shared" si="126"/>
        <v>878.25</v>
      </c>
      <c r="K928">
        <f t="shared" si="127"/>
        <v>0</v>
      </c>
      <c r="L928">
        <f t="shared" si="128"/>
        <v>811.14999999999964</v>
      </c>
    </row>
    <row r="929" spans="1:12" x14ac:dyDescent="0.25">
      <c r="A929">
        <f t="shared" si="133"/>
        <v>4</v>
      </c>
      <c r="B929">
        <f t="shared" si="134"/>
        <v>78</v>
      </c>
      <c r="C929">
        <f t="shared" si="129"/>
        <v>2239</v>
      </c>
      <c r="D929" t="str">
        <f t="shared" si="130"/>
        <v>Claus</v>
      </c>
      <c r="E929" t="str">
        <f t="shared" si="131"/>
        <v>Heyde</v>
      </c>
      <c r="F929">
        <f>ROUND(IF(Tariftyp="AT",IF($A929&lt;MONTH(TE_ZP_AT),AT_Gehalt,AT_Gehalt*(1+TE_Satz_AT)),IF($A929&lt;MONTH(TE_ZP_Tarif),Tarifentgelt,Tarifentgelt*(1+TE_Satz))*IRWAZ/AZ_Tarif)*EintrittsKNZ*AustrittsKNZ,2)</f>
        <v>4353.5</v>
      </c>
      <c r="G929">
        <f>ROUND(Grundentgelt*LZinPrz,2)</f>
        <v>435.35</v>
      </c>
      <c r="H929">
        <f>ROUND(IF(FreiwZulage&gt;TarifVolumenEnt+TarifVolumenLZ,FreiwZulage-(TarifVolumenEnt+TarifVolumenLZ),0)*AustrittsKNZ*EintrittsKNZ,2)</f>
        <v>0</v>
      </c>
      <c r="I929">
        <f t="shared" si="132"/>
        <v>4788.8500000000004</v>
      </c>
      <c r="J929">
        <f t="shared" si="126"/>
        <v>878.25</v>
      </c>
      <c r="K929">
        <f t="shared" si="127"/>
        <v>0</v>
      </c>
      <c r="L929">
        <f t="shared" si="128"/>
        <v>811.14999999999964</v>
      </c>
    </row>
    <row r="930" spans="1:12" x14ac:dyDescent="0.25">
      <c r="A930">
        <f t="shared" si="133"/>
        <v>5</v>
      </c>
      <c r="B930">
        <f t="shared" si="134"/>
        <v>78</v>
      </c>
      <c r="C930">
        <f t="shared" si="129"/>
        <v>2239</v>
      </c>
      <c r="D930" t="str">
        <f t="shared" si="130"/>
        <v>Claus</v>
      </c>
      <c r="E930" t="str">
        <f t="shared" si="131"/>
        <v>Heyde</v>
      </c>
      <c r="F930">
        <f>ROUND(IF(Tariftyp="AT",IF($A930&lt;MONTH(TE_ZP_AT),AT_Gehalt,AT_Gehalt*(1+TE_Satz_AT)),IF($A930&lt;MONTH(TE_ZP_Tarif),Tarifentgelt,Tarifentgelt*(1+TE_Satz))*IRWAZ/AZ_Tarif)*EintrittsKNZ*AustrittsKNZ,2)</f>
        <v>4484.1099999999997</v>
      </c>
      <c r="G930">
        <f>ROUND(Grundentgelt*LZinPrz,2)</f>
        <v>448.41</v>
      </c>
      <c r="H930">
        <f>ROUND(IF(FreiwZulage&gt;TarifVolumenEnt+TarifVolumenLZ,FreiwZulage-(TarifVolumenEnt+TarifVolumenLZ),0)*AustrittsKNZ*EintrittsKNZ,2)</f>
        <v>0</v>
      </c>
      <c r="I930">
        <f t="shared" si="132"/>
        <v>4932.5199999999995</v>
      </c>
      <c r="J930">
        <f t="shared" si="126"/>
        <v>895.1</v>
      </c>
      <c r="K930">
        <f t="shared" si="127"/>
        <v>0</v>
      </c>
      <c r="L930">
        <f t="shared" si="128"/>
        <v>667.48000000000047</v>
      </c>
    </row>
    <row r="931" spans="1:12" x14ac:dyDescent="0.25">
      <c r="A931">
        <f t="shared" si="133"/>
        <v>6</v>
      </c>
      <c r="B931">
        <f t="shared" si="134"/>
        <v>78</v>
      </c>
      <c r="C931">
        <f t="shared" si="129"/>
        <v>2239</v>
      </c>
      <c r="D931" t="str">
        <f t="shared" si="130"/>
        <v>Claus</v>
      </c>
      <c r="E931" t="str">
        <f t="shared" si="131"/>
        <v>Heyde</v>
      </c>
      <c r="F931">
        <f>ROUND(IF(Tariftyp="AT",IF($A931&lt;MONTH(TE_ZP_AT),AT_Gehalt,AT_Gehalt*(1+TE_Satz_AT)),IF($A931&lt;MONTH(TE_ZP_Tarif),Tarifentgelt,Tarifentgelt*(1+TE_Satz))*IRWAZ/AZ_Tarif)*EintrittsKNZ*AustrittsKNZ,2)</f>
        <v>4484.1099999999997</v>
      </c>
      <c r="G931">
        <f>ROUND(Grundentgelt*LZinPrz,2)</f>
        <v>448.41</v>
      </c>
      <c r="H931">
        <f>ROUND(IF(FreiwZulage&gt;TarifVolumenEnt+TarifVolumenLZ,FreiwZulage-(TarifVolumenEnt+TarifVolumenLZ),0)*AustrittsKNZ*EintrittsKNZ,2)</f>
        <v>0</v>
      </c>
      <c r="I931">
        <f t="shared" si="132"/>
        <v>4932.5199999999995</v>
      </c>
      <c r="J931">
        <f t="shared" si="126"/>
        <v>895.1</v>
      </c>
      <c r="K931">
        <f t="shared" si="127"/>
        <v>0</v>
      </c>
      <c r="L931">
        <f t="shared" si="128"/>
        <v>667.48000000000047</v>
      </c>
    </row>
    <row r="932" spans="1:12" x14ac:dyDescent="0.25">
      <c r="A932">
        <f t="shared" si="133"/>
        <v>7</v>
      </c>
      <c r="B932">
        <f t="shared" si="134"/>
        <v>78</v>
      </c>
      <c r="C932">
        <f t="shared" si="129"/>
        <v>2239</v>
      </c>
      <c r="D932" t="str">
        <f t="shared" si="130"/>
        <v>Claus</v>
      </c>
      <c r="E932" t="str">
        <f t="shared" si="131"/>
        <v>Heyde</v>
      </c>
      <c r="F932">
        <f>ROUND(IF(Tariftyp="AT",IF($A932&lt;MONTH(TE_ZP_AT),AT_Gehalt,AT_Gehalt*(1+TE_Satz_AT)),IF($A932&lt;MONTH(TE_ZP_Tarif),Tarifentgelt,Tarifentgelt*(1+TE_Satz))*IRWAZ/AZ_Tarif)*EintrittsKNZ*AustrittsKNZ,2)</f>
        <v>4484.1099999999997</v>
      </c>
      <c r="G932">
        <f>ROUND(Grundentgelt*LZinPrz,2)</f>
        <v>448.41</v>
      </c>
      <c r="H932">
        <f>ROUND(IF(FreiwZulage&gt;TarifVolumenEnt+TarifVolumenLZ,FreiwZulage-(TarifVolumenEnt+TarifVolumenLZ),0)*AustrittsKNZ*EintrittsKNZ,2)</f>
        <v>0</v>
      </c>
      <c r="I932">
        <f t="shared" si="132"/>
        <v>4932.5199999999995</v>
      </c>
      <c r="J932">
        <f t="shared" si="126"/>
        <v>895.1</v>
      </c>
      <c r="K932">
        <f t="shared" si="127"/>
        <v>0</v>
      </c>
      <c r="L932">
        <f t="shared" si="128"/>
        <v>667.48000000000047</v>
      </c>
    </row>
    <row r="933" spans="1:12" x14ac:dyDescent="0.25">
      <c r="A933">
        <f t="shared" si="133"/>
        <v>8</v>
      </c>
      <c r="B933">
        <f t="shared" si="134"/>
        <v>78</v>
      </c>
      <c r="C933">
        <f t="shared" si="129"/>
        <v>2239</v>
      </c>
      <c r="D933" t="str">
        <f t="shared" si="130"/>
        <v>Claus</v>
      </c>
      <c r="E933" t="str">
        <f t="shared" si="131"/>
        <v>Heyde</v>
      </c>
      <c r="F933">
        <f>ROUND(IF(Tariftyp="AT",IF($A933&lt;MONTH(TE_ZP_AT),AT_Gehalt,AT_Gehalt*(1+TE_Satz_AT)),IF($A933&lt;MONTH(TE_ZP_Tarif),Tarifentgelt,Tarifentgelt*(1+TE_Satz))*IRWAZ/AZ_Tarif)*EintrittsKNZ*AustrittsKNZ,2)</f>
        <v>4484.1099999999997</v>
      </c>
      <c r="G933">
        <f>ROUND(Grundentgelt*LZinPrz,2)</f>
        <v>448.41</v>
      </c>
      <c r="H933">
        <f>ROUND(IF(FreiwZulage&gt;TarifVolumenEnt+TarifVolumenLZ,FreiwZulage-(TarifVolumenEnt+TarifVolumenLZ),0)*AustrittsKNZ*EintrittsKNZ,2)</f>
        <v>0</v>
      </c>
      <c r="I933">
        <f t="shared" si="132"/>
        <v>4932.5199999999995</v>
      </c>
      <c r="J933">
        <f t="shared" si="126"/>
        <v>895.1</v>
      </c>
      <c r="K933">
        <f t="shared" si="127"/>
        <v>0</v>
      </c>
      <c r="L933">
        <f t="shared" si="128"/>
        <v>667.48000000000047</v>
      </c>
    </row>
    <row r="934" spans="1:12" x14ac:dyDescent="0.25">
      <c r="A934">
        <f t="shared" si="133"/>
        <v>9</v>
      </c>
      <c r="B934">
        <f t="shared" si="134"/>
        <v>78</v>
      </c>
      <c r="C934">
        <f t="shared" si="129"/>
        <v>2239</v>
      </c>
      <c r="D934" t="str">
        <f t="shared" si="130"/>
        <v>Claus</v>
      </c>
      <c r="E934" t="str">
        <f t="shared" si="131"/>
        <v>Heyde</v>
      </c>
      <c r="F934">
        <f>ROUND(IF(Tariftyp="AT",IF($A934&lt;MONTH(TE_ZP_AT),AT_Gehalt,AT_Gehalt*(1+TE_Satz_AT)),IF($A934&lt;MONTH(TE_ZP_Tarif),Tarifentgelt,Tarifentgelt*(1+TE_Satz))*IRWAZ/AZ_Tarif)*EintrittsKNZ*AustrittsKNZ,2)</f>
        <v>4484.1099999999997</v>
      </c>
      <c r="G934">
        <f>ROUND(Grundentgelt*LZinPrz,2)</f>
        <v>448.41</v>
      </c>
      <c r="H934">
        <f>ROUND(IF(FreiwZulage&gt;TarifVolumenEnt+TarifVolumenLZ,FreiwZulage-(TarifVolumenEnt+TarifVolumenLZ),0)*AustrittsKNZ*EintrittsKNZ,2)</f>
        <v>0</v>
      </c>
      <c r="I934">
        <f t="shared" si="132"/>
        <v>4932.5199999999995</v>
      </c>
      <c r="J934">
        <f t="shared" si="126"/>
        <v>895.1</v>
      </c>
      <c r="K934">
        <f t="shared" si="127"/>
        <v>0</v>
      </c>
      <c r="L934">
        <f t="shared" si="128"/>
        <v>667.48000000000047</v>
      </c>
    </row>
    <row r="935" spans="1:12" x14ac:dyDescent="0.25">
      <c r="A935">
        <f t="shared" si="133"/>
        <v>10</v>
      </c>
      <c r="B935">
        <f t="shared" si="134"/>
        <v>78</v>
      </c>
      <c r="C935">
        <f t="shared" si="129"/>
        <v>2239</v>
      </c>
      <c r="D935" t="str">
        <f t="shared" si="130"/>
        <v>Claus</v>
      </c>
      <c r="E935" t="str">
        <f t="shared" si="131"/>
        <v>Heyde</v>
      </c>
      <c r="F935">
        <f>ROUND(IF(Tariftyp="AT",IF($A935&lt;MONTH(TE_ZP_AT),AT_Gehalt,AT_Gehalt*(1+TE_Satz_AT)),IF($A935&lt;MONTH(TE_ZP_Tarif),Tarifentgelt,Tarifentgelt*(1+TE_Satz))*IRWAZ/AZ_Tarif)*EintrittsKNZ*AustrittsKNZ,2)</f>
        <v>4484.1099999999997</v>
      </c>
      <c r="G935">
        <f>ROUND(Grundentgelt*LZinPrz,2)</f>
        <v>448.41</v>
      </c>
      <c r="H935">
        <f>ROUND(IF(FreiwZulage&gt;TarifVolumenEnt+TarifVolumenLZ,FreiwZulage-(TarifVolumenEnt+TarifVolumenLZ),0)*AustrittsKNZ*EintrittsKNZ,2)</f>
        <v>0</v>
      </c>
      <c r="I935">
        <f t="shared" si="132"/>
        <v>4932.5199999999995</v>
      </c>
      <c r="J935">
        <f t="shared" si="126"/>
        <v>895.1</v>
      </c>
      <c r="K935">
        <f t="shared" si="127"/>
        <v>0</v>
      </c>
      <c r="L935">
        <f t="shared" si="128"/>
        <v>667.48000000000047</v>
      </c>
    </row>
    <row r="936" spans="1:12" x14ac:dyDescent="0.25">
      <c r="A936">
        <f t="shared" si="133"/>
        <v>11</v>
      </c>
      <c r="B936">
        <f t="shared" si="134"/>
        <v>78</v>
      </c>
      <c r="C936">
        <f t="shared" si="129"/>
        <v>2239</v>
      </c>
      <c r="D936" t="str">
        <f t="shared" si="130"/>
        <v>Claus</v>
      </c>
      <c r="E936" t="str">
        <f t="shared" si="131"/>
        <v>Heyde</v>
      </c>
      <c r="F936">
        <f>ROUND(IF(Tariftyp="AT",IF($A936&lt;MONTH(TE_ZP_AT),AT_Gehalt,AT_Gehalt*(1+TE_Satz_AT)),IF($A936&lt;MONTH(TE_ZP_Tarif),Tarifentgelt,Tarifentgelt*(1+TE_Satz))*IRWAZ/AZ_Tarif)*EintrittsKNZ*AustrittsKNZ,2)</f>
        <v>4484.1099999999997</v>
      </c>
      <c r="G936">
        <f>ROUND(Grundentgelt*LZinPrz,2)</f>
        <v>448.41</v>
      </c>
      <c r="H936">
        <f>ROUND(IF(FreiwZulage&gt;TarifVolumenEnt+TarifVolumenLZ,FreiwZulage-(TarifVolumenEnt+TarifVolumenLZ),0)*AustrittsKNZ*EintrittsKNZ,2)</f>
        <v>0</v>
      </c>
      <c r="I936">
        <f t="shared" si="132"/>
        <v>4932.5199999999995</v>
      </c>
      <c r="J936">
        <f t="shared" si="126"/>
        <v>895.1</v>
      </c>
      <c r="K936">
        <f t="shared" si="127"/>
        <v>0</v>
      </c>
      <c r="L936">
        <f t="shared" si="128"/>
        <v>667.48000000000047</v>
      </c>
    </row>
    <row r="937" spans="1:12" x14ac:dyDescent="0.25">
      <c r="A937">
        <f t="shared" si="133"/>
        <v>12</v>
      </c>
      <c r="B937">
        <f t="shared" si="134"/>
        <v>78</v>
      </c>
      <c r="C937">
        <f t="shared" si="129"/>
        <v>2239</v>
      </c>
      <c r="D937" t="str">
        <f t="shared" si="130"/>
        <v>Claus</v>
      </c>
      <c r="E937" t="str">
        <f t="shared" si="131"/>
        <v>Heyde</v>
      </c>
      <c r="F937">
        <f>ROUND(IF(Tariftyp="AT",IF($A937&lt;MONTH(TE_ZP_AT),AT_Gehalt,AT_Gehalt*(1+TE_Satz_AT)),IF($A937&lt;MONTH(TE_ZP_Tarif),Tarifentgelt,Tarifentgelt*(1+TE_Satz))*IRWAZ/AZ_Tarif)*EintrittsKNZ*AustrittsKNZ,2)</f>
        <v>4484.1099999999997</v>
      </c>
      <c r="G937">
        <f>ROUND(Grundentgelt*LZinPrz,2)</f>
        <v>448.41</v>
      </c>
      <c r="H937">
        <f>ROUND(IF(FreiwZulage&gt;TarifVolumenEnt+TarifVolumenLZ,FreiwZulage-(TarifVolumenEnt+TarifVolumenLZ),0)*AustrittsKNZ*EintrittsKNZ,2)</f>
        <v>0</v>
      </c>
      <c r="I937">
        <f t="shared" si="132"/>
        <v>4932.5199999999995</v>
      </c>
      <c r="J937">
        <f t="shared" si="126"/>
        <v>895.1</v>
      </c>
      <c r="K937">
        <f t="shared" si="127"/>
        <v>0</v>
      </c>
      <c r="L937">
        <f t="shared" si="128"/>
        <v>667.48000000000047</v>
      </c>
    </row>
    <row r="938" spans="1:12" x14ac:dyDescent="0.25">
      <c r="A938">
        <f t="shared" si="133"/>
        <v>1</v>
      </c>
      <c r="B938">
        <f t="shared" si="134"/>
        <v>79</v>
      </c>
      <c r="C938">
        <f t="shared" si="129"/>
        <v>2269</v>
      </c>
      <c r="D938" t="str">
        <f t="shared" si="130"/>
        <v>Bettina</v>
      </c>
      <c r="E938" t="str">
        <f t="shared" si="131"/>
        <v>Höckmayr</v>
      </c>
      <c r="F938">
        <f>ROUND(IF(Tariftyp="AT",IF($A938&lt;MONTH(TE_ZP_AT),AT_Gehalt,AT_Gehalt*(1+TE_Satz_AT)),IF($A938&lt;MONTH(TE_ZP_Tarif),Tarifentgelt,Tarifentgelt*(1+TE_Satz))*IRWAZ/AZ_Tarif)*EintrittsKNZ*AustrittsKNZ,2)</f>
        <v>2294</v>
      </c>
      <c r="G938">
        <f>ROUND(Grundentgelt*LZinPrz,2)</f>
        <v>229.4</v>
      </c>
      <c r="H938">
        <f>ROUND(IF(FreiwZulage&gt;TarifVolumenEnt+TarifVolumenLZ,FreiwZulage-(TarifVolumenEnt+TarifVolumenLZ),0)*AustrittsKNZ*EintrittsKNZ,2)</f>
        <v>0</v>
      </c>
      <c r="I938">
        <f t="shared" si="132"/>
        <v>2523.4</v>
      </c>
      <c r="J938">
        <f t="shared" si="126"/>
        <v>504.81</v>
      </c>
      <c r="K938">
        <f t="shared" si="127"/>
        <v>1301.5999999999999</v>
      </c>
      <c r="L938">
        <f t="shared" si="128"/>
        <v>3076.6</v>
      </c>
    </row>
    <row r="939" spans="1:12" x14ac:dyDescent="0.25">
      <c r="A939">
        <f t="shared" si="133"/>
        <v>2</v>
      </c>
      <c r="B939">
        <f t="shared" si="134"/>
        <v>79</v>
      </c>
      <c r="C939">
        <f t="shared" si="129"/>
        <v>2269</v>
      </c>
      <c r="D939" t="str">
        <f t="shared" si="130"/>
        <v>Bettina</v>
      </c>
      <c r="E939" t="str">
        <f t="shared" si="131"/>
        <v>Höckmayr</v>
      </c>
      <c r="F939">
        <f>ROUND(IF(Tariftyp="AT",IF($A939&lt;MONTH(TE_ZP_AT),AT_Gehalt,AT_Gehalt*(1+TE_Satz_AT)),IF($A939&lt;MONTH(TE_ZP_Tarif),Tarifentgelt,Tarifentgelt*(1+TE_Satz))*IRWAZ/AZ_Tarif)*EintrittsKNZ*AustrittsKNZ,2)</f>
        <v>2294</v>
      </c>
      <c r="G939">
        <f>ROUND(Grundentgelt*LZinPrz,2)</f>
        <v>229.4</v>
      </c>
      <c r="H939">
        <f>ROUND(IF(FreiwZulage&gt;TarifVolumenEnt+TarifVolumenLZ,FreiwZulage-(TarifVolumenEnt+TarifVolumenLZ),0)*AustrittsKNZ*EintrittsKNZ,2)</f>
        <v>0</v>
      </c>
      <c r="I939">
        <f t="shared" si="132"/>
        <v>2523.4</v>
      </c>
      <c r="J939">
        <f t="shared" si="126"/>
        <v>504.81</v>
      </c>
      <c r="K939">
        <f t="shared" si="127"/>
        <v>1301.5999999999999</v>
      </c>
      <c r="L939">
        <f t="shared" si="128"/>
        <v>3076.6</v>
      </c>
    </row>
    <row r="940" spans="1:12" x14ac:dyDescent="0.25">
      <c r="A940">
        <f t="shared" si="133"/>
        <v>3</v>
      </c>
      <c r="B940">
        <f t="shared" si="134"/>
        <v>79</v>
      </c>
      <c r="C940">
        <f t="shared" si="129"/>
        <v>2269</v>
      </c>
      <c r="D940" t="str">
        <f t="shared" si="130"/>
        <v>Bettina</v>
      </c>
      <c r="E940" t="str">
        <f t="shared" si="131"/>
        <v>Höckmayr</v>
      </c>
      <c r="F940">
        <f>ROUND(IF(Tariftyp="AT",IF($A940&lt;MONTH(TE_ZP_AT),AT_Gehalt,AT_Gehalt*(1+TE_Satz_AT)),IF($A940&lt;MONTH(TE_ZP_Tarif),Tarifentgelt,Tarifentgelt*(1+TE_Satz))*IRWAZ/AZ_Tarif)*EintrittsKNZ*AustrittsKNZ,2)</f>
        <v>2294</v>
      </c>
      <c r="G940">
        <f>ROUND(Grundentgelt*LZinPrz,2)</f>
        <v>229.4</v>
      </c>
      <c r="H940">
        <f>ROUND(IF(FreiwZulage&gt;TarifVolumenEnt+TarifVolumenLZ,FreiwZulage-(TarifVolumenEnt+TarifVolumenLZ),0)*AustrittsKNZ*EintrittsKNZ,2)</f>
        <v>0</v>
      </c>
      <c r="I940">
        <f t="shared" si="132"/>
        <v>2523.4</v>
      </c>
      <c r="J940">
        <f t="shared" si="126"/>
        <v>504.81</v>
      </c>
      <c r="K940">
        <f t="shared" si="127"/>
        <v>1301.5999999999999</v>
      </c>
      <c r="L940">
        <f t="shared" si="128"/>
        <v>3076.6</v>
      </c>
    </row>
    <row r="941" spans="1:12" x14ac:dyDescent="0.25">
      <c r="A941">
        <f t="shared" si="133"/>
        <v>4</v>
      </c>
      <c r="B941">
        <f t="shared" si="134"/>
        <v>79</v>
      </c>
      <c r="C941">
        <f t="shared" si="129"/>
        <v>2269</v>
      </c>
      <c r="D941" t="str">
        <f t="shared" si="130"/>
        <v>Bettina</v>
      </c>
      <c r="E941" t="str">
        <f t="shared" si="131"/>
        <v>Höckmayr</v>
      </c>
      <c r="F941">
        <f>ROUND(IF(Tariftyp="AT",IF($A941&lt;MONTH(TE_ZP_AT),AT_Gehalt,AT_Gehalt*(1+TE_Satz_AT)),IF($A941&lt;MONTH(TE_ZP_Tarif),Tarifentgelt,Tarifentgelt*(1+TE_Satz))*IRWAZ/AZ_Tarif)*EintrittsKNZ*AustrittsKNZ,2)</f>
        <v>2294</v>
      </c>
      <c r="G941">
        <f>ROUND(Grundentgelt*LZinPrz,2)</f>
        <v>229.4</v>
      </c>
      <c r="H941">
        <f>ROUND(IF(FreiwZulage&gt;TarifVolumenEnt+TarifVolumenLZ,FreiwZulage-(TarifVolumenEnt+TarifVolumenLZ),0)*AustrittsKNZ*EintrittsKNZ,2)</f>
        <v>0</v>
      </c>
      <c r="I941">
        <f t="shared" si="132"/>
        <v>2523.4</v>
      </c>
      <c r="J941">
        <f t="shared" si="126"/>
        <v>504.81</v>
      </c>
      <c r="K941">
        <f t="shared" si="127"/>
        <v>1301.5999999999999</v>
      </c>
      <c r="L941">
        <f t="shared" si="128"/>
        <v>3076.6</v>
      </c>
    </row>
    <row r="942" spans="1:12" x14ac:dyDescent="0.25">
      <c r="A942">
        <f t="shared" si="133"/>
        <v>5</v>
      </c>
      <c r="B942">
        <f t="shared" si="134"/>
        <v>79</v>
      </c>
      <c r="C942">
        <f t="shared" si="129"/>
        <v>2269</v>
      </c>
      <c r="D942" t="str">
        <f t="shared" si="130"/>
        <v>Bettina</v>
      </c>
      <c r="E942" t="str">
        <f t="shared" si="131"/>
        <v>Höckmayr</v>
      </c>
      <c r="F942">
        <f>ROUND(IF(Tariftyp="AT",IF($A942&lt;MONTH(TE_ZP_AT),AT_Gehalt,AT_Gehalt*(1+TE_Satz_AT)),IF($A942&lt;MONTH(TE_ZP_Tarif),Tarifentgelt,Tarifentgelt*(1+TE_Satz))*IRWAZ/AZ_Tarif)*EintrittsKNZ*AustrittsKNZ,2)</f>
        <v>2362.8200000000002</v>
      </c>
      <c r="G942">
        <f>ROUND(Grundentgelt*LZinPrz,2)</f>
        <v>236.28</v>
      </c>
      <c r="H942">
        <f>ROUND(IF(FreiwZulage&gt;TarifVolumenEnt+TarifVolumenLZ,FreiwZulage-(TarifVolumenEnt+TarifVolumenLZ),0)*AustrittsKNZ*EintrittsKNZ,2)</f>
        <v>0</v>
      </c>
      <c r="I942">
        <f t="shared" si="132"/>
        <v>2599.1000000000004</v>
      </c>
      <c r="J942">
        <f t="shared" si="126"/>
        <v>519.95000000000005</v>
      </c>
      <c r="K942">
        <f t="shared" si="127"/>
        <v>1225.8999999999996</v>
      </c>
      <c r="L942">
        <f t="shared" si="128"/>
        <v>3000.8999999999996</v>
      </c>
    </row>
    <row r="943" spans="1:12" x14ac:dyDescent="0.25">
      <c r="A943">
        <f t="shared" si="133"/>
        <v>6</v>
      </c>
      <c r="B943">
        <f t="shared" si="134"/>
        <v>79</v>
      </c>
      <c r="C943">
        <f t="shared" si="129"/>
        <v>2269</v>
      </c>
      <c r="D943" t="str">
        <f t="shared" si="130"/>
        <v>Bettina</v>
      </c>
      <c r="E943" t="str">
        <f t="shared" si="131"/>
        <v>Höckmayr</v>
      </c>
      <c r="F943">
        <f>ROUND(IF(Tariftyp="AT",IF($A943&lt;MONTH(TE_ZP_AT),AT_Gehalt,AT_Gehalt*(1+TE_Satz_AT)),IF($A943&lt;MONTH(TE_ZP_Tarif),Tarifentgelt,Tarifentgelt*(1+TE_Satz))*IRWAZ/AZ_Tarif)*EintrittsKNZ*AustrittsKNZ,2)</f>
        <v>2362.8200000000002</v>
      </c>
      <c r="G943">
        <f>ROUND(Grundentgelt*LZinPrz,2)</f>
        <v>236.28</v>
      </c>
      <c r="H943">
        <f>ROUND(IF(FreiwZulage&gt;TarifVolumenEnt+TarifVolumenLZ,FreiwZulage-(TarifVolumenEnt+TarifVolumenLZ),0)*AustrittsKNZ*EintrittsKNZ,2)</f>
        <v>0</v>
      </c>
      <c r="I943">
        <f t="shared" si="132"/>
        <v>2599.1000000000004</v>
      </c>
      <c r="J943">
        <f t="shared" si="126"/>
        <v>519.95000000000005</v>
      </c>
      <c r="K943">
        <f t="shared" si="127"/>
        <v>1225.8999999999996</v>
      </c>
      <c r="L943">
        <f t="shared" si="128"/>
        <v>3000.8999999999996</v>
      </c>
    </row>
    <row r="944" spans="1:12" x14ac:dyDescent="0.25">
      <c r="A944">
        <f t="shared" si="133"/>
        <v>7</v>
      </c>
      <c r="B944">
        <f t="shared" si="134"/>
        <v>79</v>
      </c>
      <c r="C944">
        <f t="shared" si="129"/>
        <v>2269</v>
      </c>
      <c r="D944" t="str">
        <f t="shared" si="130"/>
        <v>Bettina</v>
      </c>
      <c r="E944" t="str">
        <f t="shared" si="131"/>
        <v>Höckmayr</v>
      </c>
      <c r="F944">
        <f>ROUND(IF(Tariftyp="AT",IF($A944&lt;MONTH(TE_ZP_AT),AT_Gehalt,AT_Gehalt*(1+TE_Satz_AT)),IF($A944&lt;MONTH(TE_ZP_Tarif),Tarifentgelt,Tarifentgelt*(1+TE_Satz))*IRWAZ/AZ_Tarif)*EintrittsKNZ*AustrittsKNZ,2)</f>
        <v>2362.8200000000002</v>
      </c>
      <c r="G944">
        <f>ROUND(Grundentgelt*LZinPrz,2)</f>
        <v>236.28</v>
      </c>
      <c r="H944">
        <f>ROUND(IF(FreiwZulage&gt;TarifVolumenEnt+TarifVolumenLZ,FreiwZulage-(TarifVolumenEnt+TarifVolumenLZ),0)*AustrittsKNZ*EintrittsKNZ,2)</f>
        <v>0</v>
      </c>
      <c r="I944">
        <f t="shared" si="132"/>
        <v>2599.1000000000004</v>
      </c>
      <c r="J944">
        <f t="shared" si="126"/>
        <v>519.95000000000005</v>
      </c>
      <c r="K944">
        <f t="shared" si="127"/>
        <v>1225.8999999999996</v>
      </c>
      <c r="L944">
        <f t="shared" si="128"/>
        <v>3000.8999999999996</v>
      </c>
    </row>
    <row r="945" spans="1:12" x14ac:dyDescent="0.25">
      <c r="A945">
        <f t="shared" si="133"/>
        <v>8</v>
      </c>
      <c r="B945">
        <f t="shared" si="134"/>
        <v>79</v>
      </c>
      <c r="C945">
        <f t="shared" si="129"/>
        <v>2269</v>
      </c>
      <c r="D945" t="str">
        <f t="shared" si="130"/>
        <v>Bettina</v>
      </c>
      <c r="E945" t="str">
        <f t="shared" si="131"/>
        <v>Höckmayr</v>
      </c>
      <c r="F945">
        <f>ROUND(IF(Tariftyp="AT",IF($A945&lt;MONTH(TE_ZP_AT),AT_Gehalt,AT_Gehalt*(1+TE_Satz_AT)),IF($A945&lt;MONTH(TE_ZP_Tarif),Tarifentgelt,Tarifentgelt*(1+TE_Satz))*IRWAZ/AZ_Tarif)*EintrittsKNZ*AustrittsKNZ,2)</f>
        <v>2362.8200000000002</v>
      </c>
      <c r="G945">
        <f>ROUND(Grundentgelt*LZinPrz,2)</f>
        <v>236.28</v>
      </c>
      <c r="H945">
        <f>ROUND(IF(FreiwZulage&gt;TarifVolumenEnt+TarifVolumenLZ,FreiwZulage-(TarifVolumenEnt+TarifVolumenLZ),0)*AustrittsKNZ*EintrittsKNZ,2)</f>
        <v>0</v>
      </c>
      <c r="I945">
        <f t="shared" si="132"/>
        <v>2599.1000000000004</v>
      </c>
      <c r="J945">
        <f t="shared" si="126"/>
        <v>519.95000000000005</v>
      </c>
      <c r="K945">
        <f t="shared" si="127"/>
        <v>1225.8999999999996</v>
      </c>
      <c r="L945">
        <f t="shared" si="128"/>
        <v>3000.8999999999996</v>
      </c>
    </row>
    <row r="946" spans="1:12" x14ac:dyDescent="0.25">
      <c r="A946">
        <f t="shared" si="133"/>
        <v>9</v>
      </c>
      <c r="B946">
        <f t="shared" si="134"/>
        <v>79</v>
      </c>
      <c r="C946">
        <f t="shared" si="129"/>
        <v>2269</v>
      </c>
      <c r="D946" t="str">
        <f t="shared" si="130"/>
        <v>Bettina</v>
      </c>
      <c r="E946" t="str">
        <f t="shared" si="131"/>
        <v>Höckmayr</v>
      </c>
      <c r="F946">
        <f>ROUND(IF(Tariftyp="AT",IF($A946&lt;MONTH(TE_ZP_AT),AT_Gehalt,AT_Gehalt*(1+TE_Satz_AT)),IF($A946&lt;MONTH(TE_ZP_Tarif),Tarifentgelt,Tarifentgelt*(1+TE_Satz))*IRWAZ/AZ_Tarif)*EintrittsKNZ*AustrittsKNZ,2)</f>
        <v>2362.8200000000002</v>
      </c>
      <c r="G946">
        <f>ROUND(Grundentgelt*LZinPrz,2)</f>
        <v>236.28</v>
      </c>
      <c r="H946">
        <f>ROUND(IF(FreiwZulage&gt;TarifVolumenEnt+TarifVolumenLZ,FreiwZulage-(TarifVolumenEnt+TarifVolumenLZ),0)*AustrittsKNZ*EintrittsKNZ,2)</f>
        <v>0</v>
      </c>
      <c r="I946">
        <f t="shared" si="132"/>
        <v>2599.1000000000004</v>
      </c>
      <c r="J946">
        <f t="shared" si="126"/>
        <v>519.95000000000005</v>
      </c>
      <c r="K946">
        <f t="shared" si="127"/>
        <v>1225.8999999999996</v>
      </c>
      <c r="L946">
        <f t="shared" si="128"/>
        <v>3000.8999999999996</v>
      </c>
    </row>
    <row r="947" spans="1:12" x14ac:dyDescent="0.25">
      <c r="A947">
        <f t="shared" si="133"/>
        <v>10</v>
      </c>
      <c r="B947">
        <f t="shared" si="134"/>
        <v>79</v>
      </c>
      <c r="C947">
        <f t="shared" si="129"/>
        <v>2269</v>
      </c>
      <c r="D947" t="str">
        <f t="shared" si="130"/>
        <v>Bettina</v>
      </c>
      <c r="E947" t="str">
        <f t="shared" si="131"/>
        <v>Höckmayr</v>
      </c>
      <c r="F947">
        <f>ROUND(IF(Tariftyp="AT",IF($A947&lt;MONTH(TE_ZP_AT),AT_Gehalt,AT_Gehalt*(1+TE_Satz_AT)),IF($A947&lt;MONTH(TE_ZP_Tarif),Tarifentgelt,Tarifentgelt*(1+TE_Satz))*IRWAZ/AZ_Tarif)*EintrittsKNZ*AustrittsKNZ,2)</f>
        <v>2362.8200000000002</v>
      </c>
      <c r="G947">
        <f>ROUND(Grundentgelt*LZinPrz,2)</f>
        <v>236.28</v>
      </c>
      <c r="H947">
        <f>ROUND(IF(FreiwZulage&gt;TarifVolumenEnt+TarifVolumenLZ,FreiwZulage-(TarifVolumenEnt+TarifVolumenLZ),0)*AustrittsKNZ*EintrittsKNZ,2)</f>
        <v>0</v>
      </c>
      <c r="I947">
        <f t="shared" si="132"/>
        <v>2599.1000000000004</v>
      </c>
      <c r="J947">
        <f t="shared" si="126"/>
        <v>519.95000000000005</v>
      </c>
      <c r="K947">
        <f t="shared" si="127"/>
        <v>1225.8999999999996</v>
      </c>
      <c r="L947">
        <f t="shared" si="128"/>
        <v>3000.8999999999996</v>
      </c>
    </row>
    <row r="948" spans="1:12" x14ac:dyDescent="0.25">
      <c r="A948">
        <f t="shared" si="133"/>
        <v>11</v>
      </c>
      <c r="B948">
        <f t="shared" si="134"/>
        <v>79</v>
      </c>
      <c r="C948">
        <f t="shared" si="129"/>
        <v>2269</v>
      </c>
      <c r="D948" t="str">
        <f t="shared" si="130"/>
        <v>Bettina</v>
      </c>
      <c r="E948" t="str">
        <f t="shared" si="131"/>
        <v>Höckmayr</v>
      </c>
      <c r="F948">
        <f>ROUND(IF(Tariftyp="AT",IF($A948&lt;MONTH(TE_ZP_AT),AT_Gehalt,AT_Gehalt*(1+TE_Satz_AT)),IF($A948&lt;MONTH(TE_ZP_Tarif),Tarifentgelt,Tarifentgelt*(1+TE_Satz))*IRWAZ/AZ_Tarif)*EintrittsKNZ*AustrittsKNZ,2)</f>
        <v>2362.8200000000002</v>
      </c>
      <c r="G948">
        <f>ROUND(Grundentgelt*LZinPrz,2)</f>
        <v>236.28</v>
      </c>
      <c r="H948">
        <f>ROUND(IF(FreiwZulage&gt;TarifVolumenEnt+TarifVolumenLZ,FreiwZulage-(TarifVolumenEnt+TarifVolumenLZ),0)*AustrittsKNZ*EintrittsKNZ,2)</f>
        <v>0</v>
      </c>
      <c r="I948">
        <f t="shared" si="132"/>
        <v>2599.1000000000004</v>
      </c>
      <c r="J948">
        <f t="shared" si="126"/>
        <v>519.95000000000005</v>
      </c>
      <c r="K948">
        <f t="shared" si="127"/>
        <v>1225.8999999999996</v>
      </c>
      <c r="L948">
        <f t="shared" si="128"/>
        <v>3000.8999999999996</v>
      </c>
    </row>
    <row r="949" spans="1:12" x14ac:dyDescent="0.25">
      <c r="A949">
        <f t="shared" si="133"/>
        <v>12</v>
      </c>
      <c r="B949">
        <f t="shared" si="134"/>
        <v>79</v>
      </c>
      <c r="C949">
        <f t="shared" si="129"/>
        <v>2269</v>
      </c>
      <c r="D949" t="str">
        <f t="shared" si="130"/>
        <v>Bettina</v>
      </c>
      <c r="E949" t="str">
        <f t="shared" si="131"/>
        <v>Höckmayr</v>
      </c>
      <c r="F949">
        <f>ROUND(IF(Tariftyp="AT",IF($A949&lt;MONTH(TE_ZP_AT),AT_Gehalt,AT_Gehalt*(1+TE_Satz_AT)),IF($A949&lt;MONTH(TE_ZP_Tarif),Tarifentgelt,Tarifentgelt*(1+TE_Satz))*IRWAZ/AZ_Tarif)*EintrittsKNZ*AustrittsKNZ,2)</f>
        <v>2362.8200000000002</v>
      </c>
      <c r="G949">
        <f>ROUND(Grundentgelt*LZinPrz,2)</f>
        <v>236.28</v>
      </c>
      <c r="H949">
        <f>ROUND(IF(FreiwZulage&gt;TarifVolumenEnt+TarifVolumenLZ,FreiwZulage-(TarifVolumenEnt+TarifVolumenLZ),0)*AustrittsKNZ*EintrittsKNZ,2)</f>
        <v>0</v>
      </c>
      <c r="I949">
        <f t="shared" si="132"/>
        <v>2599.1000000000004</v>
      </c>
      <c r="J949">
        <f t="shared" si="126"/>
        <v>519.95000000000005</v>
      </c>
      <c r="K949">
        <f t="shared" si="127"/>
        <v>1225.8999999999996</v>
      </c>
      <c r="L949">
        <f t="shared" si="128"/>
        <v>3000.8999999999996</v>
      </c>
    </row>
    <row r="950" spans="1:12" x14ac:dyDescent="0.25">
      <c r="A950">
        <f t="shared" si="133"/>
        <v>1</v>
      </c>
      <c r="B950">
        <f t="shared" si="134"/>
        <v>80</v>
      </c>
      <c r="C950">
        <f t="shared" si="129"/>
        <v>2271</v>
      </c>
      <c r="D950" t="str">
        <f t="shared" si="130"/>
        <v>Egon</v>
      </c>
      <c r="E950" t="str">
        <f t="shared" si="131"/>
        <v>Hoffmann</v>
      </c>
      <c r="F950">
        <f>ROUND(IF(Tariftyp="AT",IF($A950&lt;MONTH(TE_ZP_AT),AT_Gehalt,AT_Gehalt*(1+TE_Satz_AT)),IF($A950&lt;MONTH(TE_ZP_Tarif),Tarifentgelt,Tarifentgelt*(1+TE_Satz))*IRWAZ/AZ_Tarif)*EintrittsKNZ*AustrittsKNZ,2)</f>
        <v>2091</v>
      </c>
      <c r="G950">
        <f>ROUND(Grundentgelt*LZinPrz,2)</f>
        <v>230.01</v>
      </c>
      <c r="H950">
        <f>ROUND(IF(FreiwZulage&gt;TarifVolumenEnt+TarifVolumenLZ,FreiwZulage-(TarifVolumenEnt+TarifVolumenLZ),0)*AustrittsKNZ*EintrittsKNZ,2)</f>
        <v>0</v>
      </c>
      <c r="I950">
        <f t="shared" si="132"/>
        <v>2321.0100000000002</v>
      </c>
      <c r="J950">
        <f t="shared" si="126"/>
        <v>464.32</v>
      </c>
      <c r="K950">
        <f t="shared" si="127"/>
        <v>1503.9899999999998</v>
      </c>
      <c r="L950">
        <f t="shared" si="128"/>
        <v>3278.99</v>
      </c>
    </row>
    <row r="951" spans="1:12" x14ac:dyDescent="0.25">
      <c r="A951">
        <f t="shared" si="133"/>
        <v>2</v>
      </c>
      <c r="B951">
        <f t="shared" si="134"/>
        <v>80</v>
      </c>
      <c r="C951">
        <f t="shared" si="129"/>
        <v>2271</v>
      </c>
      <c r="D951" t="str">
        <f t="shared" si="130"/>
        <v>Egon</v>
      </c>
      <c r="E951" t="str">
        <f t="shared" si="131"/>
        <v>Hoffmann</v>
      </c>
      <c r="F951">
        <f>ROUND(IF(Tariftyp="AT",IF($A951&lt;MONTH(TE_ZP_AT),AT_Gehalt,AT_Gehalt*(1+TE_Satz_AT)),IF($A951&lt;MONTH(TE_ZP_Tarif),Tarifentgelt,Tarifentgelt*(1+TE_Satz))*IRWAZ/AZ_Tarif)*EintrittsKNZ*AustrittsKNZ,2)</f>
        <v>2091</v>
      </c>
      <c r="G951">
        <f>ROUND(Grundentgelt*LZinPrz,2)</f>
        <v>230.01</v>
      </c>
      <c r="H951">
        <f>ROUND(IF(FreiwZulage&gt;TarifVolumenEnt+TarifVolumenLZ,FreiwZulage-(TarifVolumenEnt+TarifVolumenLZ),0)*AustrittsKNZ*EintrittsKNZ,2)</f>
        <v>0</v>
      </c>
      <c r="I951">
        <f t="shared" si="132"/>
        <v>2321.0100000000002</v>
      </c>
      <c r="J951">
        <f t="shared" si="126"/>
        <v>464.32</v>
      </c>
      <c r="K951">
        <f t="shared" si="127"/>
        <v>1503.9899999999998</v>
      </c>
      <c r="L951">
        <f t="shared" si="128"/>
        <v>3278.99</v>
      </c>
    </row>
    <row r="952" spans="1:12" x14ac:dyDescent="0.25">
      <c r="A952">
        <f t="shared" si="133"/>
        <v>3</v>
      </c>
      <c r="B952">
        <f t="shared" si="134"/>
        <v>80</v>
      </c>
      <c r="C952">
        <f t="shared" si="129"/>
        <v>2271</v>
      </c>
      <c r="D952" t="str">
        <f t="shared" si="130"/>
        <v>Egon</v>
      </c>
      <c r="E952" t="str">
        <f t="shared" si="131"/>
        <v>Hoffmann</v>
      </c>
      <c r="F952">
        <f>ROUND(IF(Tariftyp="AT",IF($A952&lt;MONTH(TE_ZP_AT),AT_Gehalt,AT_Gehalt*(1+TE_Satz_AT)),IF($A952&lt;MONTH(TE_ZP_Tarif),Tarifentgelt,Tarifentgelt*(1+TE_Satz))*IRWAZ/AZ_Tarif)*EintrittsKNZ*AustrittsKNZ,2)</f>
        <v>2091</v>
      </c>
      <c r="G952">
        <f>ROUND(Grundentgelt*LZinPrz,2)</f>
        <v>230.01</v>
      </c>
      <c r="H952">
        <f>ROUND(IF(FreiwZulage&gt;TarifVolumenEnt+TarifVolumenLZ,FreiwZulage-(TarifVolumenEnt+TarifVolumenLZ),0)*AustrittsKNZ*EintrittsKNZ,2)</f>
        <v>0</v>
      </c>
      <c r="I952">
        <f t="shared" si="132"/>
        <v>2321.0100000000002</v>
      </c>
      <c r="J952">
        <f t="shared" si="126"/>
        <v>464.32</v>
      </c>
      <c r="K952">
        <f t="shared" si="127"/>
        <v>1503.9899999999998</v>
      </c>
      <c r="L952">
        <f t="shared" si="128"/>
        <v>3278.99</v>
      </c>
    </row>
    <row r="953" spans="1:12" x14ac:dyDescent="0.25">
      <c r="A953">
        <f t="shared" si="133"/>
        <v>4</v>
      </c>
      <c r="B953">
        <f t="shared" si="134"/>
        <v>80</v>
      </c>
      <c r="C953">
        <f t="shared" si="129"/>
        <v>2271</v>
      </c>
      <c r="D953" t="str">
        <f t="shared" si="130"/>
        <v>Egon</v>
      </c>
      <c r="E953" t="str">
        <f t="shared" si="131"/>
        <v>Hoffmann</v>
      </c>
      <c r="F953">
        <f>ROUND(IF(Tariftyp="AT",IF($A953&lt;MONTH(TE_ZP_AT),AT_Gehalt,AT_Gehalt*(1+TE_Satz_AT)),IF($A953&lt;MONTH(TE_ZP_Tarif),Tarifentgelt,Tarifentgelt*(1+TE_Satz))*IRWAZ/AZ_Tarif)*EintrittsKNZ*AustrittsKNZ,2)</f>
        <v>2091</v>
      </c>
      <c r="G953">
        <f>ROUND(Grundentgelt*LZinPrz,2)</f>
        <v>230.01</v>
      </c>
      <c r="H953">
        <f>ROUND(IF(FreiwZulage&gt;TarifVolumenEnt+TarifVolumenLZ,FreiwZulage-(TarifVolumenEnt+TarifVolumenLZ),0)*AustrittsKNZ*EintrittsKNZ,2)</f>
        <v>0</v>
      </c>
      <c r="I953">
        <f t="shared" si="132"/>
        <v>2321.0100000000002</v>
      </c>
      <c r="J953">
        <f t="shared" si="126"/>
        <v>464.32</v>
      </c>
      <c r="K953">
        <f t="shared" si="127"/>
        <v>1503.9899999999998</v>
      </c>
      <c r="L953">
        <f t="shared" si="128"/>
        <v>3278.99</v>
      </c>
    </row>
    <row r="954" spans="1:12" x14ac:dyDescent="0.25">
      <c r="A954">
        <f t="shared" si="133"/>
        <v>5</v>
      </c>
      <c r="B954">
        <f t="shared" si="134"/>
        <v>80</v>
      </c>
      <c r="C954">
        <f t="shared" si="129"/>
        <v>2271</v>
      </c>
      <c r="D954" t="str">
        <f t="shared" si="130"/>
        <v>Egon</v>
      </c>
      <c r="E954" t="str">
        <f t="shared" si="131"/>
        <v>Hoffmann</v>
      </c>
      <c r="F954">
        <f>ROUND(IF(Tariftyp="AT",IF($A954&lt;MONTH(TE_ZP_AT),AT_Gehalt,AT_Gehalt*(1+TE_Satz_AT)),IF($A954&lt;MONTH(TE_ZP_Tarif),Tarifentgelt,Tarifentgelt*(1+TE_Satz))*IRWAZ/AZ_Tarif)*EintrittsKNZ*AustrittsKNZ,2)</f>
        <v>2153.73</v>
      </c>
      <c r="G954">
        <f>ROUND(Grundentgelt*LZinPrz,2)</f>
        <v>236.91</v>
      </c>
      <c r="H954">
        <f>ROUND(IF(FreiwZulage&gt;TarifVolumenEnt+TarifVolumenLZ,FreiwZulage-(TarifVolumenEnt+TarifVolumenLZ),0)*AustrittsKNZ*EintrittsKNZ,2)</f>
        <v>0</v>
      </c>
      <c r="I954">
        <f t="shared" si="132"/>
        <v>2390.64</v>
      </c>
      <c r="J954">
        <f t="shared" si="126"/>
        <v>478.25</v>
      </c>
      <c r="K954">
        <f t="shared" si="127"/>
        <v>1434.3600000000001</v>
      </c>
      <c r="L954">
        <f t="shared" si="128"/>
        <v>3209.36</v>
      </c>
    </row>
    <row r="955" spans="1:12" x14ac:dyDescent="0.25">
      <c r="A955">
        <f t="shared" si="133"/>
        <v>6</v>
      </c>
      <c r="B955">
        <f t="shared" si="134"/>
        <v>80</v>
      </c>
      <c r="C955">
        <f t="shared" si="129"/>
        <v>2271</v>
      </c>
      <c r="D955" t="str">
        <f t="shared" si="130"/>
        <v>Egon</v>
      </c>
      <c r="E955" t="str">
        <f t="shared" si="131"/>
        <v>Hoffmann</v>
      </c>
      <c r="F955">
        <f>ROUND(IF(Tariftyp="AT",IF($A955&lt;MONTH(TE_ZP_AT),AT_Gehalt,AT_Gehalt*(1+TE_Satz_AT)),IF($A955&lt;MONTH(TE_ZP_Tarif),Tarifentgelt,Tarifentgelt*(1+TE_Satz))*IRWAZ/AZ_Tarif)*EintrittsKNZ*AustrittsKNZ,2)</f>
        <v>2153.73</v>
      </c>
      <c r="G955">
        <f>ROUND(Grundentgelt*LZinPrz,2)</f>
        <v>236.91</v>
      </c>
      <c r="H955">
        <f>ROUND(IF(FreiwZulage&gt;TarifVolumenEnt+TarifVolumenLZ,FreiwZulage-(TarifVolumenEnt+TarifVolumenLZ),0)*AustrittsKNZ*EintrittsKNZ,2)</f>
        <v>0</v>
      </c>
      <c r="I955">
        <f t="shared" si="132"/>
        <v>2390.64</v>
      </c>
      <c r="J955">
        <f t="shared" si="126"/>
        <v>478.25</v>
      </c>
      <c r="K955">
        <f t="shared" si="127"/>
        <v>1434.3600000000001</v>
      </c>
      <c r="L955">
        <f t="shared" si="128"/>
        <v>3209.36</v>
      </c>
    </row>
    <row r="956" spans="1:12" x14ac:dyDescent="0.25">
      <c r="A956">
        <f t="shared" si="133"/>
        <v>7</v>
      </c>
      <c r="B956">
        <f t="shared" si="134"/>
        <v>80</v>
      </c>
      <c r="C956">
        <f t="shared" si="129"/>
        <v>2271</v>
      </c>
      <c r="D956" t="str">
        <f t="shared" si="130"/>
        <v>Egon</v>
      </c>
      <c r="E956" t="str">
        <f t="shared" si="131"/>
        <v>Hoffmann</v>
      </c>
      <c r="F956">
        <f>ROUND(IF(Tariftyp="AT",IF($A956&lt;MONTH(TE_ZP_AT),AT_Gehalt,AT_Gehalt*(1+TE_Satz_AT)),IF($A956&lt;MONTH(TE_ZP_Tarif),Tarifentgelt,Tarifentgelt*(1+TE_Satz))*IRWAZ/AZ_Tarif)*EintrittsKNZ*AustrittsKNZ,2)</f>
        <v>2153.73</v>
      </c>
      <c r="G956">
        <f>ROUND(Grundentgelt*LZinPrz,2)</f>
        <v>236.91</v>
      </c>
      <c r="H956">
        <f>ROUND(IF(FreiwZulage&gt;TarifVolumenEnt+TarifVolumenLZ,FreiwZulage-(TarifVolumenEnt+TarifVolumenLZ),0)*AustrittsKNZ*EintrittsKNZ,2)</f>
        <v>0</v>
      </c>
      <c r="I956">
        <f t="shared" si="132"/>
        <v>2390.64</v>
      </c>
      <c r="J956">
        <f t="shared" si="126"/>
        <v>478.25</v>
      </c>
      <c r="K956">
        <f t="shared" si="127"/>
        <v>1434.3600000000001</v>
      </c>
      <c r="L956">
        <f t="shared" si="128"/>
        <v>3209.36</v>
      </c>
    </row>
    <row r="957" spans="1:12" x14ac:dyDescent="0.25">
      <c r="A957">
        <f t="shared" si="133"/>
        <v>8</v>
      </c>
      <c r="B957">
        <f t="shared" si="134"/>
        <v>80</v>
      </c>
      <c r="C957">
        <f t="shared" si="129"/>
        <v>2271</v>
      </c>
      <c r="D957" t="str">
        <f t="shared" si="130"/>
        <v>Egon</v>
      </c>
      <c r="E957" t="str">
        <f t="shared" si="131"/>
        <v>Hoffmann</v>
      </c>
      <c r="F957">
        <f>ROUND(IF(Tariftyp="AT",IF($A957&lt;MONTH(TE_ZP_AT),AT_Gehalt,AT_Gehalt*(1+TE_Satz_AT)),IF($A957&lt;MONTH(TE_ZP_Tarif),Tarifentgelt,Tarifentgelt*(1+TE_Satz))*IRWAZ/AZ_Tarif)*EintrittsKNZ*AustrittsKNZ,2)</f>
        <v>2153.73</v>
      </c>
      <c r="G957">
        <f>ROUND(Grundentgelt*LZinPrz,2)</f>
        <v>236.91</v>
      </c>
      <c r="H957">
        <f>ROUND(IF(FreiwZulage&gt;TarifVolumenEnt+TarifVolumenLZ,FreiwZulage-(TarifVolumenEnt+TarifVolumenLZ),0)*AustrittsKNZ*EintrittsKNZ,2)</f>
        <v>0</v>
      </c>
      <c r="I957">
        <f t="shared" si="132"/>
        <v>2390.64</v>
      </c>
      <c r="J957">
        <f t="shared" si="126"/>
        <v>478.25</v>
      </c>
      <c r="K957">
        <f t="shared" si="127"/>
        <v>1434.3600000000001</v>
      </c>
      <c r="L957">
        <f t="shared" si="128"/>
        <v>3209.36</v>
      </c>
    </row>
    <row r="958" spans="1:12" x14ac:dyDescent="0.25">
      <c r="A958">
        <f t="shared" si="133"/>
        <v>9</v>
      </c>
      <c r="B958">
        <f t="shared" si="134"/>
        <v>80</v>
      </c>
      <c r="C958">
        <f t="shared" si="129"/>
        <v>2271</v>
      </c>
      <c r="D958" t="str">
        <f t="shared" si="130"/>
        <v>Egon</v>
      </c>
      <c r="E958" t="str">
        <f t="shared" si="131"/>
        <v>Hoffmann</v>
      </c>
      <c r="F958">
        <f>ROUND(IF(Tariftyp="AT",IF($A958&lt;MONTH(TE_ZP_AT),AT_Gehalt,AT_Gehalt*(1+TE_Satz_AT)),IF($A958&lt;MONTH(TE_ZP_Tarif),Tarifentgelt,Tarifentgelt*(1+TE_Satz))*IRWAZ/AZ_Tarif)*EintrittsKNZ*AustrittsKNZ,2)</f>
        <v>2153.73</v>
      </c>
      <c r="G958">
        <f>ROUND(Grundentgelt*LZinPrz,2)</f>
        <v>236.91</v>
      </c>
      <c r="H958">
        <f>ROUND(IF(FreiwZulage&gt;TarifVolumenEnt+TarifVolumenLZ,FreiwZulage-(TarifVolumenEnt+TarifVolumenLZ),0)*AustrittsKNZ*EintrittsKNZ,2)</f>
        <v>0</v>
      </c>
      <c r="I958">
        <f t="shared" si="132"/>
        <v>2390.64</v>
      </c>
      <c r="J958">
        <f t="shared" si="126"/>
        <v>478.25</v>
      </c>
      <c r="K958">
        <f t="shared" si="127"/>
        <v>1434.3600000000001</v>
      </c>
      <c r="L958">
        <f t="shared" si="128"/>
        <v>3209.36</v>
      </c>
    </row>
    <row r="959" spans="1:12" x14ac:dyDescent="0.25">
      <c r="A959">
        <f t="shared" si="133"/>
        <v>10</v>
      </c>
      <c r="B959">
        <f t="shared" si="134"/>
        <v>80</v>
      </c>
      <c r="C959">
        <f t="shared" si="129"/>
        <v>2271</v>
      </c>
      <c r="D959" t="str">
        <f t="shared" si="130"/>
        <v>Egon</v>
      </c>
      <c r="E959" t="str">
        <f t="shared" si="131"/>
        <v>Hoffmann</v>
      </c>
      <c r="F959">
        <f>ROUND(IF(Tariftyp="AT",IF($A959&lt;MONTH(TE_ZP_AT),AT_Gehalt,AT_Gehalt*(1+TE_Satz_AT)),IF($A959&lt;MONTH(TE_ZP_Tarif),Tarifentgelt,Tarifentgelt*(1+TE_Satz))*IRWAZ/AZ_Tarif)*EintrittsKNZ*AustrittsKNZ,2)</f>
        <v>2153.73</v>
      </c>
      <c r="G959">
        <f>ROUND(Grundentgelt*LZinPrz,2)</f>
        <v>236.91</v>
      </c>
      <c r="H959">
        <f>ROUND(IF(FreiwZulage&gt;TarifVolumenEnt+TarifVolumenLZ,FreiwZulage-(TarifVolumenEnt+TarifVolumenLZ),0)*AustrittsKNZ*EintrittsKNZ,2)</f>
        <v>0</v>
      </c>
      <c r="I959">
        <f t="shared" si="132"/>
        <v>2390.64</v>
      </c>
      <c r="J959">
        <f t="shared" si="126"/>
        <v>478.25</v>
      </c>
      <c r="K959">
        <f t="shared" si="127"/>
        <v>1434.3600000000001</v>
      </c>
      <c r="L959">
        <f t="shared" si="128"/>
        <v>3209.36</v>
      </c>
    </row>
    <row r="960" spans="1:12" x14ac:dyDescent="0.25">
      <c r="A960">
        <f t="shared" si="133"/>
        <v>11</v>
      </c>
      <c r="B960">
        <f t="shared" si="134"/>
        <v>80</v>
      </c>
      <c r="C960">
        <f t="shared" si="129"/>
        <v>2271</v>
      </c>
      <c r="D960" t="str">
        <f t="shared" si="130"/>
        <v>Egon</v>
      </c>
      <c r="E960" t="str">
        <f t="shared" si="131"/>
        <v>Hoffmann</v>
      </c>
      <c r="F960">
        <f>ROUND(IF(Tariftyp="AT",IF($A960&lt;MONTH(TE_ZP_AT),AT_Gehalt,AT_Gehalt*(1+TE_Satz_AT)),IF($A960&lt;MONTH(TE_ZP_Tarif),Tarifentgelt,Tarifentgelt*(1+TE_Satz))*IRWAZ/AZ_Tarif)*EintrittsKNZ*AustrittsKNZ,2)</f>
        <v>2153.73</v>
      </c>
      <c r="G960">
        <f>ROUND(Grundentgelt*LZinPrz,2)</f>
        <v>236.91</v>
      </c>
      <c r="H960">
        <f>ROUND(IF(FreiwZulage&gt;TarifVolumenEnt+TarifVolumenLZ,FreiwZulage-(TarifVolumenEnt+TarifVolumenLZ),0)*AustrittsKNZ*EintrittsKNZ,2)</f>
        <v>0</v>
      </c>
      <c r="I960">
        <f t="shared" si="132"/>
        <v>2390.64</v>
      </c>
      <c r="J960">
        <f t="shared" si="126"/>
        <v>478.25</v>
      </c>
      <c r="K960">
        <f t="shared" si="127"/>
        <v>1434.3600000000001</v>
      </c>
      <c r="L960">
        <f t="shared" si="128"/>
        <v>3209.36</v>
      </c>
    </row>
    <row r="961" spans="1:12" x14ac:dyDescent="0.25">
      <c r="A961">
        <f t="shared" si="133"/>
        <v>12</v>
      </c>
      <c r="B961">
        <f t="shared" si="134"/>
        <v>80</v>
      </c>
      <c r="C961">
        <f t="shared" si="129"/>
        <v>2271</v>
      </c>
      <c r="D961" t="str">
        <f t="shared" si="130"/>
        <v>Egon</v>
      </c>
      <c r="E961" t="str">
        <f t="shared" si="131"/>
        <v>Hoffmann</v>
      </c>
      <c r="F961">
        <f>ROUND(IF(Tariftyp="AT",IF($A961&lt;MONTH(TE_ZP_AT),AT_Gehalt,AT_Gehalt*(1+TE_Satz_AT)),IF($A961&lt;MONTH(TE_ZP_Tarif),Tarifentgelt,Tarifentgelt*(1+TE_Satz))*IRWAZ/AZ_Tarif)*EintrittsKNZ*AustrittsKNZ,2)</f>
        <v>2153.73</v>
      </c>
      <c r="G961">
        <f>ROUND(Grundentgelt*LZinPrz,2)</f>
        <v>236.91</v>
      </c>
      <c r="H961">
        <f>ROUND(IF(FreiwZulage&gt;TarifVolumenEnt+TarifVolumenLZ,FreiwZulage-(TarifVolumenEnt+TarifVolumenLZ),0)*AustrittsKNZ*EintrittsKNZ,2)</f>
        <v>0</v>
      </c>
      <c r="I961">
        <f t="shared" si="132"/>
        <v>2390.64</v>
      </c>
      <c r="J961">
        <f t="shared" si="126"/>
        <v>478.25</v>
      </c>
      <c r="K961">
        <f t="shared" si="127"/>
        <v>1434.3600000000001</v>
      </c>
      <c r="L961">
        <f t="shared" si="128"/>
        <v>3209.36</v>
      </c>
    </row>
    <row r="962" spans="1:12" x14ac:dyDescent="0.25">
      <c r="A962">
        <f t="shared" si="133"/>
        <v>1</v>
      </c>
      <c r="B962">
        <f t="shared" si="134"/>
        <v>81</v>
      </c>
      <c r="C962">
        <f t="shared" si="129"/>
        <v>2341</v>
      </c>
      <c r="D962" t="str">
        <f t="shared" si="130"/>
        <v>Eckart</v>
      </c>
      <c r="E962" t="str">
        <f t="shared" si="131"/>
        <v>Högel</v>
      </c>
      <c r="F962">
        <f>ROUND(IF(Tariftyp="AT",IF($A962&lt;MONTH(TE_ZP_AT),AT_Gehalt,AT_Gehalt*(1+TE_Satz_AT)),IF($A962&lt;MONTH(TE_ZP_Tarif),Tarifentgelt,Tarifentgelt*(1+TE_Satz))*IRWAZ/AZ_Tarif)*EintrittsKNZ*AustrittsKNZ,2)</f>
        <v>2123.5</v>
      </c>
      <c r="G962">
        <f>ROUND(Grundentgelt*LZinPrz,2)</f>
        <v>169.88</v>
      </c>
      <c r="H962">
        <f>ROUND(IF(FreiwZulage&gt;TarifVolumenEnt+TarifVolumenLZ,FreiwZulage-(TarifVolumenEnt+TarifVolumenLZ),0)*AustrittsKNZ*EintrittsKNZ,2)</f>
        <v>64</v>
      </c>
      <c r="I962">
        <f t="shared" si="132"/>
        <v>2357.38</v>
      </c>
      <c r="J962">
        <f t="shared" ref="J962:J1025" si="135">ROUND(IF(KVPV_BBG&lt;lfdEntgelt,KVPV_BBG*KVPV_Satz,lfdEntgelt*KVPV_Satz)+IF(RVAV_BBG&lt;lfdEntgelt,RVAV_BBG*RVAV_Satz,lfdEntgelt*RVAV_Satz),2)</f>
        <v>471.59</v>
      </c>
      <c r="K962">
        <f t="shared" ref="K962:K1025" si="136">IF(KVPV_BBG-lfdEntgelt&lt;0,0,KVPV_BBG-lfdEntgelt)</f>
        <v>1467.62</v>
      </c>
      <c r="L962">
        <f t="shared" ref="L962:L1025" si="137">IF(RVAV_BBG-lfdEntgelt&lt;0,0,RVAV_BBG-lfdEntgelt)</f>
        <v>3242.62</v>
      </c>
    </row>
    <row r="963" spans="1:12" x14ac:dyDescent="0.25">
      <c r="A963">
        <f t="shared" si="133"/>
        <v>2</v>
      </c>
      <c r="B963">
        <f t="shared" si="134"/>
        <v>81</v>
      </c>
      <c r="C963">
        <f t="shared" ref="C963:C1026" si="138">INDEX(Stammdaten,$B963,1)</f>
        <v>2341</v>
      </c>
      <c r="D963" t="str">
        <f t="shared" ref="D963:D1026" si="139">INDEX(Stammdaten,$B963,2)</f>
        <v>Eckart</v>
      </c>
      <c r="E963" t="str">
        <f t="shared" ref="E963:E1026" si="140">INDEX(Stammdaten,$B963,3)</f>
        <v>Högel</v>
      </c>
      <c r="F963">
        <f>ROUND(IF(Tariftyp="AT",IF($A963&lt;MONTH(TE_ZP_AT),AT_Gehalt,AT_Gehalt*(1+TE_Satz_AT)),IF($A963&lt;MONTH(TE_ZP_Tarif),Tarifentgelt,Tarifentgelt*(1+TE_Satz))*IRWAZ/AZ_Tarif)*EintrittsKNZ*AustrittsKNZ,2)</f>
        <v>2123.5</v>
      </c>
      <c r="G963">
        <f>ROUND(Grundentgelt*LZinPrz,2)</f>
        <v>169.88</v>
      </c>
      <c r="H963">
        <f>ROUND(IF(FreiwZulage&gt;TarifVolumenEnt+TarifVolumenLZ,FreiwZulage-(TarifVolumenEnt+TarifVolumenLZ),0)*AustrittsKNZ*EintrittsKNZ,2)</f>
        <v>64</v>
      </c>
      <c r="I963">
        <f t="shared" ref="I963:I1026" si="141">SUM(F963:H963)</f>
        <v>2357.38</v>
      </c>
      <c r="J963">
        <f t="shared" si="135"/>
        <v>471.59</v>
      </c>
      <c r="K963">
        <f t="shared" si="136"/>
        <v>1467.62</v>
      </c>
      <c r="L963">
        <f t="shared" si="137"/>
        <v>3242.62</v>
      </c>
    </row>
    <row r="964" spans="1:12" x14ac:dyDescent="0.25">
      <c r="A964">
        <f t="shared" ref="A964:A1027" si="142">IF($A963=12,1,$A963+1)</f>
        <v>3</v>
      </c>
      <c r="B964">
        <f t="shared" ref="B964:B1027" si="143">IF(A964=1,B963+1,B963)</f>
        <v>81</v>
      </c>
      <c r="C964">
        <f t="shared" si="138"/>
        <v>2341</v>
      </c>
      <c r="D964" t="str">
        <f t="shared" si="139"/>
        <v>Eckart</v>
      </c>
      <c r="E964" t="str">
        <f t="shared" si="140"/>
        <v>Högel</v>
      </c>
      <c r="F964">
        <f>ROUND(IF(Tariftyp="AT",IF($A964&lt;MONTH(TE_ZP_AT),AT_Gehalt,AT_Gehalt*(1+TE_Satz_AT)),IF($A964&lt;MONTH(TE_ZP_Tarif),Tarifentgelt,Tarifentgelt*(1+TE_Satz))*IRWAZ/AZ_Tarif)*EintrittsKNZ*AustrittsKNZ,2)</f>
        <v>2123.5</v>
      </c>
      <c r="G964">
        <f>ROUND(Grundentgelt*LZinPrz,2)</f>
        <v>169.88</v>
      </c>
      <c r="H964">
        <f>ROUND(IF(FreiwZulage&gt;TarifVolumenEnt+TarifVolumenLZ,FreiwZulage-(TarifVolumenEnt+TarifVolumenLZ),0)*AustrittsKNZ*EintrittsKNZ,2)</f>
        <v>64</v>
      </c>
      <c r="I964">
        <f t="shared" si="141"/>
        <v>2357.38</v>
      </c>
      <c r="J964">
        <f t="shared" si="135"/>
        <v>471.59</v>
      </c>
      <c r="K964">
        <f t="shared" si="136"/>
        <v>1467.62</v>
      </c>
      <c r="L964">
        <f t="shared" si="137"/>
        <v>3242.62</v>
      </c>
    </row>
    <row r="965" spans="1:12" x14ac:dyDescent="0.25">
      <c r="A965">
        <f t="shared" si="142"/>
        <v>4</v>
      </c>
      <c r="B965">
        <f t="shared" si="143"/>
        <v>81</v>
      </c>
      <c r="C965">
        <f t="shared" si="138"/>
        <v>2341</v>
      </c>
      <c r="D965" t="str">
        <f t="shared" si="139"/>
        <v>Eckart</v>
      </c>
      <c r="E965" t="str">
        <f t="shared" si="140"/>
        <v>Högel</v>
      </c>
      <c r="F965">
        <f>ROUND(IF(Tariftyp="AT",IF($A965&lt;MONTH(TE_ZP_AT),AT_Gehalt,AT_Gehalt*(1+TE_Satz_AT)),IF($A965&lt;MONTH(TE_ZP_Tarif),Tarifentgelt,Tarifentgelt*(1+TE_Satz))*IRWAZ/AZ_Tarif)*EintrittsKNZ*AustrittsKNZ,2)</f>
        <v>2123.5</v>
      </c>
      <c r="G965">
        <f>ROUND(Grundentgelt*LZinPrz,2)</f>
        <v>169.88</v>
      </c>
      <c r="H965">
        <f>ROUND(IF(FreiwZulage&gt;TarifVolumenEnt+TarifVolumenLZ,FreiwZulage-(TarifVolumenEnt+TarifVolumenLZ),0)*AustrittsKNZ*EintrittsKNZ,2)</f>
        <v>64</v>
      </c>
      <c r="I965">
        <f t="shared" si="141"/>
        <v>2357.38</v>
      </c>
      <c r="J965">
        <f t="shared" si="135"/>
        <v>471.59</v>
      </c>
      <c r="K965">
        <f t="shared" si="136"/>
        <v>1467.62</v>
      </c>
      <c r="L965">
        <f t="shared" si="137"/>
        <v>3242.62</v>
      </c>
    </row>
    <row r="966" spans="1:12" x14ac:dyDescent="0.25">
      <c r="A966">
        <f t="shared" si="142"/>
        <v>5</v>
      </c>
      <c r="B966">
        <f t="shared" si="143"/>
        <v>81</v>
      </c>
      <c r="C966">
        <f t="shared" si="138"/>
        <v>2341</v>
      </c>
      <c r="D966" t="str">
        <f t="shared" si="139"/>
        <v>Eckart</v>
      </c>
      <c r="E966" t="str">
        <f t="shared" si="140"/>
        <v>Högel</v>
      </c>
      <c r="F966">
        <f>ROUND(IF(Tariftyp="AT",IF($A966&lt;MONTH(TE_ZP_AT),AT_Gehalt,AT_Gehalt*(1+TE_Satz_AT)),IF($A966&lt;MONTH(TE_ZP_Tarif),Tarifentgelt,Tarifentgelt*(1+TE_Satz))*IRWAZ/AZ_Tarif)*EintrittsKNZ*AustrittsKNZ,2)</f>
        <v>2187.21</v>
      </c>
      <c r="G966">
        <f>ROUND(Grundentgelt*LZinPrz,2)</f>
        <v>174.98</v>
      </c>
      <c r="H966">
        <f>ROUND(IF(FreiwZulage&gt;TarifVolumenEnt+TarifVolumenLZ,FreiwZulage-(TarifVolumenEnt+TarifVolumenLZ),0)*AustrittsKNZ*EintrittsKNZ,2)</f>
        <v>0</v>
      </c>
      <c r="I966">
        <f t="shared" si="141"/>
        <v>2362.19</v>
      </c>
      <c r="J966">
        <f t="shared" si="135"/>
        <v>472.56</v>
      </c>
      <c r="K966">
        <f t="shared" si="136"/>
        <v>1462.81</v>
      </c>
      <c r="L966">
        <f t="shared" si="137"/>
        <v>3237.81</v>
      </c>
    </row>
    <row r="967" spans="1:12" x14ac:dyDescent="0.25">
      <c r="A967">
        <f t="shared" si="142"/>
        <v>6</v>
      </c>
      <c r="B967">
        <f t="shared" si="143"/>
        <v>81</v>
      </c>
      <c r="C967">
        <f t="shared" si="138"/>
        <v>2341</v>
      </c>
      <c r="D967" t="str">
        <f t="shared" si="139"/>
        <v>Eckart</v>
      </c>
      <c r="E967" t="str">
        <f t="shared" si="140"/>
        <v>Högel</v>
      </c>
      <c r="F967">
        <f>ROUND(IF(Tariftyp="AT",IF($A967&lt;MONTH(TE_ZP_AT),AT_Gehalt,AT_Gehalt*(1+TE_Satz_AT)),IF($A967&lt;MONTH(TE_ZP_Tarif),Tarifentgelt,Tarifentgelt*(1+TE_Satz))*IRWAZ/AZ_Tarif)*EintrittsKNZ*AustrittsKNZ,2)</f>
        <v>2187.21</v>
      </c>
      <c r="G967">
        <f>ROUND(Grundentgelt*LZinPrz,2)</f>
        <v>174.98</v>
      </c>
      <c r="H967">
        <f>ROUND(IF(FreiwZulage&gt;TarifVolumenEnt+TarifVolumenLZ,FreiwZulage-(TarifVolumenEnt+TarifVolumenLZ),0)*AustrittsKNZ*EintrittsKNZ,2)</f>
        <v>0</v>
      </c>
      <c r="I967">
        <f t="shared" si="141"/>
        <v>2362.19</v>
      </c>
      <c r="J967">
        <f t="shared" si="135"/>
        <v>472.56</v>
      </c>
      <c r="K967">
        <f t="shared" si="136"/>
        <v>1462.81</v>
      </c>
      <c r="L967">
        <f t="shared" si="137"/>
        <v>3237.81</v>
      </c>
    </row>
    <row r="968" spans="1:12" x14ac:dyDescent="0.25">
      <c r="A968">
        <f t="shared" si="142"/>
        <v>7</v>
      </c>
      <c r="B968">
        <f t="shared" si="143"/>
        <v>81</v>
      </c>
      <c r="C968">
        <f t="shared" si="138"/>
        <v>2341</v>
      </c>
      <c r="D968" t="str">
        <f t="shared" si="139"/>
        <v>Eckart</v>
      </c>
      <c r="E968" t="str">
        <f t="shared" si="140"/>
        <v>Högel</v>
      </c>
      <c r="F968">
        <f>ROUND(IF(Tariftyp="AT",IF($A968&lt;MONTH(TE_ZP_AT),AT_Gehalt,AT_Gehalt*(1+TE_Satz_AT)),IF($A968&lt;MONTH(TE_ZP_Tarif),Tarifentgelt,Tarifentgelt*(1+TE_Satz))*IRWAZ/AZ_Tarif)*EintrittsKNZ*AustrittsKNZ,2)</f>
        <v>2187.21</v>
      </c>
      <c r="G968">
        <f>ROUND(Grundentgelt*LZinPrz,2)</f>
        <v>174.98</v>
      </c>
      <c r="H968">
        <f>ROUND(IF(FreiwZulage&gt;TarifVolumenEnt+TarifVolumenLZ,FreiwZulage-(TarifVolumenEnt+TarifVolumenLZ),0)*AustrittsKNZ*EintrittsKNZ,2)</f>
        <v>0</v>
      </c>
      <c r="I968">
        <f t="shared" si="141"/>
        <v>2362.19</v>
      </c>
      <c r="J968">
        <f t="shared" si="135"/>
        <v>472.56</v>
      </c>
      <c r="K968">
        <f t="shared" si="136"/>
        <v>1462.81</v>
      </c>
      <c r="L968">
        <f t="shared" si="137"/>
        <v>3237.81</v>
      </c>
    </row>
    <row r="969" spans="1:12" x14ac:dyDescent="0.25">
      <c r="A969">
        <f t="shared" si="142"/>
        <v>8</v>
      </c>
      <c r="B969">
        <f t="shared" si="143"/>
        <v>81</v>
      </c>
      <c r="C969">
        <f t="shared" si="138"/>
        <v>2341</v>
      </c>
      <c r="D969" t="str">
        <f t="shared" si="139"/>
        <v>Eckart</v>
      </c>
      <c r="E969" t="str">
        <f t="shared" si="140"/>
        <v>Högel</v>
      </c>
      <c r="F969">
        <f>ROUND(IF(Tariftyp="AT",IF($A969&lt;MONTH(TE_ZP_AT),AT_Gehalt,AT_Gehalt*(1+TE_Satz_AT)),IF($A969&lt;MONTH(TE_ZP_Tarif),Tarifentgelt,Tarifentgelt*(1+TE_Satz))*IRWAZ/AZ_Tarif)*EintrittsKNZ*AustrittsKNZ,2)</f>
        <v>2187.21</v>
      </c>
      <c r="G969">
        <f>ROUND(Grundentgelt*LZinPrz,2)</f>
        <v>174.98</v>
      </c>
      <c r="H969">
        <f>ROUND(IF(FreiwZulage&gt;TarifVolumenEnt+TarifVolumenLZ,FreiwZulage-(TarifVolumenEnt+TarifVolumenLZ),0)*AustrittsKNZ*EintrittsKNZ,2)</f>
        <v>0</v>
      </c>
      <c r="I969">
        <f t="shared" si="141"/>
        <v>2362.19</v>
      </c>
      <c r="J969">
        <f t="shared" si="135"/>
        <v>472.56</v>
      </c>
      <c r="K969">
        <f t="shared" si="136"/>
        <v>1462.81</v>
      </c>
      <c r="L969">
        <f t="shared" si="137"/>
        <v>3237.81</v>
      </c>
    </row>
    <row r="970" spans="1:12" x14ac:dyDescent="0.25">
      <c r="A970">
        <f t="shared" si="142"/>
        <v>9</v>
      </c>
      <c r="B970">
        <f t="shared" si="143"/>
        <v>81</v>
      </c>
      <c r="C970">
        <f t="shared" si="138"/>
        <v>2341</v>
      </c>
      <c r="D970" t="str">
        <f t="shared" si="139"/>
        <v>Eckart</v>
      </c>
      <c r="E970" t="str">
        <f t="shared" si="140"/>
        <v>Högel</v>
      </c>
      <c r="F970">
        <f>ROUND(IF(Tariftyp="AT",IF($A970&lt;MONTH(TE_ZP_AT),AT_Gehalt,AT_Gehalt*(1+TE_Satz_AT)),IF($A970&lt;MONTH(TE_ZP_Tarif),Tarifentgelt,Tarifentgelt*(1+TE_Satz))*IRWAZ/AZ_Tarif)*EintrittsKNZ*AustrittsKNZ,2)</f>
        <v>2187.21</v>
      </c>
      <c r="G970">
        <f>ROUND(Grundentgelt*LZinPrz,2)</f>
        <v>174.98</v>
      </c>
      <c r="H970">
        <f>ROUND(IF(FreiwZulage&gt;TarifVolumenEnt+TarifVolumenLZ,FreiwZulage-(TarifVolumenEnt+TarifVolumenLZ),0)*AustrittsKNZ*EintrittsKNZ,2)</f>
        <v>0</v>
      </c>
      <c r="I970">
        <f t="shared" si="141"/>
        <v>2362.19</v>
      </c>
      <c r="J970">
        <f t="shared" si="135"/>
        <v>472.56</v>
      </c>
      <c r="K970">
        <f t="shared" si="136"/>
        <v>1462.81</v>
      </c>
      <c r="L970">
        <f t="shared" si="137"/>
        <v>3237.81</v>
      </c>
    </row>
    <row r="971" spans="1:12" x14ac:dyDescent="0.25">
      <c r="A971">
        <f t="shared" si="142"/>
        <v>10</v>
      </c>
      <c r="B971">
        <f t="shared" si="143"/>
        <v>81</v>
      </c>
      <c r="C971">
        <f t="shared" si="138"/>
        <v>2341</v>
      </c>
      <c r="D971" t="str">
        <f t="shared" si="139"/>
        <v>Eckart</v>
      </c>
      <c r="E971" t="str">
        <f t="shared" si="140"/>
        <v>Högel</v>
      </c>
      <c r="F971">
        <f>ROUND(IF(Tariftyp="AT",IF($A971&lt;MONTH(TE_ZP_AT),AT_Gehalt,AT_Gehalt*(1+TE_Satz_AT)),IF($A971&lt;MONTH(TE_ZP_Tarif),Tarifentgelt,Tarifentgelt*(1+TE_Satz))*IRWAZ/AZ_Tarif)*EintrittsKNZ*AustrittsKNZ,2)</f>
        <v>2187.21</v>
      </c>
      <c r="G971">
        <f>ROUND(Grundentgelt*LZinPrz,2)</f>
        <v>174.98</v>
      </c>
      <c r="H971">
        <f>ROUND(IF(FreiwZulage&gt;TarifVolumenEnt+TarifVolumenLZ,FreiwZulage-(TarifVolumenEnt+TarifVolumenLZ),0)*AustrittsKNZ*EintrittsKNZ,2)</f>
        <v>0</v>
      </c>
      <c r="I971">
        <f t="shared" si="141"/>
        <v>2362.19</v>
      </c>
      <c r="J971">
        <f t="shared" si="135"/>
        <v>472.56</v>
      </c>
      <c r="K971">
        <f t="shared" si="136"/>
        <v>1462.81</v>
      </c>
      <c r="L971">
        <f t="shared" si="137"/>
        <v>3237.81</v>
      </c>
    </row>
    <row r="972" spans="1:12" x14ac:dyDescent="0.25">
      <c r="A972">
        <f t="shared" si="142"/>
        <v>11</v>
      </c>
      <c r="B972">
        <f t="shared" si="143"/>
        <v>81</v>
      </c>
      <c r="C972">
        <f t="shared" si="138"/>
        <v>2341</v>
      </c>
      <c r="D972" t="str">
        <f t="shared" si="139"/>
        <v>Eckart</v>
      </c>
      <c r="E972" t="str">
        <f t="shared" si="140"/>
        <v>Högel</v>
      </c>
      <c r="F972">
        <f>ROUND(IF(Tariftyp="AT",IF($A972&lt;MONTH(TE_ZP_AT),AT_Gehalt,AT_Gehalt*(1+TE_Satz_AT)),IF($A972&lt;MONTH(TE_ZP_Tarif),Tarifentgelt,Tarifentgelt*(1+TE_Satz))*IRWAZ/AZ_Tarif)*EintrittsKNZ*AustrittsKNZ,2)</f>
        <v>2187.21</v>
      </c>
      <c r="G972">
        <f>ROUND(Grundentgelt*LZinPrz,2)</f>
        <v>174.98</v>
      </c>
      <c r="H972">
        <f>ROUND(IF(FreiwZulage&gt;TarifVolumenEnt+TarifVolumenLZ,FreiwZulage-(TarifVolumenEnt+TarifVolumenLZ),0)*AustrittsKNZ*EintrittsKNZ,2)</f>
        <v>0</v>
      </c>
      <c r="I972">
        <f t="shared" si="141"/>
        <v>2362.19</v>
      </c>
      <c r="J972">
        <f t="shared" si="135"/>
        <v>472.56</v>
      </c>
      <c r="K972">
        <f t="shared" si="136"/>
        <v>1462.81</v>
      </c>
      <c r="L972">
        <f t="shared" si="137"/>
        <v>3237.81</v>
      </c>
    </row>
    <row r="973" spans="1:12" x14ac:dyDescent="0.25">
      <c r="A973">
        <f t="shared" si="142"/>
        <v>12</v>
      </c>
      <c r="B973">
        <f t="shared" si="143"/>
        <v>81</v>
      </c>
      <c r="C973">
        <f t="shared" si="138"/>
        <v>2341</v>
      </c>
      <c r="D973" t="str">
        <f t="shared" si="139"/>
        <v>Eckart</v>
      </c>
      <c r="E973" t="str">
        <f t="shared" si="140"/>
        <v>Högel</v>
      </c>
      <c r="F973">
        <f>ROUND(IF(Tariftyp="AT",IF($A973&lt;MONTH(TE_ZP_AT),AT_Gehalt,AT_Gehalt*(1+TE_Satz_AT)),IF($A973&lt;MONTH(TE_ZP_Tarif),Tarifentgelt,Tarifentgelt*(1+TE_Satz))*IRWAZ/AZ_Tarif)*EintrittsKNZ*AustrittsKNZ,2)</f>
        <v>2187.21</v>
      </c>
      <c r="G973">
        <f>ROUND(Grundentgelt*LZinPrz,2)</f>
        <v>174.98</v>
      </c>
      <c r="H973">
        <f>ROUND(IF(FreiwZulage&gt;TarifVolumenEnt+TarifVolumenLZ,FreiwZulage-(TarifVolumenEnt+TarifVolumenLZ),0)*AustrittsKNZ*EintrittsKNZ,2)</f>
        <v>0</v>
      </c>
      <c r="I973">
        <f t="shared" si="141"/>
        <v>2362.19</v>
      </c>
      <c r="J973">
        <f t="shared" si="135"/>
        <v>472.56</v>
      </c>
      <c r="K973">
        <f t="shared" si="136"/>
        <v>1462.81</v>
      </c>
      <c r="L973">
        <f t="shared" si="137"/>
        <v>3237.81</v>
      </c>
    </row>
    <row r="974" spans="1:12" x14ac:dyDescent="0.25">
      <c r="A974">
        <f t="shared" si="142"/>
        <v>1</v>
      </c>
      <c r="B974">
        <f t="shared" si="143"/>
        <v>82</v>
      </c>
      <c r="C974">
        <f t="shared" si="138"/>
        <v>2342</v>
      </c>
      <c r="D974" t="str">
        <f t="shared" si="139"/>
        <v>Christof</v>
      </c>
      <c r="E974" t="str">
        <f t="shared" si="140"/>
        <v>Höll</v>
      </c>
      <c r="F974">
        <f>ROUND(IF(Tariftyp="AT",IF($A974&lt;MONTH(TE_ZP_AT),AT_Gehalt,AT_Gehalt*(1+TE_Satz_AT)),IF($A974&lt;MONTH(TE_ZP_Tarif),Tarifentgelt,Tarifentgelt*(1+TE_Satz))*IRWAZ/AZ_Tarif)*EintrittsKNZ*AustrittsKNZ,2)</f>
        <v>2123.5</v>
      </c>
      <c r="G974">
        <f>ROUND(Grundentgelt*LZinPrz,2)</f>
        <v>233.59</v>
      </c>
      <c r="H974">
        <f>ROUND(IF(FreiwZulage&gt;TarifVolumenEnt+TarifVolumenLZ,FreiwZulage-(TarifVolumenEnt+TarifVolumenLZ),0)*AustrittsKNZ*EintrittsKNZ,2)</f>
        <v>0</v>
      </c>
      <c r="I974">
        <f t="shared" si="141"/>
        <v>2357.09</v>
      </c>
      <c r="J974">
        <f t="shared" si="135"/>
        <v>471.54</v>
      </c>
      <c r="K974">
        <f t="shared" si="136"/>
        <v>1467.9099999999999</v>
      </c>
      <c r="L974">
        <f t="shared" si="137"/>
        <v>3242.91</v>
      </c>
    </row>
    <row r="975" spans="1:12" x14ac:dyDescent="0.25">
      <c r="A975">
        <f t="shared" si="142"/>
        <v>2</v>
      </c>
      <c r="B975">
        <f t="shared" si="143"/>
        <v>82</v>
      </c>
      <c r="C975">
        <f t="shared" si="138"/>
        <v>2342</v>
      </c>
      <c r="D975" t="str">
        <f t="shared" si="139"/>
        <v>Christof</v>
      </c>
      <c r="E975" t="str">
        <f t="shared" si="140"/>
        <v>Höll</v>
      </c>
      <c r="F975">
        <f>ROUND(IF(Tariftyp="AT",IF($A975&lt;MONTH(TE_ZP_AT),AT_Gehalt,AT_Gehalt*(1+TE_Satz_AT)),IF($A975&lt;MONTH(TE_ZP_Tarif),Tarifentgelt,Tarifentgelt*(1+TE_Satz))*IRWAZ/AZ_Tarif)*EintrittsKNZ*AustrittsKNZ,2)</f>
        <v>2123.5</v>
      </c>
      <c r="G975">
        <f>ROUND(Grundentgelt*LZinPrz,2)</f>
        <v>233.59</v>
      </c>
      <c r="H975">
        <f>ROUND(IF(FreiwZulage&gt;TarifVolumenEnt+TarifVolumenLZ,FreiwZulage-(TarifVolumenEnt+TarifVolumenLZ),0)*AustrittsKNZ*EintrittsKNZ,2)</f>
        <v>0</v>
      </c>
      <c r="I975">
        <f t="shared" si="141"/>
        <v>2357.09</v>
      </c>
      <c r="J975">
        <f t="shared" si="135"/>
        <v>471.54</v>
      </c>
      <c r="K975">
        <f t="shared" si="136"/>
        <v>1467.9099999999999</v>
      </c>
      <c r="L975">
        <f t="shared" si="137"/>
        <v>3242.91</v>
      </c>
    </row>
    <row r="976" spans="1:12" x14ac:dyDescent="0.25">
      <c r="A976">
        <f t="shared" si="142"/>
        <v>3</v>
      </c>
      <c r="B976">
        <f t="shared" si="143"/>
        <v>82</v>
      </c>
      <c r="C976">
        <f t="shared" si="138"/>
        <v>2342</v>
      </c>
      <c r="D976" t="str">
        <f t="shared" si="139"/>
        <v>Christof</v>
      </c>
      <c r="E976" t="str">
        <f t="shared" si="140"/>
        <v>Höll</v>
      </c>
      <c r="F976">
        <f>ROUND(IF(Tariftyp="AT",IF($A976&lt;MONTH(TE_ZP_AT),AT_Gehalt,AT_Gehalt*(1+TE_Satz_AT)),IF($A976&lt;MONTH(TE_ZP_Tarif),Tarifentgelt,Tarifentgelt*(1+TE_Satz))*IRWAZ/AZ_Tarif)*EintrittsKNZ*AustrittsKNZ,2)</f>
        <v>2123.5</v>
      </c>
      <c r="G976">
        <f>ROUND(Grundentgelt*LZinPrz,2)</f>
        <v>233.59</v>
      </c>
      <c r="H976">
        <f>ROUND(IF(FreiwZulage&gt;TarifVolumenEnt+TarifVolumenLZ,FreiwZulage-(TarifVolumenEnt+TarifVolumenLZ),0)*AustrittsKNZ*EintrittsKNZ,2)</f>
        <v>0</v>
      </c>
      <c r="I976">
        <f t="shared" si="141"/>
        <v>2357.09</v>
      </c>
      <c r="J976">
        <f t="shared" si="135"/>
        <v>471.54</v>
      </c>
      <c r="K976">
        <f t="shared" si="136"/>
        <v>1467.9099999999999</v>
      </c>
      <c r="L976">
        <f t="shared" si="137"/>
        <v>3242.91</v>
      </c>
    </row>
    <row r="977" spans="1:12" x14ac:dyDescent="0.25">
      <c r="A977">
        <f t="shared" si="142"/>
        <v>4</v>
      </c>
      <c r="B977">
        <f t="shared" si="143"/>
        <v>82</v>
      </c>
      <c r="C977">
        <f t="shared" si="138"/>
        <v>2342</v>
      </c>
      <c r="D977" t="str">
        <f t="shared" si="139"/>
        <v>Christof</v>
      </c>
      <c r="E977" t="str">
        <f t="shared" si="140"/>
        <v>Höll</v>
      </c>
      <c r="F977">
        <f>ROUND(IF(Tariftyp="AT",IF($A977&lt;MONTH(TE_ZP_AT),AT_Gehalt,AT_Gehalt*(1+TE_Satz_AT)),IF($A977&lt;MONTH(TE_ZP_Tarif),Tarifentgelt,Tarifentgelt*(1+TE_Satz))*IRWAZ/AZ_Tarif)*EintrittsKNZ*AustrittsKNZ,2)</f>
        <v>2123.5</v>
      </c>
      <c r="G977">
        <f>ROUND(Grundentgelt*LZinPrz,2)</f>
        <v>233.59</v>
      </c>
      <c r="H977">
        <f>ROUND(IF(FreiwZulage&gt;TarifVolumenEnt+TarifVolumenLZ,FreiwZulage-(TarifVolumenEnt+TarifVolumenLZ),0)*AustrittsKNZ*EintrittsKNZ,2)</f>
        <v>0</v>
      </c>
      <c r="I977">
        <f t="shared" si="141"/>
        <v>2357.09</v>
      </c>
      <c r="J977">
        <f t="shared" si="135"/>
        <v>471.54</v>
      </c>
      <c r="K977">
        <f t="shared" si="136"/>
        <v>1467.9099999999999</v>
      </c>
      <c r="L977">
        <f t="shared" si="137"/>
        <v>3242.91</v>
      </c>
    </row>
    <row r="978" spans="1:12" x14ac:dyDescent="0.25">
      <c r="A978">
        <f t="shared" si="142"/>
        <v>5</v>
      </c>
      <c r="B978">
        <f t="shared" si="143"/>
        <v>82</v>
      </c>
      <c r="C978">
        <f t="shared" si="138"/>
        <v>2342</v>
      </c>
      <c r="D978" t="str">
        <f t="shared" si="139"/>
        <v>Christof</v>
      </c>
      <c r="E978" t="str">
        <f t="shared" si="140"/>
        <v>Höll</v>
      </c>
      <c r="F978">
        <f>ROUND(IF(Tariftyp="AT",IF($A978&lt;MONTH(TE_ZP_AT),AT_Gehalt,AT_Gehalt*(1+TE_Satz_AT)),IF($A978&lt;MONTH(TE_ZP_Tarif),Tarifentgelt,Tarifentgelt*(1+TE_Satz))*IRWAZ/AZ_Tarif)*EintrittsKNZ*AustrittsKNZ,2)</f>
        <v>2187.21</v>
      </c>
      <c r="G978">
        <f>ROUND(Grundentgelt*LZinPrz,2)</f>
        <v>240.59</v>
      </c>
      <c r="H978">
        <f>ROUND(IF(FreiwZulage&gt;TarifVolumenEnt+TarifVolumenLZ,FreiwZulage-(TarifVolumenEnt+TarifVolumenLZ),0)*AustrittsKNZ*EintrittsKNZ,2)</f>
        <v>0</v>
      </c>
      <c r="I978">
        <f t="shared" si="141"/>
        <v>2427.8000000000002</v>
      </c>
      <c r="J978">
        <f t="shared" si="135"/>
        <v>485.68</v>
      </c>
      <c r="K978">
        <f t="shared" si="136"/>
        <v>1397.1999999999998</v>
      </c>
      <c r="L978">
        <f t="shared" si="137"/>
        <v>3172.2</v>
      </c>
    </row>
    <row r="979" spans="1:12" x14ac:dyDescent="0.25">
      <c r="A979">
        <f t="shared" si="142"/>
        <v>6</v>
      </c>
      <c r="B979">
        <f t="shared" si="143"/>
        <v>82</v>
      </c>
      <c r="C979">
        <f t="shared" si="138"/>
        <v>2342</v>
      </c>
      <c r="D979" t="str">
        <f t="shared" si="139"/>
        <v>Christof</v>
      </c>
      <c r="E979" t="str">
        <f t="shared" si="140"/>
        <v>Höll</v>
      </c>
      <c r="F979">
        <f>ROUND(IF(Tariftyp="AT",IF($A979&lt;MONTH(TE_ZP_AT),AT_Gehalt,AT_Gehalt*(1+TE_Satz_AT)),IF($A979&lt;MONTH(TE_ZP_Tarif),Tarifentgelt,Tarifentgelt*(1+TE_Satz))*IRWAZ/AZ_Tarif)*EintrittsKNZ*AustrittsKNZ,2)</f>
        <v>2187.21</v>
      </c>
      <c r="G979">
        <f>ROUND(Grundentgelt*LZinPrz,2)</f>
        <v>240.59</v>
      </c>
      <c r="H979">
        <f>ROUND(IF(FreiwZulage&gt;TarifVolumenEnt+TarifVolumenLZ,FreiwZulage-(TarifVolumenEnt+TarifVolumenLZ),0)*AustrittsKNZ*EintrittsKNZ,2)</f>
        <v>0</v>
      </c>
      <c r="I979">
        <f t="shared" si="141"/>
        <v>2427.8000000000002</v>
      </c>
      <c r="J979">
        <f t="shared" si="135"/>
        <v>485.68</v>
      </c>
      <c r="K979">
        <f t="shared" si="136"/>
        <v>1397.1999999999998</v>
      </c>
      <c r="L979">
        <f t="shared" si="137"/>
        <v>3172.2</v>
      </c>
    </row>
    <row r="980" spans="1:12" x14ac:dyDescent="0.25">
      <c r="A980">
        <f t="shared" si="142"/>
        <v>7</v>
      </c>
      <c r="B980">
        <f t="shared" si="143"/>
        <v>82</v>
      </c>
      <c r="C980">
        <f t="shared" si="138"/>
        <v>2342</v>
      </c>
      <c r="D980" t="str">
        <f t="shared" si="139"/>
        <v>Christof</v>
      </c>
      <c r="E980" t="str">
        <f t="shared" si="140"/>
        <v>Höll</v>
      </c>
      <c r="F980">
        <f>ROUND(IF(Tariftyp="AT",IF($A980&lt;MONTH(TE_ZP_AT),AT_Gehalt,AT_Gehalt*(1+TE_Satz_AT)),IF($A980&lt;MONTH(TE_ZP_Tarif),Tarifentgelt,Tarifentgelt*(1+TE_Satz))*IRWAZ/AZ_Tarif)*EintrittsKNZ*AustrittsKNZ,2)</f>
        <v>2187.21</v>
      </c>
      <c r="G980">
        <f>ROUND(Grundentgelt*LZinPrz,2)</f>
        <v>240.59</v>
      </c>
      <c r="H980">
        <f>ROUND(IF(FreiwZulage&gt;TarifVolumenEnt+TarifVolumenLZ,FreiwZulage-(TarifVolumenEnt+TarifVolumenLZ),0)*AustrittsKNZ*EintrittsKNZ,2)</f>
        <v>0</v>
      </c>
      <c r="I980">
        <f t="shared" si="141"/>
        <v>2427.8000000000002</v>
      </c>
      <c r="J980">
        <f t="shared" si="135"/>
        <v>485.68</v>
      </c>
      <c r="K980">
        <f t="shared" si="136"/>
        <v>1397.1999999999998</v>
      </c>
      <c r="L980">
        <f t="shared" si="137"/>
        <v>3172.2</v>
      </c>
    </row>
    <row r="981" spans="1:12" x14ac:dyDescent="0.25">
      <c r="A981">
        <f t="shared" si="142"/>
        <v>8</v>
      </c>
      <c r="B981">
        <f t="shared" si="143"/>
        <v>82</v>
      </c>
      <c r="C981">
        <f t="shared" si="138"/>
        <v>2342</v>
      </c>
      <c r="D981" t="str">
        <f t="shared" si="139"/>
        <v>Christof</v>
      </c>
      <c r="E981" t="str">
        <f t="shared" si="140"/>
        <v>Höll</v>
      </c>
      <c r="F981">
        <f>ROUND(IF(Tariftyp="AT",IF($A981&lt;MONTH(TE_ZP_AT),AT_Gehalt,AT_Gehalt*(1+TE_Satz_AT)),IF($A981&lt;MONTH(TE_ZP_Tarif),Tarifentgelt,Tarifentgelt*(1+TE_Satz))*IRWAZ/AZ_Tarif)*EintrittsKNZ*AustrittsKNZ,2)</f>
        <v>2187.21</v>
      </c>
      <c r="G981">
        <f>ROUND(Grundentgelt*LZinPrz,2)</f>
        <v>240.59</v>
      </c>
      <c r="H981">
        <f>ROUND(IF(FreiwZulage&gt;TarifVolumenEnt+TarifVolumenLZ,FreiwZulage-(TarifVolumenEnt+TarifVolumenLZ),0)*AustrittsKNZ*EintrittsKNZ,2)</f>
        <v>0</v>
      </c>
      <c r="I981">
        <f t="shared" si="141"/>
        <v>2427.8000000000002</v>
      </c>
      <c r="J981">
        <f t="shared" si="135"/>
        <v>485.68</v>
      </c>
      <c r="K981">
        <f t="shared" si="136"/>
        <v>1397.1999999999998</v>
      </c>
      <c r="L981">
        <f t="shared" si="137"/>
        <v>3172.2</v>
      </c>
    </row>
    <row r="982" spans="1:12" x14ac:dyDescent="0.25">
      <c r="A982">
        <f t="shared" si="142"/>
        <v>9</v>
      </c>
      <c r="B982">
        <f t="shared" si="143"/>
        <v>82</v>
      </c>
      <c r="C982">
        <f t="shared" si="138"/>
        <v>2342</v>
      </c>
      <c r="D982" t="str">
        <f t="shared" si="139"/>
        <v>Christof</v>
      </c>
      <c r="E982" t="str">
        <f t="shared" si="140"/>
        <v>Höll</v>
      </c>
      <c r="F982">
        <f>ROUND(IF(Tariftyp="AT",IF($A982&lt;MONTH(TE_ZP_AT),AT_Gehalt,AT_Gehalt*(1+TE_Satz_AT)),IF($A982&lt;MONTH(TE_ZP_Tarif),Tarifentgelt,Tarifentgelt*(1+TE_Satz))*IRWAZ/AZ_Tarif)*EintrittsKNZ*AustrittsKNZ,2)</f>
        <v>2187.21</v>
      </c>
      <c r="G982">
        <f>ROUND(Grundentgelt*LZinPrz,2)</f>
        <v>240.59</v>
      </c>
      <c r="H982">
        <f>ROUND(IF(FreiwZulage&gt;TarifVolumenEnt+TarifVolumenLZ,FreiwZulage-(TarifVolumenEnt+TarifVolumenLZ),0)*AustrittsKNZ*EintrittsKNZ,2)</f>
        <v>0</v>
      </c>
      <c r="I982">
        <f t="shared" si="141"/>
        <v>2427.8000000000002</v>
      </c>
      <c r="J982">
        <f t="shared" si="135"/>
        <v>485.68</v>
      </c>
      <c r="K982">
        <f t="shared" si="136"/>
        <v>1397.1999999999998</v>
      </c>
      <c r="L982">
        <f t="shared" si="137"/>
        <v>3172.2</v>
      </c>
    </row>
    <row r="983" spans="1:12" x14ac:dyDescent="0.25">
      <c r="A983">
        <f t="shared" si="142"/>
        <v>10</v>
      </c>
      <c r="B983">
        <f t="shared" si="143"/>
        <v>82</v>
      </c>
      <c r="C983">
        <f t="shared" si="138"/>
        <v>2342</v>
      </c>
      <c r="D983" t="str">
        <f t="shared" si="139"/>
        <v>Christof</v>
      </c>
      <c r="E983" t="str">
        <f t="shared" si="140"/>
        <v>Höll</v>
      </c>
      <c r="F983">
        <f>ROUND(IF(Tariftyp="AT",IF($A983&lt;MONTH(TE_ZP_AT),AT_Gehalt,AT_Gehalt*(1+TE_Satz_AT)),IF($A983&lt;MONTH(TE_ZP_Tarif),Tarifentgelt,Tarifentgelt*(1+TE_Satz))*IRWAZ/AZ_Tarif)*EintrittsKNZ*AustrittsKNZ,2)</f>
        <v>2187.21</v>
      </c>
      <c r="G983">
        <f>ROUND(Grundentgelt*LZinPrz,2)</f>
        <v>240.59</v>
      </c>
      <c r="H983">
        <f>ROUND(IF(FreiwZulage&gt;TarifVolumenEnt+TarifVolumenLZ,FreiwZulage-(TarifVolumenEnt+TarifVolumenLZ),0)*AustrittsKNZ*EintrittsKNZ,2)</f>
        <v>0</v>
      </c>
      <c r="I983">
        <f t="shared" si="141"/>
        <v>2427.8000000000002</v>
      </c>
      <c r="J983">
        <f t="shared" si="135"/>
        <v>485.68</v>
      </c>
      <c r="K983">
        <f t="shared" si="136"/>
        <v>1397.1999999999998</v>
      </c>
      <c r="L983">
        <f t="shared" si="137"/>
        <v>3172.2</v>
      </c>
    </row>
    <row r="984" spans="1:12" x14ac:dyDescent="0.25">
      <c r="A984">
        <f t="shared" si="142"/>
        <v>11</v>
      </c>
      <c r="B984">
        <f t="shared" si="143"/>
        <v>82</v>
      </c>
      <c r="C984">
        <f t="shared" si="138"/>
        <v>2342</v>
      </c>
      <c r="D984" t="str">
        <f t="shared" si="139"/>
        <v>Christof</v>
      </c>
      <c r="E984" t="str">
        <f t="shared" si="140"/>
        <v>Höll</v>
      </c>
      <c r="F984">
        <f>ROUND(IF(Tariftyp="AT",IF($A984&lt;MONTH(TE_ZP_AT),AT_Gehalt,AT_Gehalt*(1+TE_Satz_AT)),IF($A984&lt;MONTH(TE_ZP_Tarif),Tarifentgelt,Tarifentgelt*(1+TE_Satz))*IRWAZ/AZ_Tarif)*EintrittsKNZ*AustrittsKNZ,2)</f>
        <v>2187.21</v>
      </c>
      <c r="G984">
        <f>ROUND(Grundentgelt*LZinPrz,2)</f>
        <v>240.59</v>
      </c>
      <c r="H984">
        <f>ROUND(IF(FreiwZulage&gt;TarifVolumenEnt+TarifVolumenLZ,FreiwZulage-(TarifVolumenEnt+TarifVolumenLZ),0)*AustrittsKNZ*EintrittsKNZ,2)</f>
        <v>0</v>
      </c>
      <c r="I984">
        <f t="shared" si="141"/>
        <v>2427.8000000000002</v>
      </c>
      <c r="J984">
        <f t="shared" si="135"/>
        <v>485.68</v>
      </c>
      <c r="K984">
        <f t="shared" si="136"/>
        <v>1397.1999999999998</v>
      </c>
      <c r="L984">
        <f t="shared" si="137"/>
        <v>3172.2</v>
      </c>
    </row>
    <row r="985" spans="1:12" x14ac:dyDescent="0.25">
      <c r="A985">
        <f t="shared" si="142"/>
        <v>12</v>
      </c>
      <c r="B985">
        <f t="shared" si="143"/>
        <v>82</v>
      </c>
      <c r="C985">
        <f t="shared" si="138"/>
        <v>2342</v>
      </c>
      <c r="D985" t="str">
        <f t="shared" si="139"/>
        <v>Christof</v>
      </c>
      <c r="E985" t="str">
        <f t="shared" si="140"/>
        <v>Höll</v>
      </c>
      <c r="F985">
        <f>ROUND(IF(Tariftyp="AT",IF($A985&lt;MONTH(TE_ZP_AT),AT_Gehalt,AT_Gehalt*(1+TE_Satz_AT)),IF($A985&lt;MONTH(TE_ZP_Tarif),Tarifentgelt,Tarifentgelt*(1+TE_Satz))*IRWAZ/AZ_Tarif)*EintrittsKNZ*AustrittsKNZ,2)</f>
        <v>2187.21</v>
      </c>
      <c r="G985">
        <f>ROUND(Grundentgelt*LZinPrz,2)</f>
        <v>240.59</v>
      </c>
      <c r="H985">
        <f>ROUND(IF(FreiwZulage&gt;TarifVolumenEnt+TarifVolumenLZ,FreiwZulage-(TarifVolumenEnt+TarifVolumenLZ),0)*AustrittsKNZ*EintrittsKNZ,2)</f>
        <v>0</v>
      </c>
      <c r="I985">
        <f t="shared" si="141"/>
        <v>2427.8000000000002</v>
      </c>
      <c r="J985">
        <f t="shared" si="135"/>
        <v>485.68</v>
      </c>
      <c r="K985">
        <f t="shared" si="136"/>
        <v>1397.1999999999998</v>
      </c>
      <c r="L985">
        <f t="shared" si="137"/>
        <v>3172.2</v>
      </c>
    </row>
    <row r="986" spans="1:12" x14ac:dyDescent="0.25">
      <c r="A986">
        <f t="shared" si="142"/>
        <v>1</v>
      </c>
      <c r="B986">
        <f t="shared" si="143"/>
        <v>83</v>
      </c>
      <c r="C986">
        <f t="shared" si="138"/>
        <v>2372</v>
      </c>
      <c r="D986" t="str">
        <f t="shared" si="139"/>
        <v>Anna</v>
      </c>
      <c r="E986" t="str">
        <f t="shared" si="140"/>
        <v>Hübner</v>
      </c>
      <c r="F986">
        <f>ROUND(IF(Tariftyp="AT",IF($A986&lt;MONTH(TE_ZP_AT),AT_Gehalt,AT_Gehalt*(1+TE_Satz_AT)),IF($A986&lt;MONTH(TE_ZP_Tarif),Tarifentgelt,Tarifentgelt*(1+TE_Satz))*IRWAZ/AZ_Tarif)*EintrittsKNZ*AustrittsKNZ,2)</f>
        <v>5256.5</v>
      </c>
      <c r="G986">
        <f>ROUND(Grundentgelt*LZinPrz,2)</f>
        <v>630.78</v>
      </c>
      <c r="H986">
        <f>ROUND(IF(FreiwZulage&gt;TarifVolumenEnt+TarifVolumenLZ,FreiwZulage-(TarifVolumenEnt+TarifVolumenLZ),0)*AustrittsKNZ*EintrittsKNZ,2)</f>
        <v>0</v>
      </c>
      <c r="I986">
        <f t="shared" si="141"/>
        <v>5887.28</v>
      </c>
      <c r="J986">
        <f t="shared" si="135"/>
        <v>973.4</v>
      </c>
      <c r="K986">
        <f t="shared" si="136"/>
        <v>0</v>
      </c>
      <c r="L986">
        <f t="shared" si="137"/>
        <v>0</v>
      </c>
    </row>
    <row r="987" spans="1:12" x14ac:dyDescent="0.25">
      <c r="A987">
        <f t="shared" si="142"/>
        <v>2</v>
      </c>
      <c r="B987">
        <f t="shared" si="143"/>
        <v>83</v>
      </c>
      <c r="C987">
        <f t="shared" si="138"/>
        <v>2372</v>
      </c>
      <c r="D987" t="str">
        <f t="shared" si="139"/>
        <v>Anna</v>
      </c>
      <c r="E987" t="str">
        <f t="shared" si="140"/>
        <v>Hübner</v>
      </c>
      <c r="F987">
        <f>ROUND(IF(Tariftyp="AT",IF($A987&lt;MONTH(TE_ZP_AT),AT_Gehalt,AT_Gehalt*(1+TE_Satz_AT)),IF($A987&lt;MONTH(TE_ZP_Tarif),Tarifentgelt,Tarifentgelt*(1+TE_Satz))*IRWAZ/AZ_Tarif)*EintrittsKNZ*AustrittsKNZ,2)</f>
        <v>5256.5</v>
      </c>
      <c r="G987">
        <f>ROUND(Grundentgelt*LZinPrz,2)</f>
        <v>630.78</v>
      </c>
      <c r="H987">
        <f>ROUND(IF(FreiwZulage&gt;TarifVolumenEnt+TarifVolumenLZ,FreiwZulage-(TarifVolumenEnt+TarifVolumenLZ),0)*AustrittsKNZ*EintrittsKNZ,2)</f>
        <v>0</v>
      </c>
      <c r="I987">
        <f t="shared" si="141"/>
        <v>5887.28</v>
      </c>
      <c r="J987">
        <f t="shared" si="135"/>
        <v>973.4</v>
      </c>
      <c r="K987">
        <f t="shared" si="136"/>
        <v>0</v>
      </c>
      <c r="L987">
        <f t="shared" si="137"/>
        <v>0</v>
      </c>
    </row>
    <row r="988" spans="1:12" x14ac:dyDescent="0.25">
      <c r="A988">
        <f t="shared" si="142"/>
        <v>3</v>
      </c>
      <c r="B988">
        <f t="shared" si="143"/>
        <v>83</v>
      </c>
      <c r="C988">
        <f t="shared" si="138"/>
        <v>2372</v>
      </c>
      <c r="D988" t="str">
        <f t="shared" si="139"/>
        <v>Anna</v>
      </c>
      <c r="E988" t="str">
        <f t="shared" si="140"/>
        <v>Hübner</v>
      </c>
      <c r="F988">
        <f>ROUND(IF(Tariftyp="AT",IF($A988&lt;MONTH(TE_ZP_AT),AT_Gehalt,AT_Gehalt*(1+TE_Satz_AT)),IF($A988&lt;MONTH(TE_ZP_Tarif),Tarifentgelt,Tarifentgelt*(1+TE_Satz))*IRWAZ/AZ_Tarif)*EintrittsKNZ*AustrittsKNZ,2)</f>
        <v>5256.5</v>
      </c>
      <c r="G988">
        <f>ROUND(Grundentgelt*LZinPrz,2)</f>
        <v>630.78</v>
      </c>
      <c r="H988">
        <f>ROUND(IF(FreiwZulage&gt;TarifVolumenEnt+TarifVolumenLZ,FreiwZulage-(TarifVolumenEnt+TarifVolumenLZ),0)*AustrittsKNZ*EintrittsKNZ,2)</f>
        <v>0</v>
      </c>
      <c r="I988">
        <f t="shared" si="141"/>
        <v>5887.28</v>
      </c>
      <c r="J988">
        <f t="shared" si="135"/>
        <v>973.4</v>
      </c>
      <c r="K988">
        <f t="shared" si="136"/>
        <v>0</v>
      </c>
      <c r="L988">
        <f t="shared" si="137"/>
        <v>0</v>
      </c>
    </row>
    <row r="989" spans="1:12" x14ac:dyDescent="0.25">
      <c r="A989">
        <f t="shared" si="142"/>
        <v>4</v>
      </c>
      <c r="B989">
        <f t="shared" si="143"/>
        <v>83</v>
      </c>
      <c r="C989">
        <f t="shared" si="138"/>
        <v>2372</v>
      </c>
      <c r="D989" t="str">
        <f t="shared" si="139"/>
        <v>Anna</v>
      </c>
      <c r="E989" t="str">
        <f t="shared" si="140"/>
        <v>Hübner</v>
      </c>
      <c r="F989">
        <f>ROUND(IF(Tariftyp="AT",IF($A989&lt;MONTH(TE_ZP_AT),AT_Gehalt,AT_Gehalt*(1+TE_Satz_AT)),IF($A989&lt;MONTH(TE_ZP_Tarif),Tarifentgelt,Tarifentgelt*(1+TE_Satz))*IRWAZ/AZ_Tarif)*EintrittsKNZ*AustrittsKNZ,2)</f>
        <v>5256.5</v>
      </c>
      <c r="G989">
        <f>ROUND(Grundentgelt*LZinPrz,2)</f>
        <v>630.78</v>
      </c>
      <c r="H989">
        <f>ROUND(IF(FreiwZulage&gt;TarifVolumenEnt+TarifVolumenLZ,FreiwZulage-(TarifVolumenEnt+TarifVolumenLZ),0)*AustrittsKNZ*EintrittsKNZ,2)</f>
        <v>0</v>
      </c>
      <c r="I989">
        <f t="shared" si="141"/>
        <v>5887.28</v>
      </c>
      <c r="J989">
        <f t="shared" si="135"/>
        <v>973.4</v>
      </c>
      <c r="K989">
        <f t="shared" si="136"/>
        <v>0</v>
      </c>
      <c r="L989">
        <f t="shared" si="137"/>
        <v>0</v>
      </c>
    </row>
    <row r="990" spans="1:12" x14ac:dyDescent="0.25">
      <c r="A990">
        <f t="shared" si="142"/>
        <v>5</v>
      </c>
      <c r="B990">
        <f t="shared" si="143"/>
        <v>83</v>
      </c>
      <c r="C990">
        <f t="shared" si="138"/>
        <v>2372</v>
      </c>
      <c r="D990" t="str">
        <f t="shared" si="139"/>
        <v>Anna</v>
      </c>
      <c r="E990" t="str">
        <f t="shared" si="140"/>
        <v>Hübner</v>
      </c>
      <c r="F990">
        <f>ROUND(IF(Tariftyp="AT",IF($A990&lt;MONTH(TE_ZP_AT),AT_Gehalt,AT_Gehalt*(1+TE_Satz_AT)),IF($A990&lt;MONTH(TE_ZP_Tarif),Tarifentgelt,Tarifentgelt*(1+TE_Satz))*IRWAZ/AZ_Tarif)*EintrittsKNZ*AustrittsKNZ,2)</f>
        <v>5414.2</v>
      </c>
      <c r="G990">
        <f>ROUND(Grundentgelt*LZinPrz,2)</f>
        <v>649.70000000000005</v>
      </c>
      <c r="H990">
        <f>ROUND(IF(FreiwZulage&gt;TarifVolumenEnt+TarifVolumenLZ,FreiwZulage-(TarifVolumenEnt+TarifVolumenLZ),0)*AustrittsKNZ*EintrittsKNZ,2)</f>
        <v>0</v>
      </c>
      <c r="I990">
        <f t="shared" si="141"/>
        <v>6063.9</v>
      </c>
      <c r="J990">
        <f t="shared" si="135"/>
        <v>973.4</v>
      </c>
      <c r="K990">
        <f t="shared" si="136"/>
        <v>0</v>
      </c>
      <c r="L990">
        <f t="shared" si="137"/>
        <v>0</v>
      </c>
    </row>
    <row r="991" spans="1:12" x14ac:dyDescent="0.25">
      <c r="A991">
        <f t="shared" si="142"/>
        <v>6</v>
      </c>
      <c r="B991">
        <f t="shared" si="143"/>
        <v>83</v>
      </c>
      <c r="C991">
        <f t="shared" si="138"/>
        <v>2372</v>
      </c>
      <c r="D991" t="str">
        <f t="shared" si="139"/>
        <v>Anna</v>
      </c>
      <c r="E991" t="str">
        <f t="shared" si="140"/>
        <v>Hübner</v>
      </c>
      <c r="F991">
        <f>ROUND(IF(Tariftyp="AT",IF($A991&lt;MONTH(TE_ZP_AT),AT_Gehalt,AT_Gehalt*(1+TE_Satz_AT)),IF($A991&lt;MONTH(TE_ZP_Tarif),Tarifentgelt,Tarifentgelt*(1+TE_Satz))*IRWAZ/AZ_Tarif)*EintrittsKNZ*AustrittsKNZ,2)</f>
        <v>5414.2</v>
      </c>
      <c r="G991">
        <f>ROUND(Grundentgelt*LZinPrz,2)</f>
        <v>649.70000000000005</v>
      </c>
      <c r="H991">
        <f>ROUND(IF(FreiwZulage&gt;TarifVolumenEnt+TarifVolumenLZ,FreiwZulage-(TarifVolumenEnt+TarifVolumenLZ),0)*AustrittsKNZ*EintrittsKNZ,2)</f>
        <v>0</v>
      </c>
      <c r="I991">
        <f t="shared" si="141"/>
        <v>6063.9</v>
      </c>
      <c r="J991">
        <f t="shared" si="135"/>
        <v>973.4</v>
      </c>
      <c r="K991">
        <f t="shared" si="136"/>
        <v>0</v>
      </c>
      <c r="L991">
        <f t="shared" si="137"/>
        <v>0</v>
      </c>
    </row>
    <row r="992" spans="1:12" x14ac:dyDescent="0.25">
      <c r="A992">
        <f t="shared" si="142"/>
        <v>7</v>
      </c>
      <c r="B992">
        <f t="shared" si="143"/>
        <v>83</v>
      </c>
      <c r="C992">
        <f t="shared" si="138"/>
        <v>2372</v>
      </c>
      <c r="D992" t="str">
        <f t="shared" si="139"/>
        <v>Anna</v>
      </c>
      <c r="E992" t="str">
        <f t="shared" si="140"/>
        <v>Hübner</v>
      </c>
      <c r="F992">
        <f>ROUND(IF(Tariftyp="AT",IF($A992&lt;MONTH(TE_ZP_AT),AT_Gehalt,AT_Gehalt*(1+TE_Satz_AT)),IF($A992&lt;MONTH(TE_ZP_Tarif),Tarifentgelt,Tarifentgelt*(1+TE_Satz))*IRWAZ/AZ_Tarif)*EintrittsKNZ*AustrittsKNZ,2)</f>
        <v>5414.2</v>
      </c>
      <c r="G992">
        <f>ROUND(Grundentgelt*LZinPrz,2)</f>
        <v>649.70000000000005</v>
      </c>
      <c r="H992">
        <f>ROUND(IF(FreiwZulage&gt;TarifVolumenEnt+TarifVolumenLZ,FreiwZulage-(TarifVolumenEnt+TarifVolumenLZ),0)*AustrittsKNZ*EintrittsKNZ,2)</f>
        <v>0</v>
      </c>
      <c r="I992">
        <f t="shared" si="141"/>
        <v>6063.9</v>
      </c>
      <c r="J992">
        <f t="shared" si="135"/>
        <v>973.4</v>
      </c>
      <c r="K992">
        <f t="shared" si="136"/>
        <v>0</v>
      </c>
      <c r="L992">
        <f t="shared" si="137"/>
        <v>0</v>
      </c>
    </row>
    <row r="993" spans="1:12" x14ac:dyDescent="0.25">
      <c r="A993">
        <f t="shared" si="142"/>
        <v>8</v>
      </c>
      <c r="B993">
        <f t="shared" si="143"/>
        <v>83</v>
      </c>
      <c r="C993">
        <f t="shared" si="138"/>
        <v>2372</v>
      </c>
      <c r="D993" t="str">
        <f t="shared" si="139"/>
        <v>Anna</v>
      </c>
      <c r="E993" t="str">
        <f t="shared" si="140"/>
        <v>Hübner</v>
      </c>
      <c r="F993">
        <f>ROUND(IF(Tariftyp="AT",IF($A993&lt;MONTH(TE_ZP_AT),AT_Gehalt,AT_Gehalt*(1+TE_Satz_AT)),IF($A993&lt;MONTH(TE_ZP_Tarif),Tarifentgelt,Tarifentgelt*(1+TE_Satz))*IRWAZ/AZ_Tarif)*EintrittsKNZ*AustrittsKNZ,2)</f>
        <v>5414.2</v>
      </c>
      <c r="G993">
        <f>ROUND(Grundentgelt*LZinPrz,2)</f>
        <v>649.70000000000005</v>
      </c>
      <c r="H993">
        <f>ROUND(IF(FreiwZulage&gt;TarifVolumenEnt+TarifVolumenLZ,FreiwZulage-(TarifVolumenEnt+TarifVolumenLZ),0)*AustrittsKNZ*EintrittsKNZ,2)</f>
        <v>0</v>
      </c>
      <c r="I993">
        <f t="shared" si="141"/>
        <v>6063.9</v>
      </c>
      <c r="J993">
        <f t="shared" si="135"/>
        <v>973.4</v>
      </c>
      <c r="K993">
        <f t="shared" si="136"/>
        <v>0</v>
      </c>
      <c r="L993">
        <f t="shared" si="137"/>
        <v>0</v>
      </c>
    </row>
    <row r="994" spans="1:12" x14ac:dyDescent="0.25">
      <c r="A994">
        <f t="shared" si="142"/>
        <v>9</v>
      </c>
      <c r="B994">
        <f t="shared" si="143"/>
        <v>83</v>
      </c>
      <c r="C994">
        <f t="shared" si="138"/>
        <v>2372</v>
      </c>
      <c r="D994" t="str">
        <f t="shared" si="139"/>
        <v>Anna</v>
      </c>
      <c r="E994" t="str">
        <f t="shared" si="140"/>
        <v>Hübner</v>
      </c>
      <c r="F994">
        <f>ROUND(IF(Tariftyp="AT",IF($A994&lt;MONTH(TE_ZP_AT),AT_Gehalt,AT_Gehalt*(1+TE_Satz_AT)),IF($A994&lt;MONTH(TE_ZP_Tarif),Tarifentgelt,Tarifentgelt*(1+TE_Satz))*IRWAZ/AZ_Tarif)*EintrittsKNZ*AustrittsKNZ,2)</f>
        <v>5414.2</v>
      </c>
      <c r="G994">
        <f>ROUND(Grundentgelt*LZinPrz,2)</f>
        <v>649.70000000000005</v>
      </c>
      <c r="H994">
        <f>ROUND(IF(FreiwZulage&gt;TarifVolumenEnt+TarifVolumenLZ,FreiwZulage-(TarifVolumenEnt+TarifVolumenLZ),0)*AustrittsKNZ*EintrittsKNZ,2)</f>
        <v>0</v>
      </c>
      <c r="I994">
        <f t="shared" si="141"/>
        <v>6063.9</v>
      </c>
      <c r="J994">
        <f t="shared" si="135"/>
        <v>973.4</v>
      </c>
      <c r="K994">
        <f t="shared" si="136"/>
        <v>0</v>
      </c>
      <c r="L994">
        <f t="shared" si="137"/>
        <v>0</v>
      </c>
    </row>
    <row r="995" spans="1:12" x14ac:dyDescent="0.25">
      <c r="A995">
        <f t="shared" si="142"/>
        <v>10</v>
      </c>
      <c r="B995">
        <f t="shared" si="143"/>
        <v>83</v>
      </c>
      <c r="C995">
        <f t="shared" si="138"/>
        <v>2372</v>
      </c>
      <c r="D995" t="str">
        <f t="shared" si="139"/>
        <v>Anna</v>
      </c>
      <c r="E995" t="str">
        <f t="shared" si="140"/>
        <v>Hübner</v>
      </c>
      <c r="F995">
        <f>ROUND(IF(Tariftyp="AT",IF($A995&lt;MONTH(TE_ZP_AT),AT_Gehalt,AT_Gehalt*(1+TE_Satz_AT)),IF($A995&lt;MONTH(TE_ZP_Tarif),Tarifentgelt,Tarifentgelt*(1+TE_Satz))*IRWAZ/AZ_Tarif)*EintrittsKNZ*AustrittsKNZ,2)</f>
        <v>5414.2</v>
      </c>
      <c r="G995">
        <f>ROUND(Grundentgelt*LZinPrz,2)</f>
        <v>649.70000000000005</v>
      </c>
      <c r="H995">
        <f>ROUND(IF(FreiwZulage&gt;TarifVolumenEnt+TarifVolumenLZ,FreiwZulage-(TarifVolumenEnt+TarifVolumenLZ),0)*AustrittsKNZ*EintrittsKNZ,2)</f>
        <v>0</v>
      </c>
      <c r="I995">
        <f t="shared" si="141"/>
        <v>6063.9</v>
      </c>
      <c r="J995">
        <f t="shared" si="135"/>
        <v>973.4</v>
      </c>
      <c r="K995">
        <f t="shared" si="136"/>
        <v>0</v>
      </c>
      <c r="L995">
        <f t="shared" si="137"/>
        <v>0</v>
      </c>
    </row>
    <row r="996" spans="1:12" x14ac:dyDescent="0.25">
      <c r="A996">
        <f t="shared" si="142"/>
        <v>11</v>
      </c>
      <c r="B996">
        <f t="shared" si="143"/>
        <v>83</v>
      </c>
      <c r="C996">
        <f t="shared" si="138"/>
        <v>2372</v>
      </c>
      <c r="D996" t="str">
        <f t="shared" si="139"/>
        <v>Anna</v>
      </c>
      <c r="E996" t="str">
        <f t="shared" si="140"/>
        <v>Hübner</v>
      </c>
      <c r="F996">
        <f>ROUND(IF(Tariftyp="AT",IF($A996&lt;MONTH(TE_ZP_AT),AT_Gehalt,AT_Gehalt*(1+TE_Satz_AT)),IF($A996&lt;MONTH(TE_ZP_Tarif),Tarifentgelt,Tarifentgelt*(1+TE_Satz))*IRWAZ/AZ_Tarif)*EintrittsKNZ*AustrittsKNZ,2)</f>
        <v>5414.2</v>
      </c>
      <c r="G996">
        <f>ROUND(Grundentgelt*LZinPrz,2)</f>
        <v>649.70000000000005</v>
      </c>
      <c r="H996">
        <f>ROUND(IF(FreiwZulage&gt;TarifVolumenEnt+TarifVolumenLZ,FreiwZulage-(TarifVolumenEnt+TarifVolumenLZ),0)*AustrittsKNZ*EintrittsKNZ,2)</f>
        <v>0</v>
      </c>
      <c r="I996">
        <f t="shared" si="141"/>
        <v>6063.9</v>
      </c>
      <c r="J996">
        <f t="shared" si="135"/>
        <v>973.4</v>
      </c>
      <c r="K996">
        <f t="shared" si="136"/>
        <v>0</v>
      </c>
      <c r="L996">
        <f t="shared" si="137"/>
        <v>0</v>
      </c>
    </row>
    <row r="997" spans="1:12" x14ac:dyDescent="0.25">
      <c r="A997">
        <f t="shared" si="142"/>
        <v>12</v>
      </c>
      <c r="B997">
        <f t="shared" si="143"/>
        <v>83</v>
      </c>
      <c r="C997">
        <f t="shared" si="138"/>
        <v>2372</v>
      </c>
      <c r="D997" t="str">
        <f t="shared" si="139"/>
        <v>Anna</v>
      </c>
      <c r="E997" t="str">
        <f t="shared" si="140"/>
        <v>Hübner</v>
      </c>
      <c r="F997">
        <f>ROUND(IF(Tariftyp="AT",IF($A997&lt;MONTH(TE_ZP_AT),AT_Gehalt,AT_Gehalt*(1+TE_Satz_AT)),IF($A997&lt;MONTH(TE_ZP_Tarif),Tarifentgelt,Tarifentgelt*(1+TE_Satz))*IRWAZ/AZ_Tarif)*EintrittsKNZ*AustrittsKNZ,2)</f>
        <v>5414.2</v>
      </c>
      <c r="G997">
        <f>ROUND(Grundentgelt*LZinPrz,2)</f>
        <v>649.70000000000005</v>
      </c>
      <c r="H997">
        <f>ROUND(IF(FreiwZulage&gt;TarifVolumenEnt+TarifVolumenLZ,FreiwZulage-(TarifVolumenEnt+TarifVolumenLZ),0)*AustrittsKNZ*EintrittsKNZ,2)</f>
        <v>0</v>
      </c>
      <c r="I997">
        <f t="shared" si="141"/>
        <v>6063.9</v>
      </c>
      <c r="J997">
        <f t="shared" si="135"/>
        <v>973.4</v>
      </c>
      <c r="K997">
        <f t="shared" si="136"/>
        <v>0</v>
      </c>
      <c r="L997">
        <f t="shared" si="137"/>
        <v>0</v>
      </c>
    </row>
    <row r="998" spans="1:12" x14ac:dyDescent="0.25">
      <c r="A998">
        <f t="shared" si="142"/>
        <v>1</v>
      </c>
      <c r="B998">
        <f t="shared" si="143"/>
        <v>84</v>
      </c>
      <c r="C998">
        <f t="shared" si="138"/>
        <v>2389</v>
      </c>
      <c r="D998" t="str">
        <f t="shared" si="139"/>
        <v>Andreas</v>
      </c>
      <c r="E998" t="str">
        <f t="shared" si="140"/>
        <v>Jung</v>
      </c>
      <c r="F998">
        <f>ROUND(IF(Tariftyp="AT",IF($A998&lt;MONTH(TE_ZP_AT),AT_Gehalt,AT_Gehalt*(1+TE_Satz_AT)),IF($A998&lt;MONTH(TE_ZP_Tarif),Tarifentgelt,Tarifentgelt*(1+TE_Satz))*IRWAZ/AZ_Tarif)*EintrittsKNZ*AustrittsKNZ,2)</f>
        <v>2294</v>
      </c>
      <c r="G998">
        <f>ROUND(Grundentgelt*LZinPrz,2)</f>
        <v>206.46</v>
      </c>
      <c r="H998">
        <f>ROUND(IF(FreiwZulage&gt;TarifVolumenEnt+TarifVolumenLZ,FreiwZulage-(TarifVolumenEnt+TarifVolumenLZ),0)*AustrittsKNZ*EintrittsKNZ,2)</f>
        <v>0</v>
      </c>
      <c r="I998">
        <f t="shared" si="141"/>
        <v>2500.46</v>
      </c>
      <c r="J998">
        <f t="shared" si="135"/>
        <v>500.22</v>
      </c>
      <c r="K998">
        <f t="shared" si="136"/>
        <v>1324.54</v>
      </c>
      <c r="L998">
        <f t="shared" si="137"/>
        <v>3099.54</v>
      </c>
    </row>
    <row r="999" spans="1:12" x14ac:dyDescent="0.25">
      <c r="A999">
        <f t="shared" si="142"/>
        <v>2</v>
      </c>
      <c r="B999">
        <f t="shared" si="143"/>
        <v>84</v>
      </c>
      <c r="C999">
        <f t="shared" si="138"/>
        <v>2389</v>
      </c>
      <c r="D999" t="str">
        <f t="shared" si="139"/>
        <v>Andreas</v>
      </c>
      <c r="E999" t="str">
        <f t="shared" si="140"/>
        <v>Jung</v>
      </c>
      <c r="F999">
        <f>ROUND(IF(Tariftyp="AT",IF($A999&lt;MONTH(TE_ZP_AT),AT_Gehalt,AT_Gehalt*(1+TE_Satz_AT)),IF($A999&lt;MONTH(TE_ZP_Tarif),Tarifentgelt,Tarifentgelt*(1+TE_Satz))*IRWAZ/AZ_Tarif)*EintrittsKNZ*AustrittsKNZ,2)</f>
        <v>2294</v>
      </c>
      <c r="G999">
        <f>ROUND(Grundentgelt*LZinPrz,2)</f>
        <v>206.46</v>
      </c>
      <c r="H999">
        <f>ROUND(IF(FreiwZulage&gt;TarifVolumenEnt+TarifVolumenLZ,FreiwZulage-(TarifVolumenEnt+TarifVolumenLZ),0)*AustrittsKNZ*EintrittsKNZ,2)</f>
        <v>0</v>
      </c>
      <c r="I999">
        <f t="shared" si="141"/>
        <v>2500.46</v>
      </c>
      <c r="J999">
        <f t="shared" si="135"/>
        <v>500.22</v>
      </c>
      <c r="K999">
        <f t="shared" si="136"/>
        <v>1324.54</v>
      </c>
      <c r="L999">
        <f t="shared" si="137"/>
        <v>3099.54</v>
      </c>
    </row>
    <row r="1000" spans="1:12" x14ac:dyDescent="0.25">
      <c r="A1000">
        <f t="shared" si="142"/>
        <v>3</v>
      </c>
      <c r="B1000">
        <f t="shared" si="143"/>
        <v>84</v>
      </c>
      <c r="C1000">
        <f t="shared" si="138"/>
        <v>2389</v>
      </c>
      <c r="D1000" t="str">
        <f t="shared" si="139"/>
        <v>Andreas</v>
      </c>
      <c r="E1000" t="str">
        <f t="shared" si="140"/>
        <v>Jung</v>
      </c>
      <c r="F1000">
        <f>ROUND(IF(Tariftyp="AT",IF($A1000&lt;MONTH(TE_ZP_AT),AT_Gehalt,AT_Gehalt*(1+TE_Satz_AT)),IF($A1000&lt;MONTH(TE_ZP_Tarif),Tarifentgelt,Tarifentgelt*(1+TE_Satz))*IRWAZ/AZ_Tarif)*EintrittsKNZ*AustrittsKNZ,2)</f>
        <v>2294</v>
      </c>
      <c r="G1000">
        <f>ROUND(Grundentgelt*LZinPrz,2)</f>
        <v>206.46</v>
      </c>
      <c r="H1000">
        <f>ROUND(IF(FreiwZulage&gt;TarifVolumenEnt+TarifVolumenLZ,FreiwZulage-(TarifVolumenEnt+TarifVolumenLZ),0)*AustrittsKNZ*EintrittsKNZ,2)</f>
        <v>0</v>
      </c>
      <c r="I1000">
        <f t="shared" si="141"/>
        <v>2500.46</v>
      </c>
      <c r="J1000">
        <f t="shared" si="135"/>
        <v>500.22</v>
      </c>
      <c r="K1000">
        <f t="shared" si="136"/>
        <v>1324.54</v>
      </c>
      <c r="L1000">
        <f t="shared" si="137"/>
        <v>3099.54</v>
      </c>
    </row>
    <row r="1001" spans="1:12" x14ac:dyDescent="0.25">
      <c r="A1001">
        <f t="shared" si="142"/>
        <v>4</v>
      </c>
      <c r="B1001">
        <f t="shared" si="143"/>
        <v>84</v>
      </c>
      <c r="C1001">
        <f t="shared" si="138"/>
        <v>2389</v>
      </c>
      <c r="D1001" t="str">
        <f t="shared" si="139"/>
        <v>Andreas</v>
      </c>
      <c r="E1001" t="str">
        <f t="shared" si="140"/>
        <v>Jung</v>
      </c>
      <c r="F1001">
        <f>ROUND(IF(Tariftyp="AT",IF($A1001&lt;MONTH(TE_ZP_AT),AT_Gehalt,AT_Gehalt*(1+TE_Satz_AT)),IF($A1001&lt;MONTH(TE_ZP_Tarif),Tarifentgelt,Tarifentgelt*(1+TE_Satz))*IRWAZ/AZ_Tarif)*EintrittsKNZ*AustrittsKNZ,2)</f>
        <v>2294</v>
      </c>
      <c r="G1001">
        <f>ROUND(Grundentgelt*LZinPrz,2)</f>
        <v>206.46</v>
      </c>
      <c r="H1001">
        <f>ROUND(IF(FreiwZulage&gt;TarifVolumenEnt+TarifVolumenLZ,FreiwZulage-(TarifVolumenEnt+TarifVolumenLZ),0)*AustrittsKNZ*EintrittsKNZ,2)</f>
        <v>0</v>
      </c>
      <c r="I1001">
        <f t="shared" si="141"/>
        <v>2500.46</v>
      </c>
      <c r="J1001">
        <f t="shared" si="135"/>
        <v>500.22</v>
      </c>
      <c r="K1001">
        <f t="shared" si="136"/>
        <v>1324.54</v>
      </c>
      <c r="L1001">
        <f t="shared" si="137"/>
        <v>3099.54</v>
      </c>
    </row>
    <row r="1002" spans="1:12" x14ac:dyDescent="0.25">
      <c r="A1002">
        <f t="shared" si="142"/>
        <v>5</v>
      </c>
      <c r="B1002">
        <f t="shared" si="143"/>
        <v>84</v>
      </c>
      <c r="C1002">
        <f t="shared" si="138"/>
        <v>2389</v>
      </c>
      <c r="D1002" t="str">
        <f t="shared" si="139"/>
        <v>Andreas</v>
      </c>
      <c r="E1002" t="str">
        <f t="shared" si="140"/>
        <v>Jung</v>
      </c>
      <c r="F1002">
        <f>ROUND(IF(Tariftyp="AT",IF($A1002&lt;MONTH(TE_ZP_AT),AT_Gehalt,AT_Gehalt*(1+TE_Satz_AT)),IF($A1002&lt;MONTH(TE_ZP_Tarif),Tarifentgelt,Tarifentgelt*(1+TE_Satz))*IRWAZ/AZ_Tarif)*EintrittsKNZ*AustrittsKNZ,2)</f>
        <v>2362.8200000000002</v>
      </c>
      <c r="G1002">
        <f>ROUND(Grundentgelt*LZinPrz,2)</f>
        <v>212.65</v>
      </c>
      <c r="H1002">
        <f>ROUND(IF(FreiwZulage&gt;TarifVolumenEnt+TarifVolumenLZ,FreiwZulage-(TarifVolumenEnt+TarifVolumenLZ),0)*AustrittsKNZ*EintrittsKNZ,2)</f>
        <v>0</v>
      </c>
      <c r="I1002">
        <f t="shared" si="141"/>
        <v>2575.4700000000003</v>
      </c>
      <c r="J1002">
        <f t="shared" si="135"/>
        <v>515.22</v>
      </c>
      <c r="K1002">
        <f t="shared" si="136"/>
        <v>1249.5299999999997</v>
      </c>
      <c r="L1002">
        <f t="shared" si="137"/>
        <v>3024.5299999999997</v>
      </c>
    </row>
    <row r="1003" spans="1:12" x14ac:dyDescent="0.25">
      <c r="A1003">
        <f t="shared" si="142"/>
        <v>6</v>
      </c>
      <c r="B1003">
        <f t="shared" si="143"/>
        <v>84</v>
      </c>
      <c r="C1003">
        <f t="shared" si="138"/>
        <v>2389</v>
      </c>
      <c r="D1003" t="str">
        <f t="shared" si="139"/>
        <v>Andreas</v>
      </c>
      <c r="E1003" t="str">
        <f t="shared" si="140"/>
        <v>Jung</v>
      </c>
      <c r="F1003">
        <f>ROUND(IF(Tariftyp="AT",IF($A1003&lt;MONTH(TE_ZP_AT),AT_Gehalt,AT_Gehalt*(1+TE_Satz_AT)),IF($A1003&lt;MONTH(TE_ZP_Tarif),Tarifentgelt,Tarifentgelt*(1+TE_Satz))*IRWAZ/AZ_Tarif)*EintrittsKNZ*AustrittsKNZ,2)</f>
        <v>2362.8200000000002</v>
      </c>
      <c r="G1003">
        <f>ROUND(Grundentgelt*LZinPrz,2)</f>
        <v>212.65</v>
      </c>
      <c r="H1003">
        <f>ROUND(IF(FreiwZulage&gt;TarifVolumenEnt+TarifVolumenLZ,FreiwZulage-(TarifVolumenEnt+TarifVolumenLZ),0)*AustrittsKNZ*EintrittsKNZ,2)</f>
        <v>0</v>
      </c>
      <c r="I1003">
        <f t="shared" si="141"/>
        <v>2575.4700000000003</v>
      </c>
      <c r="J1003">
        <f t="shared" si="135"/>
        <v>515.22</v>
      </c>
      <c r="K1003">
        <f t="shared" si="136"/>
        <v>1249.5299999999997</v>
      </c>
      <c r="L1003">
        <f t="shared" si="137"/>
        <v>3024.5299999999997</v>
      </c>
    </row>
    <row r="1004" spans="1:12" x14ac:dyDescent="0.25">
      <c r="A1004">
        <f t="shared" si="142"/>
        <v>7</v>
      </c>
      <c r="B1004">
        <f t="shared" si="143"/>
        <v>84</v>
      </c>
      <c r="C1004">
        <f t="shared" si="138"/>
        <v>2389</v>
      </c>
      <c r="D1004" t="str">
        <f t="shared" si="139"/>
        <v>Andreas</v>
      </c>
      <c r="E1004" t="str">
        <f t="shared" si="140"/>
        <v>Jung</v>
      </c>
      <c r="F1004">
        <f>ROUND(IF(Tariftyp="AT",IF($A1004&lt;MONTH(TE_ZP_AT),AT_Gehalt,AT_Gehalt*(1+TE_Satz_AT)),IF($A1004&lt;MONTH(TE_ZP_Tarif),Tarifentgelt,Tarifentgelt*(1+TE_Satz))*IRWAZ/AZ_Tarif)*EintrittsKNZ*AustrittsKNZ,2)</f>
        <v>2362.8200000000002</v>
      </c>
      <c r="G1004">
        <f>ROUND(Grundentgelt*LZinPrz,2)</f>
        <v>212.65</v>
      </c>
      <c r="H1004">
        <f>ROUND(IF(FreiwZulage&gt;TarifVolumenEnt+TarifVolumenLZ,FreiwZulage-(TarifVolumenEnt+TarifVolumenLZ),0)*AustrittsKNZ*EintrittsKNZ,2)</f>
        <v>0</v>
      </c>
      <c r="I1004">
        <f t="shared" si="141"/>
        <v>2575.4700000000003</v>
      </c>
      <c r="J1004">
        <f t="shared" si="135"/>
        <v>515.22</v>
      </c>
      <c r="K1004">
        <f t="shared" si="136"/>
        <v>1249.5299999999997</v>
      </c>
      <c r="L1004">
        <f t="shared" si="137"/>
        <v>3024.5299999999997</v>
      </c>
    </row>
    <row r="1005" spans="1:12" x14ac:dyDescent="0.25">
      <c r="A1005">
        <f t="shared" si="142"/>
        <v>8</v>
      </c>
      <c r="B1005">
        <f t="shared" si="143"/>
        <v>84</v>
      </c>
      <c r="C1005">
        <f t="shared" si="138"/>
        <v>2389</v>
      </c>
      <c r="D1005" t="str">
        <f t="shared" si="139"/>
        <v>Andreas</v>
      </c>
      <c r="E1005" t="str">
        <f t="shared" si="140"/>
        <v>Jung</v>
      </c>
      <c r="F1005">
        <f>ROUND(IF(Tariftyp="AT",IF($A1005&lt;MONTH(TE_ZP_AT),AT_Gehalt,AT_Gehalt*(1+TE_Satz_AT)),IF($A1005&lt;MONTH(TE_ZP_Tarif),Tarifentgelt,Tarifentgelt*(1+TE_Satz))*IRWAZ/AZ_Tarif)*EintrittsKNZ*AustrittsKNZ,2)</f>
        <v>2362.8200000000002</v>
      </c>
      <c r="G1005">
        <f>ROUND(Grundentgelt*LZinPrz,2)</f>
        <v>212.65</v>
      </c>
      <c r="H1005">
        <f>ROUND(IF(FreiwZulage&gt;TarifVolumenEnt+TarifVolumenLZ,FreiwZulage-(TarifVolumenEnt+TarifVolumenLZ),0)*AustrittsKNZ*EintrittsKNZ,2)</f>
        <v>0</v>
      </c>
      <c r="I1005">
        <f t="shared" si="141"/>
        <v>2575.4700000000003</v>
      </c>
      <c r="J1005">
        <f t="shared" si="135"/>
        <v>515.22</v>
      </c>
      <c r="K1005">
        <f t="shared" si="136"/>
        <v>1249.5299999999997</v>
      </c>
      <c r="L1005">
        <f t="shared" si="137"/>
        <v>3024.5299999999997</v>
      </c>
    </row>
    <row r="1006" spans="1:12" x14ac:dyDescent="0.25">
      <c r="A1006">
        <f t="shared" si="142"/>
        <v>9</v>
      </c>
      <c r="B1006">
        <f t="shared" si="143"/>
        <v>84</v>
      </c>
      <c r="C1006">
        <f t="shared" si="138"/>
        <v>2389</v>
      </c>
      <c r="D1006" t="str">
        <f t="shared" si="139"/>
        <v>Andreas</v>
      </c>
      <c r="E1006" t="str">
        <f t="shared" si="140"/>
        <v>Jung</v>
      </c>
      <c r="F1006">
        <f>ROUND(IF(Tariftyp="AT",IF($A1006&lt;MONTH(TE_ZP_AT),AT_Gehalt,AT_Gehalt*(1+TE_Satz_AT)),IF($A1006&lt;MONTH(TE_ZP_Tarif),Tarifentgelt,Tarifentgelt*(1+TE_Satz))*IRWAZ/AZ_Tarif)*EintrittsKNZ*AustrittsKNZ,2)</f>
        <v>2362.8200000000002</v>
      </c>
      <c r="G1006">
        <f>ROUND(Grundentgelt*LZinPrz,2)</f>
        <v>212.65</v>
      </c>
      <c r="H1006">
        <f>ROUND(IF(FreiwZulage&gt;TarifVolumenEnt+TarifVolumenLZ,FreiwZulage-(TarifVolumenEnt+TarifVolumenLZ),0)*AustrittsKNZ*EintrittsKNZ,2)</f>
        <v>0</v>
      </c>
      <c r="I1006">
        <f t="shared" si="141"/>
        <v>2575.4700000000003</v>
      </c>
      <c r="J1006">
        <f t="shared" si="135"/>
        <v>515.22</v>
      </c>
      <c r="K1006">
        <f t="shared" si="136"/>
        <v>1249.5299999999997</v>
      </c>
      <c r="L1006">
        <f t="shared" si="137"/>
        <v>3024.5299999999997</v>
      </c>
    </row>
    <row r="1007" spans="1:12" x14ac:dyDescent="0.25">
      <c r="A1007">
        <f t="shared" si="142"/>
        <v>10</v>
      </c>
      <c r="B1007">
        <f t="shared" si="143"/>
        <v>84</v>
      </c>
      <c r="C1007">
        <f t="shared" si="138"/>
        <v>2389</v>
      </c>
      <c r="D1007" t="str">
        <f t="shared" si="139"/>
        <v>Andreas</v>
      </c>
      <c r="E1007" t="str">
        <f t="shared" si="140"/>
        <v>Jung</v>
      </c>
      <c r="F1007">
        <f>ROUND(IF(Tariftyp="AT",IF($A1007&lt;MONTH(TE_ZP_AT),AT_Gehalt,AT_Gehalt*(1+TE_Satz_AT)),IF($A1007&lt;MONTH(TE_ZP_Tarif),Tarifentgelt,Tarifentgelt*(1+TE_Satz))*IRWAZ/AZ_Tarif)*EintrittsKNZ*AustrittsKNZ,2)</f>
        <v>2362.8200000000002</v>
      </c>
      <c r="G1007">
        <f>ROUND(Grundentgelt*LZinPrz,2)</f>
        <v>212.65</v>
      </c>
      <c r="H1007">
        <f>ROUND(IF(FreiwZulage&gt;TarifVolumenEnt+TarifVolumenLZ,FreiwZulage-(TarifVolumenEnt+TarifVolumenLZ),0)*AustrittsKNZ*EintrittsKNZ,2)</f>
        <v>0</v>
      </c>
      <c r="I1007">
        <f t="shared" si="141"/>
        <v>2575.4700000000003</v>
      </c>
      <c r="J1007">
        <f t="shared" si="135"/>
        <v>515.22</v>
      </c>
      <c r="K1007">
        <f t="shared" si="136"/>
        <v>1249.5299999999997</v>
      </c>
      <c r="L1007">
        <f t="shared" si="137"/>
        <v>3024.5299999999997</v>
      </c>
    </row>
    <row r="1008" spans="1:12" x14ac:dyDescent="0.25">
      <c r="A1008">
        <f t="shared" si="142"/>
        <v>11</v>
      </c>
      <c r="B1008">
        <f t="shared" si="143"/>
        <v>84</v>
      </c>
      <c r="C1008">
        <f t="shared" si="138"/>
        <v>2389</v>
      </c>
      <c r="D1008" t="str">
        <f t="shared" si="139"/>
        <v>Andreas</v>
      </c>
      <c r="E1008" t="str">
        <f t="shared" si="140"/>
        <v>Jung</v>
      </c>
      <c r="F1008">
        <f>ROUND(IF(Tariftyp="AT",IF($A1008&lt;MONTH(TE_ZP_AT),AT_Gehalt,AT_Gehalt*(1+TE_Satz_AT)),IF($A1008&lt;MONTH(TE_ZP_Tarif),Tarifentgelt,Tarifentgelt*(1+TE_Satz))*IRWAZ/AZ_Tarif)*EintrittsKNZ*AustrittsKNZ,2)</f>
        <v>2362.8200000000002</v>
      </c>
      <c r="G1008">
        <f>ROUND(Grundentgelt*LZinPrz,2)</f>
        <v>212.65</v>
      </c>
      <c r="H1008">
        <f>ROUND(IF(FreiwZulage&gt;TarifVolumenEnt+TarifVolumenLZ,FreiwZulage-(TarifVolumenEnt+TarifVolumenLZ),0)*AustrittsKNZ*EintrittsKNZ,2)</f>
        <v>0</v>
      </c>
      <c r="I1008">
        <f t="shared" si="141"/>
        <v>2575.4700000000003</v>
      </c>
      <c r="J1008">
        <f t="shared" si="135"/>
        <v>515.22</v>
      </c>
      <c r="K1008">
        <f t="shared" si="136"/>
        <v>1249.5299999999997</v>
      </c>
      <c r="L1008">
        <f t="shared" si="137"/>
        <v>3024.5299999999997</v>
      </c>
    </row>
    <row r="1009" spans="1:12" x14ac:dyDescent="0.25">
      <c r="A1009">
        <f t="shared" si="142"/>
        <v>12</v>
      </c>
      <c r="B1009">
        <f t="shared" si="143"/>
        <v>84</v>
      </c>
      <c r="C1009">
        <f t="shared" si="138"/>
        <v>2389</v>
      </c>
      <c r="D1009" t="str">
        <f t="shared" si="139"/>
        <v>Andreas</v>
      </c>
      <c r="E1009" t="str">
        <f t="shared" si="140"/>
        <v>Jung</v>
      </c>
      <c r="F1009">
        <f>ROUND(IF(Tariftyp="AT",IF($A1009&lt;MONTH(TE_ZP_AT),AT_Gehalt,AT_Gehalt*(1+TE_Satz_AT)),IF($A1009&lt;MONTH(TE_ZP_Tarif),Tarifentgelt,Tarifentgelt*(1+TE_Satz))*IRWAZ/AZ_Tarif)*EintrittsKNZ*AustrittsKNZ,2)</f>
        <v>2362.8200000000002</v>
      </c>
      <c r="G1009">
        <f>ROUND(Grundentgelt*LZinPrz,2)</f>
        <v>212.65</v>
      </c>
      <c r="H1009">
        <f>ROUND(IF(FreiwZulage&gt;TarifVolumenEnt+TarifVolumenLZ,FreiwZulage-(TarifVolumenEnt+TarifVolumenLZ),0)*AustrittsKNZ*EintrittsKNZ,2)</f>
        <v>0</v>
      </c>
      <c r="I1009">
        <f t="shared" si="141"/>
        <v>2575.4700000000003</v>
      </c>
      <c r="J1009">
        <f t="shared" si="135"/>
        <v>515.22</v>
      </c>
      <c r="K1009">
        <f t="shared" si="136"/>
        <v>1249.5299999999997</v>
      </c>
      <c r="L1009">
        <f t="shared" si="137"/>
        <v>3024.5299999999997</v>
      </c>
    </row>
    <row r="1010" spans="1:12" x14ac:dyDescent="0.25">
      <c r="A1010">
        <f t="shared" si="142"/>
        <v>1</v>
      </c>
      <c r="B1010">
        <f t="shared" si="143"/>
        <v>85</v>
      </c>
      <c r="C1010">
        <f t="shared" si="138"/>
        <v>2399</v>
      </c>
      <c r="D1010" t="str">
        <f t="shared" si="139"/>
        <v>Albert</v>
      </c>
      <c r="E1010" t="str">
        <f t="shared" si="140"/>
        <v>Kalb</v>
      </c>
      <c r="F1010">
        <f>ROUND(IF(Tariftyp="AT",IF($A1010&lt;MONTH(TE_ZP_AT),AT_Gehalt,AT_Gehalt*(1+TE_Satz_AT)),IF($A1010&lt;MONTH(TE_ZP_Tarif),Tarifentgelt,Tarifentgelt*(1+TE_Satz))*IRWAZ/AZ_Tarif)*EintrittsKNZ*AustrittsKNZ,2)</f>
        <v>2608</v>
      </c>
      <c r="G1010">
        <f>ROUND(Grundentgelt*LZinPrz,2)</f>
        <v>234.72</v>
      </c>
      <c r="H1010">
        <f>ROUND(IF(FreiwZulage&gt;TarifVolumenEnt+TarifVolumenLZ,FreiwZulage-(TarifVolumenEnt+TarifVolumenLZ),0)*AustrittsKNZ*EintrittsKNZ,2)</f>
        <v>0</v>
      </c>
      <c r="I1010">
        <f t="shared" si="141"/>
        <v>2842.72</v>
      </c>
      <c r="J1010">
        <f t="shared" si="135"/>
        <v>568.69000000000005</v>
      </c>
      <c r="K1010">
        <f t="shared" si="136"/>
        <v>982.2800000000002</v>
      </c>
      <c r="L1010">
        <f t="shared" si="137"/>
        <v>2757.28</v>
      </c>
    </row>
    <row r="1011" spans="1:12" x14ac:dyDescent="0.25">
      <c r="A1011">
        <f t="shared" si="142"/>
        <v>2</v>
      </c>
      <c r="B1011">
        <f t="shared" si="143"/>
        <v>85</v>
      </c>
      <c r="C1011">
        <f t="shared" si="138"/>
        <v>2399</v>
      </c>
      <c r="D1011" t="str">
        <f t="shared" si="139"/>
        <v>Albert</v>
      </c>
      <c r="E1011" t="str">
        <f t="shared" si="140"/>
        <v>Kalb</v>
      </c>
      <c r="F1011">
        <f>ROUND(IF(Tariftyp="AT",IF($A1011&lt;MONTH(TE_ZP_AT),AT_Gehalt,AT_Gehalt*(1+TE_Satz_AT)),IF($A1011&lt;MONTH(TE_ZP_Tarif),Tarifentgelt,Tarifentgelt*(1+TE_Satz))*IRWAZ/AZ_Tarif)*EintrittsKNZ*AustrittsKNZ,2)</f>
        <v>2608</v>
      </c>
      <c r="G1011">
        <f>ROUND(Grundentgelt*LZinPrz,2)</f>
        <v>234.72</v>
      </c>
      <c r="H1011">
        <f>ROUND(IF(FreiwZulage&gt;TarifVolumenEnt+TarifVolumenLZ,FreiwZulage-(TarifVolumenEnt+TarifVolumenLZ),0)*AustrittsKNZ*EintrittsKNZ,2)</f>
        <v>0</v>
      </c>
      <c r="I1011">
        <f t="shared" si="141"/>
        <v>2842.72</v>
      </c>
      <c r="J1011">
        <f t="shared" si="135"/>
        <v>568.69000000000005</v>
      </c>
      <c r="K1011">
        <f t="shared" si="136"/>
        <v>982.2800000000002</v>
      </c>
      <c r="L1011">
        <f t="shared" si="137"/>
        <v>2757.28</v>
      </c>
    </row>
    <row r="1012" spans="1:12" x14ac:dyDescent="0.25">
      <c r="A1012">
        <f t="shared" si="142"/>
        <v>3</v>
      </c>
      <c r="B1012">
        <f t="shared" si="143"/>
        <v>85</v>
      </c>
      <c r="C1012">
        <f t="shared" si="138"/>
        <v>2399</v>
      </c>
      <c r="D1012" t="str">
        <f t="shared" si="139"/>
        <v>Albert</v>
      </c>
      <c r="E1012" t="str">
        <f t="shared" si="140"/>
        <v>Kalb</v>
      </c>
      <c r="F1012">
        <f>ROUND(IF(Tariftyp="AT",IF($A1012&lt;MONTH(TE_ZP_AT),AT_Gehalt,AT_Gehalt*(1+TE_Satz_AT)),IF($A1012&lt;MONTH(TE_ZP_Tarif),Tarifentgelt,Tarifentgelt*(1+TE_Satz))*IRWAZ/AZ_Tarif)*EintrittsKNZ*AustrittsKNZ,2)</f>
        <v>2608</v>
      </c>
      <c r="G1012">
        <f>ROUND(Grundentgelt*LZinPrz,2)</f>
        <v>234.72</v>
      </c>
      <c r="H1012">
        <f>ROUND(IF(FreiwZulage&gt;TarifVolumenEnt+TarifVolumenLZ,FreiwZulage-(TarifVolumenEnt+TarifVolumenLZ),0)*AustrittsKNZ*EintrittsKNZ,2)</f>
        <v>0</v>
      </c>
      <c r="I1012">
        <f t="shared" si="141"/>
        <v>2842.72</v>
      </c>
      <c r="J1012">
        <f t="shared" si="135"/>
        <v>568.69000000000005</v>
      </c>
      <c r="K1012">
        <f t="shared" si="136"/>
        <v>982.2800000000002</v>
      </c>
      <c r="L1012">
        <f t="shared" si="137"/>
        <v>2757.28</v>
      </c>
    </row>
    <row r="1013" spans="1:12" x14ac:dyDescent="0.25">
      <c r="A1013">
        <f t="shared" si="142"/>
        <v>4</v>
      </c>
      <c r="B1013">
        <f t="shared" si="143"/>
        <v>85</v>
      </c>
      <c r="C1013">
        <f t="shared" si="138"/>
        <v>2399</v>
      </c>
      <c r="D1013" t="str">
        <f t="shared" si="139"/>
        <v>Albert</v>
      </c>
      <c r="E1013" t="str">
        <f t="shared" si="140"/>
        <v>Kalb</v>
      </c>
      <c r="F1013">
        <f>ROUND(IF(Tariftyp="AT",IF($A1013&lt;MONTH(TE_ZP_AT),AT_Gehalt,AT_Gehalt*(1+TE_Satz_AT)),IF($A1013&lt;MONTH(TE_ZP_Tarif),Tarifentgelt,Tarifentgelt*(1+TE_Satz))*IRWAZ/AZ_Tarif)*EintrittsKNZ*AustrittsKNZ,2)</f>
        <v>2608</v>
      </c>
      <c r="G1013">
        <f>ROUND(Grundentgelt*LZinPrz,2)</f>
        <v>234.72</v>
      </c>
      <c r="H1013">
        <f>ROUND(IF(FreiwZulage&gt;TarifVolumenEnt+TarifVolumenLZ,FreiwZulage-(TarifVolumenEnt+TarifVolumenLZ),0)*AustrittsKNZ*EintrittsKNZ,2)</f>
        <v>0</v>
      </c>
      <c r="I1013">
        <f t="shared" si="141"/>
        <v>2842.72</v>
      </c>
      <c r="J1013">
        <f t="shared" si="135"/>
        <v>568.69000000000005</v>
      </c>
      <c r="K1013">
        <f t="shared" si="136"/>
        <v>982.2800000000002</v>
      </c>
      <c r="L1013">
        <f t="shared" si="137"/>
        <v>2757.28</v>
      </c>
    </row>
    <row r="1014" spans="1:12" x14ac:dyDescent="0.25">
      <c r="A1014">
        <f t="shared" si="142"/>
        <v>5</v>
      </c>
      <c r="B1014">
        <f t="shared" si="143"/>
        <v>85</v>
      </c>
      <c r="C1014">
        <f t="shared" si="138"/>
        <v>2399</v>
      </c>
      <c r="D1014" t="str">
        <f t="shared" si="139"/>
        <v>Albert</v>
      </c>
      <c r="E1014" t="str">
        <f t="shared" si="140"/>
        <v>Kalb</v>
      </c>
      <c r="F1014">
        <f>ROUND(IF(Tariftyp="AT",IF($A1014&lt;MONTH(TE_ZP_AT),AT_Gehalt,AT_Gehalt*(1+TE_Satz_AT)),IF($A1014&lt;MONTH(TE_ZP_Tarif),Tarifentgelt,Tarifentgelt*(1+TE_Satz))*IRWAZ/AZ_Tarif)*EintrittsKNZ*AustrittsKNZ,2)</f>
        <v>2686.24</v>
      </c>
      <c r="G1014">
        <f>ROUND(Grundentgelt*LZinPrz,2)</f>
        <v>241.76</v>
      </c>
      <c r="H1014">
        <f>ROUND(IF(FreiwZulage&gt;TarifVolumenEnt+TarifVolumenLZ,FreiwZulage-(TarifVolumenEnt+TarifVolumenLZ),0)*AustrittsKNZ*EintrittsKNZ,2)</f>
        <v>0</v>
      </c>
      <c r="I1014">
        <f t="shared" si="141"/>
        <v>2928</v>
      </c>
      <c r="J1014">
        <f t="shared" si="135"/>
        <v>585.75</v>
      </c>
      <c r="K1014">
        <f t="shared" si="136"/>
        <v>897</v>
      </c>
      <c r="L1014">
        <f t="shared" si="137"/>
        <v>2672</v>
      </c>
    </row>
    <row r="1015" spans="1:12" x14ac:dyDescent="0.25">
      <c r="A1015">
        <f t="shared" si="142"/>
        <v>6</v>
      </c>
      <c r="B1015">
        <f t="shared" si="143"/>
        <v>85</v>
      </c>
      <c r="C1015">
        <f t="shared" si="138"/>
        <v>2399</v>
      </c>
      <c r="D1015" t="str">
        <f t="shared" si="139"/>
        <v>Albert</v>
      </c>
      <c r="E1015" t="str">
        <f t="shared" si="140"/>
        <v>Kalb</v>
      </c>
      <c r="F1015">
        <f>ROUND(IF(Tariftyp="AT",IF($A1015&lt;MONTH(TE_ZP_AT),AT_Gehalt,AT_Gehalt*(1+TE_Satz_AT)),IF($A1015&lt;MONTH(TE_ZP_Tarif),Tarifentgelt,Tarifentgelt*(1+TE_Satz))*IRWAZ/AZ_Tarif)*EintrittsKNZ*AustrittsKNZ,2)</f>
        <v>2686.24</v>
      </c>
      <c r="G1015">
        <f>ROUND(Grundentgelt*LZinPrz,2)</f>
        <v>241.76</v>
      </c>
      <c r="H1015">
        <f>ROUND(IF(FreiwZulage&gt;TarifVolumenEnt+TarifVolumenLZ,FreiwZulage-(TarifVolumenEnt+TarifVolumenLZ),0)*AustrittsKNZ*EintrittsKNZ,2)</f>
        <v>0</v>
      </c>
      <c r="I1015">
        <f t="shared" si="141"/>
        <v>2928</v>
      </c>
      <c r="J1015">
        <f t="shared" si="135"/>
        <v>585.75</v>
      </c>
      <c r="K1015">
        <f t="shared" si="136"/>
        <v>897</v>
      </c>
      <c r="L1015">
        <f t="shared" si="137"/>
        <v>2672</v>
      </c>
    </row>
    <row r="1016" spans="1:12" x14ac:dyDescent="0.25">
      <c r="A1016">
        <f t="shared" si="142"/>
        <v>7</v>
      </c>
      <c r="B1016">
        <f t="shared" si="143"/>
        <v>85</v>
      </c>
      <c r="C1016">
        <f t="shared" si="138"/>
        <v>2399</v>
      </c>
      <c r="D1016" t="str">
        <f t="shared" si="139"/>
        <v>Albert</v>
      </c>
      <c r="E1016" t="str">
        <f t="shared" si="140"/>
        <v>Kalb</v>
      </c>
      <c r="F1016">
        <f>ROUND(IF(Tariftyp="AT",IF($A1016&lt;MONTH(TE_ZP_AT),AT_Gehalt,AT_Gehalt*(1+TE_Satz_AT)),IF($A1016&lt;MONTH(TE_ZP_Tarif),Tarifentgelt,Tarifentgelt*(1+TE_Satz))*IRWAZ/AZ_Tarif)*EintrittsKNZ*AustrittsKNZ,2)</f>
        <v>2686.24</v>
      </c>
      <c r="G1016">
        <f>ROUND(Grundentgelt*LZinPrz,2)</f>
        <v>241.76</v>
      </c>
      <c r="H1016">
        <f>ROUND(IF(FreiwZulage&gt;TarifVolumenEnt+TarifVolumenLZ,FreiwZulage-(TarifVolumenEnt+TarifVolumenLZ),0)*AustrittsKNZ*EintrittsKNZ,2)</f>
        <v>0</v>
      </c>
      <c r="I1016">
        <f t="shared" si="141"/>
        <v>2928</v>
      </c>
      <c r="J1016">
        <f t="shared" si="135"/>
        <v>585.75</v>
      </c>
      <c r="K1016">
        <f t="shared" si="136"/>
        <v>897</v>
      </c>
      <c r="L1016">
        <f t="shared" si="137"/>
        <v>2672</v>
      </c>
    </row>
    <row r="1017" spans="1:12" x14ac:dyDescent="0.25">
      <c r="A1017">
        <f t="shared" si="142"/>
        <v>8</v>
      </c>
      <c r="B1017">
        <f t="shared" si="143"/>
        <v>85</v>
      </c>
      <c r="C1017">
        <f t="shared" si="138"/>
        <v>2399</v>
      </c>
      <c r="D1017" t="str">
        <f t="shared" si="139"/>
        <v>Albert</v>
      </c>
      <c r="E1017" t="str">
        <f t="shared" si="140"/>
        <v>Kalb</v>
      </c>
      <c r="F1017">
        <f>ROUND(IF(Tariftyp="AT",IF($A1017&lt;MONTH(TE_ZP_AT),AT_Gehalt,AT_Gehalt*(1+TE_Satz_AT)),IF($A1017&lt;MONTH(TE_ZP_Tarif),Tarifentgelt,Tarifentgelt*(1+TE_Satz))*IRWAZ/AZ_Tarif)*EintrittsKNZ*AustrittsKNZ,2)</f>
        <v>2686.24</v>
      </c>
      <c r="G1017">
        <f>ROUND(Grundentgelt*LZinPrz,2)</f>
        <v>241.76</v>
      </c>
      <c r="H1017">
        <f>ROUND(IF(FreiwZulage&gt;TarifVolumenEnt+TarifVolumenLZ,FreiwZulage-(TarifVolumenEnt+TarifVolumenLZ),0)*AustrittsKNZ*EintrittsKNZ,2)</f>
        <v>0</v>
      </c>
      <c r="I1017">
        <f t="shared" si="141"/>
        <v>2928</v>
      </c>
      <c r="J1017">
        <f t="shared" si="135"/>
        <v>585.75</v>
      </c>
      <c r="K1017">
        <f t="shared" si="136"/>
        <v>897</v>
      </c>
      <c r="L1017">
        <f t="shared" si="137"/>
        <v>2672</v>
      </c>
    </row>
    <row r="1018" spans="1:12" x14ac:dyDescent="0.25">
      <c r="A1018">
        <f t="shared" si="142"/>
        <v>9</v>
      </c>
      <c r="B1018">
        <f t="shared" si="143"/>
        <v>85</v>
      </c>
      <c r="C1018">
        <f t="shared" si="138"/>
        <v>2399</v>
      </c>
      <c r="D1018" t="str">
        <f t="shared" si="139"/>
        <v>Albert</v>
      </c>
      <c r="E1018" t="str">
        <f t="shared" si="140"/>
        <v>Kalb</v>
      </c>
      <c r="F1018">
        <f>ROUND(IF(Tariftyp="AT",IF($A1018&lt;MONTH(TE_ZP_AT),AT_Gehalt,AT_Gehalt*(1+TE_Satz_AT)),IF($A1018&lt;MONTH(TE_ZP_Tarif),Tarifentgelt,Tarifentgelt*(1+TE_Satz))*IRWAZ/AZ_Tarif)*EintrittsKNZ*AustrittsKNZ,2)</f>
        <v>2686.24</v>
      </c>
      <c r="G1018">
        <f>ROUND(Grundentgelt*LZinPrz,2)</f>
        <v>241.76</v>
      </c>
      <c r="H1018">
        <f>ROUND(IF(FreiwZulage&gt;TarifVolumenEnt+TarifVolumenLZ,FreiwZulage-(TarifVolumenEnt+TarifVolumenLZ),0)*AustrittsKNZ*EintrittsKNZ,2)</f>
        <v>0</v>
      </c>
      <c r="I1018">
        <f t="shared" si="141"/>
        <v>2928</v>
      </c>
      <c r="J1018">
        <f t="shared" si="135"/>
        <v>585.75</v>
      </c>
      <c r="K1018">
        <f t="shared" si="136"/>
        <v>897</v>
      </c>
      <c r="L1018">
        <f t="shared" si="137"/>
        <v>2672</v>
      </c>
    </row>
    <row r="1019" spans="1:12" x14ac:dyDescent="0.25">
      <c r="A1019">
        <f t="shared" si="142"/>
        <v>10</v>
      </c>
      <c r="B1019">
        <f t="shared" si="143"/>
        <v>85</v>
      </c>
      <c r="C1019">
        <f t="shared" si="138"/>
        <v>2399</v>
      </c>
      <c r="D1019" t="str">
        <f t="shared" si="139"/>
        <v>Albert</v>
      </c>
      <c r="E1019" t="str">
        <f t="shared" si="140"/>
        <v>Kalb</v>
      </c>
      <c r="F1019">
        <f>ROUND(IF(Tariftyp="AT",IF($A1019&lt;MONTH(TE_ZP_AT),AT_Gehalt,AT_Gehalt*(1+TE_Satz_AT)),IF($A1019&lt;MONTH(TE_ZP_Tarif),Tarifentgelt,Tarifentgelt*(1+TE_Satz))*IRWAZ/AZ_Tarif)*EintrittsKNZ*AustrittsKNZ,2)</f>
        <v>2686.24</v>
      </c>
      <c r="G1019">
        <f>ROUND(Grundentgelt*LZinPrz,2)</f>
        <v>241.76</v>
      </c>
      <c r="H1019">
        <f>ROUND(IF(FreiwZulage&gt;TarifVolumenEnt+TarifVolumenLZ,FreiwZulage-(TarifVolumenEnt+TarifVolumenLZ),0)*AustrittsKNZ*EintrittsKNZ,2)</f>
        <v>0</v>
      </c>
      <c r="I1019">
        <f t="shared" si="141"/>
        <v>2928</v>
      </c>
      <c r="J1019">
        <f t="shared" si="135"/>
        <v>585.75</v>
      </c>
      <c r="K1019">
        <f t="shared" si="136"/>
        <v>897</v>
      </c>
      <c r="L1019">
        <f t="shared" si="137"/>
        <v>2672</v>
      </c>
    </row>
    <row r="1020" spans="1:12" x14ac:dyDescent="0.25">
      <c r="A1020">
        <f t="shared" si="142"/>
        <v>11</v>
      </c>
      <c r="B1020">
        <f t="shared" si="143"/>
        <v>85</v>
      </c>
      <c r="C1020">
        <f t="shared" si="138"/>
        <v>2399</v>
      </c>
      <c r="D1020" t="str">
        <f t="shared" si="139"/>
        <v>Albert</v>
      </c>
      <c r="E1020" t="str">
        <f t="shared" si="140"/>
        <v>Kalb</v>
      </c>
      <c r="F1020">
        <f>ROUND(IF(Tariftyp="AT",IF($A1020&lt;MONTH(TE_ZP_AT),AT_Gehalt,AT_Gehalt*(1+TE_Satz_AT)),IF($A1020&lt;MONTH(TE_ZP_Tarif),Tarifentgelt,Tarifentgelt*(1+TE_Satz))*IRWAZ/AZ_Tarif)*EintrittsKNZ*AustrittsKNZ,2)</f>
        <v>2686.24</v>
      </c>
      <c r="G1020">
        <f>ROUND(Grundentgelt*LZinPrz,2)</f>
        <v>241.76</v>
      </c>
      <c r="H1020">
        <f>ROUND(IF(FreiwZulage&gt;TarifVolumenEnt+TarifVolumenLZ,FreiwZulage-(TarifVolumenEnt+TarifVolumenLZ),0)*AustrittsKNZ*EintrittsKNZ,2)</f>
        <v>0</v>
      </c>
      <c r="I1020">
        <f t="shared" si="141"/>
        <v>2928</v>
      </c>
      <c r="J1020">
        <f t="shared" si="135"/>
        <v>585.75</v>
      </c>
      <c r="K1020">
        <f t="shared" si="136"/>
        <v>897</v>
      </c>
      <c r="L1020">
        <f t="shared" si="137"/>
        <v>2672</v>
      </c>
    </row>
    <row r="1021" spans="1:12" x14ac:dyDescent="0.25">
      <c r="A1021">
        <f t="shared" si="142"/>
        <v>12</v>
      </c>
      <c r="B1021">
        <f t="shared" si="143"/>
        <v>85</v>
      </c>
      <c r="C1021">
        <f t="shared" si="138"/>
        <v>2399</v>
      </c>
      <c r="D1021" t="str">
        <f t="shared" si="139"/>
        <v>Albert</v>
      </c>
      <c r="E1021" t="str">
        <f t="shared" si="140"/>
        <v>Kalb</v>
      </c>
      <c r="F1021">
        <f>ROUND(IF(Tariftyp="AT",IF($A1021&lt;MONTH(TE_ZP_AT),AT_Gehalt,AT_Gehalt*(1+TE_Satz_AT)),IF($A1021&lt;MONTH(TE_ZP_Tarif),Tarifentgelt,Tarifentgelt*(1+TE_Satz))*IRWAZ/AZ_Tarif)*EintrittsKNZ*AustrittsKNZ,2)</f>
        <v>2686.24</v>
      </c>
      <c r="G1021">
        <f>ROUND(Grundentgelt*LZinPrz,2)</f>
        <v>241.76</v>
      </c>
      <c r="H1021">
        <f>ROUND(IF(FreiwZulage&gt;TarifVolumenEnt+TarifVolumenLZ,FreiwZulage-(TarifVolumenEnt+TarifVolumenLZ),0)*AustrittsKNZ*EintrittsKNZ,2)</f>
        <v>0</v>
      </c>
      <c r="I1021">
        <f t="shared" si="141"/>
        <v>2928</v>
      </c>
      <c r="J1021">
        <f t="shared" si="135"/>
        <v>585.75</v>
      </c>
      <c r="K1021">
        <f t="shared" si="136"/>
        <v>897</v>
      </c>
      <c r="L1021">
        <f t="shared" si="137"/>
        <v>2672</v>
      </c>
    </row>
    <row r="1022" spans="1:12" x14ac:dyDescent="0.25">
      <c r="A1022">
        <f t="shared" si="142"/>
        <v>1</v>
      </c>
      <c r="B1022">
        <f t="shared" si="143"/>
        <v>86</v>
      </c>
      <c r="C1022">
        <f t="shared" si="138"/>
        <v>2401</v>
      </c>
      <c r="D1022" t="str">
        <f t="shared" si="139"/>
        <v>Christian</v>
      </c>
      <c r="E1022" t="str">
        <f t="shared" si="140"/>
        <v>Kielhorn</v>
      </c>
      <c r="F1022">
        <f>ROUND(IF(Tariftyp="AT",IF($A1022&lt;MONTH(TE_ZP_AT),AT_Gehalt,AT_Gehalt*(1+TE_Satz_AT)),IF($A1022&lt;MONTH(TE_ZP_Tarif),Tarifentgelt,Tarifentgelt*(1+TE_Satz))*IRWAZ/AZ_Tarif)*EintrittsKNZ*AustrittsKNZ,2)</f>
        <v>2042</v>
      </c>
      <c r="G1022">
        <f>ROUND(Grundentgelt*LZinPrz,2)</f>
        <v>224.62</v>
      </c>
      <c r="H1022">
        <f>ROUND(IF(FreiwZulage&gt;TarifVolumenEnt+TarifVolumenLZ,FreiwZulage-(TarifVolumenEnt+TarifVolumenLZ),0)*AustrittsKNZ*EintrittsKNZ,2)</f>
        <v>56</v>
      </c>
      <c r="I1022">
        <f t="shared" si="141"/>
        <v>2322.62</v>
      </c>
      <c r="J1022">
        <f t="shared" si="135"/>
        <v>464.64</v>
      </c>
      <c r="K1022">
        <f t="shared" si="136"/>
        <v>1502.38</v>
      </c>
      <c r="L1022">
        <f t="shared" si="137"/>
        <v>3277.38</v>
      </c>
    </row>
    <row r="1023" spans="1:12" x14ac:dyDescent="0.25">
      <c r="A1023">
        <f t="shared" si="142"/>
        <v>2</v>
      </c>
      <c r="B1023">
        <f t="shared" si="143"/>
        <v>86</v>
      </c>
      <c r="C1023">
        <f t="shared" si="138"/>
        <v>2401</v>
      </c>
      <c r="D1023" t="str">
        <f t="shared" si="139"/>
        <v>Christian</v>
      </c>
      <c r="E1023" t="str">
        <f t="shared" si="140"/>
        <v>Kielhorn</v>
      </c>
      <c r="F1023">
        <f>ROUND(IF(Tariftyp="AT",IF($A1023&lt;MONTH(TE_ZP_AT),AT_Gehalt,AT_Gehalt*(1+TE_Satz_AT)),IF($A1023&lt;MONTH(TE_ZP_Tarif),Tarifentgelt,Tarifentgelt*(1+TE_Satz))*IRWAZ/AZ_Tarif)*EintrittsKNZ*AustrittsKNZ,2)</f>
        <v>2042</v>
      </c>
      <c r="G1023">
        <f>ROUND(Grundentgelt*LZinPrz,2)</f>
        <v>224.62</v>
      </c>
      <c r="H1023">
        <f>ROUND(IF(FreiwZulage&gt;TarifVolumenEnt+TarifVolumenLZ,FreiwZulage-(TarifVolumenEnt+TarifVolumenLZ),0)*AustrittsKNZ*EintrittsKNZ,2)</f>
        <v>56</v>
      </c>
      <c r="I1023">
        <f t="shared" si="141"/>
        <v>2322.62</v>
      </c>
      <c r="J1023">
        <f t="shared" si="135"/>
        <v>464.64</v>
      </c>
      <c r="K1023">
        <f t="shared" si="136"/>
        <v>1502.38</v>
      </c>
      <c r="L1023">
        <f t="shared" si="137"/>
        <v>3277.38</v>
      </c>
    </row>
    <row r="1024" spans="1:12" x14ac:dyDescent="0.25">
      <c r="A1024">
        <f t="shared" si="142"/>
        <v>3</v>
      </c>
      <c r="B1024">
        <f t="shared" si="143"/>
        <v>86</v>
      </c>
      <c r="C1024">
        <f t="shared" si="138"/>
        <v>2401</v>
      </c>
      <c r="D1024" t="str">
        <f t="shared" si="139"/>
        <v>Christian</v>
      </c>
      <c r="E1024" t="str">
        <f t="shared" si="140"/>
        <v>Kielhorn</v>
      </c>
      <c r="F1024">
        <f>ROUND(IF(Tariftyp="AT",IF($A1024&lt;MONTH(TE_ZP_AT),AT_Gehalt,AT_Gehalt*(1+TE_Satz_AT)),IF($A1024&lt;MONTH(TE_ZP_Tarif),Tarifentgelt,Tarifentgelt*(1+TE_Satz))*IRWAZ/AZ_Tarif)*EintrittsKNZ*AustrittsKNZ,2)</f>
        <v>2042</v>
      </c>
      <c r="G1024">
        <f>ROUND(Grundentgelt*LZinPrz,2)</f>
        <v>224.62</v>
      </c>
      <c r="H1024">
        <f>ROUND(IF(FreiwZulage&gt;TarifVolumenEnt+TarifVolumenLZ,FreiwZulage-(TarifVolumenEnt+TarifVolumenLZ),0)*AustrittsKNZ*EintrittsKNZ,2)</f>
        <v>56</v>
      </c>
      <c r="I1024">
        <f t="shared" si="141"/>
        <v>2322.62</v>
      </c>
      <c r="J1024">
        <f t="shared" si="135"/>
        <v>464.64</v>
      </c>
      <c r="K1024">
        <f t="shared" si="136"/>
        <v>1502.38</v>
      </c>
      <c r="L1024">
        <f t="shared" si="137"/>
        <v>3277.38</v>
      </c>
    </row>
    <row r="1025" spans="1:12" x14ac:dyDescent="0.25">
      <c r="A1025">
        <f t="shared" si="142"/>
        <v>4</v>
      </c>
      <c r="B1025">
        <f t="shared" si="143"/>
        <v>86</v>
      </c>
      <c r="C1025">
        <f t="shared" si="138"/>
        <v>2401</v>
      </c>
      <c r="D1025" t="str">
        <f t="shared" si="139"/>
        <v>Christian</v>
      </c>
      <c r="E1025" t="str">
        <f t="shared" si="140"/>
        <v>Kielhorn</v>
      </c>
      <c r="F1025">
        <f>ROUND(IF(Tariftyp="AT",IF($A1025&lt;MONTH(TE_ZP_AT),AT_Gehalt,AT_Gehalt*(1+TE_Satz_AT)),IF($A1025&lt;MONTH(TE_ZP_Tarif),Tarifentgelt,Tarifentgelt*(1+TE_Satz))*IRWAZ/AZ_Tarif)*EintrittsKNZ*AustrittsKNZ,2)</f>
        <v>2042</v>
      </c>
      <c r="G1025">
        <f>ROUND(Grundentgelt*LZinPrz,2)</f>
        <v>224.62</v>
      </c>
      <c r="H1025">
        <f>ROUND(IF(FreiwZulage&gt;TarifVolumenEnt+TarifVolumenLZ,FreiwZulage-(TarifVolumenEnt+TarifVolumenLZ),0)*AustrittsKNZ*EintrittsKNZ,2)</f>
        <v>56</v>
      </c>
      <c r="I1025">
        <f t="shared" si="141"/>
        <v>2322.62</v>
      </c>
      <c r="J1025">
        <f t="shared" si="135"/>
        <v>464.64</v>
      </c>
      <c r="K1025">
        <f t="shared" si="136"/>
        <v>1502.38</v>
      </c>
      <c r="L1025">
        <f t="shared" si="137"/>
        <v>3277.38</v>
      </c>
    </row>
    <row r="1026" spans="1:12" x14ac:dyDescent="0.25">
      <c r="A1026">
        <f t="shared" si="142"/>
        <v>5</v>
      </c>
      <c r="B1026">
        <f t="shared" si="143"/>
        <v>86</v>
      </c>
      <c r="C1026">
        <f t="shared" si="138"/>
        <v>2401</v>
      </c>
      <c r="D1026" t="str">
        <f t="shared" si="139"/>
        <v>Christian</v>
      </c>
      <c r="E1026" t="str">
        <f t="shared" si="140"/>
        <v>Kielhorn</v>
      </c>
      <c r="F1026">
        <f>ROUND(IF(Tariftyp="AT",IF($A1026&lt;MONTH(TE_ZP_AT),AT_Gehalt,AT_Gehalt*(1+TE_Satz_AT)),IF($A1026&lt;MONTH(TE_ZP_Tarif),Tarifentgelt,Tarifentgelt*(1+TE_Satz))*IRWAZ/AZ_Tarif)*EintrittsKNZ*AustrittsKNZ,2)</f>
        <v>2103.2600000000002</v>
      </c>
      <c r="G1026">
        <f>ROUND(Grundentgelt*LZinPrz,2)</f>
        <v>231.36</v>
      </c>
      <c r="H1026">
        <f>ROUND(IF(FreiwZulage&gt;TarifVolumenEnt+TarifVolumenLZ,FreiwZulage-(TarifVolumenEnt+TarifVolumenLZ),0)*AustrittsKNZ*EintrittsKNZ,2)</f>
        <v>0</v>
      </c>
      <c r="I1026">
        <f t="shared" si="141"/>
        <v>2334.6200000000003</v>
      </c>
      <c r="J1026">
        <f t="shared" ref="J1026:J1089" si="144">ROUND(IF(KVPV_BBG&lt;lfdEntgelt,KVPV_BBG*KVPV_Satz,lfdEntgelt*KVPV_Satz)+IF(RVAV_BBG&lt;lfdEntgelt,RVAV_BBG*RVAV_Satz,lfdEntgelt*RVAV_Satz),2)</f>
        <v>467.04</v>
      </c>
      <c r="K1026">
        <f t="shared" ref="K1026:K1089" si="145">IF(KVPV_BBG-lfdEntgelt&lt;0,0,KVPV_BBG-lfdEntgelt)</f>
        <v>1490.3799999999997</v>
      </c>
      <c r="L1026">
        <f t="shared" ref="L1026:L1089" si="146">IF(RVAV_BBG-lfdEntgelt&lt;0,0,RVAV_BBG-lfdEntgelt)</f>
        <v>3265.3799999999997</v>
      </c>
    </row>
    <row r="1027" spans="1:12" x14ac:dyDescent="0.25">
      <c r="A1027">
        <f t="shared" si="142"/>
        <v>6</v>
      </c>
      <c r="B1027">
        <f t="shared" si="143"/>
        <v>86</v>
      </c>
      <c r="C1027">
        <f t="shared" ref="C1027:C1090" si="147">INDEX(Stammdaten,$B1027,1)</f>
        <v>2401</v>
      </c>
      <c r="D1027" t="str">
        <f t="shared" ref="D1027:D1090" si="148">INDEX(Stammdaten,$B1027,2)</f>
        <v>Christian</v>
      </c>
      <c r="E1027" t="str">
        <f t="shared" ref="E1027:E1090" si="149">INDEX(Stammdaten,$B1027,3)</f>
        <v>Kielhorn</v>
      </c>
      <c r="F1027">
        <f>ROUND(IF(Tariftyp="AT",IF($A1027&lt;MONTH(TE_ZP_AT),AT_Gehalt,AT_Gehalt*(1+TE_Satz_AT)),IF($A1027&lt;MONTH(TE_ZP_Tarif),Tarifentgelt,Tarifentgelt*(1+TE_Satz))*IRWAZ/AZ_Tarif)*EintrittsKNZ*AustrittsKNZ,2)</f>
        <v>2103.2600000000002</v>
      </c>
      <c r="G1027">
        <f>ROUND(Grundentgelt*LZinPrz,2)</f>
        <v>231.36</v>
      </c>
      <c r="H1027">
        <f>ROUND(IF(FreiwZulage&gt;TarifVolumenEnt+TarifVolumenLZ,FreiwZulage-(TarifVolumenEnt+TarifVolumenLZ),0)*AustrittsKNZ*EintrittsKNZ,2)</f>
        <v>0</v>
      </c>
      <c r="I1027">
        <f t="shared" ref="I1027:I1090" si="150">SUM(F1027:H1027)</f>
        <v>2334.6200000000003</v>
      </c>
      <c r="J1027">
        <f t="shared" si="144"/>
        <v>467.04</v>
      </c>
      <c r="K1027">
        <f t="shared" si="145"/>
        <v>1490.3799999999997</v>
      </c>
      <c r="L1027">
        <f t="shared" si="146"/>
        <v>3265.3799999999997</v>
      </c>
    </row>
    <row r="1028" spans="1:12" x14ac:dyDescent="0.25">
      <c r="A1028">
        <f t="shared" ref="A1028:A1091" si="151">IF($A1027=12,1,$A1027+1)</f>
        <v>7</v>
      </c>
      <c r="B1028">
        <f t="shared" ref="B1028:B1091" si="152">IF(A1028=1,B1027+1,B1027)</f>
        <v>86</v>
      </c>
      <c r="C1028">
        <f t="shared" si="147"/>
        <v>2401</v>
      </c>
      <c r="D1028" t="str">
        <f t="shared" si="148"/>
        <v>Christian</v>
      </c>
      <c r="E1028" t="str">
        <f t="shared" si="149"/>
        <v>Kielhorn</v>
      </c>
      <c r="F1028">
        <f>ROUND(IF(Tariftyp="AT",IF($A1028&lt;MONTH(TE_ZP_AT),AT_Gehalt,AT_Gehalt*(1+TE_Satz_AT)),IF($A1028&lt;MONTH(TE_ZP_Tarif),Tarifentgelt,Tarifentgelt*(1+TE_Satz))*IRWAZ/AZ_Tarif)*EintrittsKNZ*AustrittsKNZ,2)</f>
        <v>2103.2600000000002</v>
      </c>
      <c r="G1028">
        <f>ROUND(Grundentgelt*LZinPrz,2)</f>
        <v>231.36</v>
      </c>
      <c r="H1028">
        <f>ROUND(IF(FreiwZulage&gt;TarifVolumenEnt+TarifVolumenLZ,FreiwZulage-(TarifVolumenEnt+TarifVolumenLZ),0)*AustrittsKNZ*EintrittsKNZ,2)</f>
        <v>0</v>
      </c>
      <c r="I1028">
        <f t="shared" si="150"/>
        <v>2334.6200000000003</v>
      </c>
      <c r="J1028">
        <f t="shared" si="144"/>
        <v>467.04</v>
      </c>
      <c r="K1028">
        <f t="shared" si="145"/>
        <v>1490.3799999999997</v>
      </c>
      <c r="L1028">
        <f t="shared" si="146"/>
        <v>3265.3799999999997</v>
      </c>
    </row>
    <row r="1029" spans="1:12" x14ac:dyDescent="0.25">
      <c r="A1029">
        <f t="shared" si="151"/>
        <v>8</v>
      </c>
      <c r="B1029">
        <f t="shared" si="152"/>
        <v>86</v>
      </c>
      <c r="C1029">
        <f t="shared" si="147"/>
        <v>2401</v>
      </c>
      <c r="D1029" t="str">
        <f t="shared" si="148"/>
        <v>Christian</v>
      </c>
      <c r="E1029" t="str">
        <f t="shared" si="149"/>
        <v>Kielhorn</v>
      </c>
      <c r="F1029">
        <f>ROUND(IF(Tariftyp="AT",IF($A1029&lt;MONTH(TE_ZP_AT),AT_Gehalt,AT_Gehalt*(1+TE_Satz_AT)),IF($A1029&lt;MONTH(TE_ZP_Tarif),Tarifentgelt,Tarifentgelt*(1+TE_Satz))*IRWAZ/AZ_Tarif)*EintrittsKNZ*AustrittsKNZ,2)</f>
        <v>2103.2600000000002</v>
      </c>
      <c r="G1029">
        <f>ROUND(Grundentgelt*LZinPrz,2)</f>
        <v>231.36</v>
      </c>
      <c r="H1029">
        <f>ROUND(IF(FreiwZulage&gt;TarifVolumenEnt+TarifVolumenLZ,FreiwZulage-(TarifVolumenEnt+TarifVolumenLZ),0)*AustrittsKNZ*EintrittsKNZ,2)</f>
        <v>0</v>
      </c>
      <c r="I1029">
        <f t="shared" si="150"/>
        <v>2334.6200000000003</v>
      </c>
      <c r="J1029">
        <f t="shared" si="144"/>
        <v>467.04</v>
      </c>
      <c r="K1029">
        <f t="shared" si="145"/>
        <v>1490.3799999999997</v>
      </c>
      <c r="L1029">
        <f t="shared" si="146"/>
        <v>3265.3799999999997</v>
      </c>
    </row>
    <row r="1030" spans="1:12" x14ac:dyDescent="0.25">
      <c r="A1030">
        <f t="shared" si="151"/>
        <v>9</v>
      </c>
      <c r="B1030">
        <f t="shared" si="152"/>
        <v>86</v>
      </c>
      <c r="C1030">
        <f t="shared" si="147"/>
        <v>2401</v>
      </c>
      <c r="D1030" t="str">
        <f t="shared" si="148"/>
        <v>Christian</v>
      </c>
      <c r="E1030" t="str">
        <f t="shared" si="149"/>
        <v>Kielhorn</v>
      </c>
      <c r="F1030">
        <f>ROUND(IF(Tariftyp="AT",IF($A1030&lt;MONTH(TE_ZP_AT),AT_Gehalt,AT_Gehalt*(1+TE_Satz_AT)),IF($A1030&lt;MONTH(TE_ZP_Tarif),Tarifentgelt,Tarifentgelt*(1+TE_Satz))*IRWAZ/AZ_Tarif)*EintrittsKNZ*AustrittsKNZ,2)</f>
        <v>2103.2600000000002</v>
      </c>
      <c r="G1030">
        <f>ROUND(Grundentgelt*LZinPrz,2)</f>
        <v>231.36</v>
      </c>
      <c r="H1030">
        <f>ROUND(IF(FreiwZulage&gt;TarifVolumenEnt+TarifVolumenLZ,FreiwZulage-(TarifVolumenEnt+TarifVolumenLZ),0)*AustrittsKNZ*EintrittsKNZ,2)</f>
        <v>0</v>
      </c>
      <c r="I1030">
        <f t="shared" si="150"/>
        <v>2334.6200000000003</v>
      </c>
      <c r="J1030">
        <f t="shared" si="144"/>
        <v>467.04</v>
      </c>
      <c r="K1030">
        <f t="shared" si="145"/>
        <v>1490.3799999999997</v>
      </c>
      <c r="L1030">
        <f t="shared" si="146"/>
        <v>3265.3799999999997</v>
      </c>
    </row>
    <row r="1031" spans="1:12" x14ac:dyDescent="0.25">
      <c r="A1031">
        <f t="shared" si="151"/>
        <v>10</v>
      </c>
      <c r="B1031">
        <f t="shared" si="152"/>
        <v>86</v>
      </c>
      <c r="C1031">
        <f t="shared" si="147"/>
        <v>2401</v>
      </c>
      <c r="D1031" t="str">
        <f t="shared" si="148"/>
        <v>Christian</v>
      </c>
      <c r="E1031" t="str">
        <f t="shared" si="149"/>
        <v>Kielhorn</v>
      </c>
      <c r="F1031">
        <f>ROUND(IF(Tariftyp="AT",IF($A1031&lt;MONTH(TE_ZP_AT),AT_Gehalt,AT_Gehalt*(1+TE_Satz_AT)),IF($A1031&lt;MONTH(TE_ZP_Tarif),Tarifentgelt,Tarifentgelt*(1+TE_Satz))*IRWAZ/AZ_Tarif)*EintrittsKNZ*AustrittsKNZ,2)</f>
        <v>2103.2600000000002</v>
      </c>
      <c r="G1031">
        <f>ROUND(Grundentgelt*LZinPrz,2)</f>
        <v>231.36</v>
      </c>
      <c r="H1031">
        <f>ROUND(IF(FreiwZulage&gt;TarifVolumenEnt+TarifVolumenLZ,FreiwZulage-(TarifVolumenEnt+TarifVolumenLZ),0)*AustrittsKNZ*EintrittsKNZ,2)</f>
        <v>0</v>
      </c>
      <c r="I1031">
        <f t="shared" si="150"/>
        <v>2334.6200000000003</v>
      </c>
      <c r="J1031">
        <f t="shared" si="144"/>
        <v>467.04</v>
      </c>
      <c r="K1031">
        <f t="shared" si="145"/>
        <v>1490.3799999999997</v>
      </c>
      <c r="L1031">
        <f t="shared" si="146"/>
        <v>3265.3799999999997</v>
      </c>
    </row>
    <row r="1032" spans="1:12" x14ac:dyDescent="0.25">
      <c r="A1032">
        <f t="shared" si="151"/>
        <v>11</v>
      </c>
      <c r="B1032">
        <f t="shared" si="152"/>
        <v>86</v>
      </c>
      <c r="C1032">
        <f t="shared" si="147"/>
        <v>2401</v>
      </c>
      <c r="D1032" t="str">
        <f t="shared" si="148"/>
        <v>Christian</v>
      </c>
      <c r="E1032" t="str">
        <f t="shared" si="149"/>
        <v>Kielhorn</v>
      </c>
      <c r="F1032">
        <f>ROUND(IF(Tariftyp="AT",IF($A1032&lt;MONTH(TE_ZP_AT),AT_Gehalt,AT_Gehalt*(1+TE_Satz_AT)),IF($A1032&lt;MONTH(TE_ZP_Tarif),Tarifentgelt,Tarifentgelt*(1+TE_Satz))*IRWAZ/AZ_Tarif)*EintrittsKNZ*AustrittsKNZ,2)</f>
        <v>2103.2600000000002</v>
      </c>
      <c r="G1032">
        <f>ROUND(Grundentgelt*LZinPrz,2)</f>
        <v>231.36</v>
      </c>
      <c r="H1032">
        <f>ROUND(IF(FreiwZulage&gt;TarifVolumenEnt+TarifVolumenLZ,FreiwZulage-(TarifVolumenEnt+TarifVolumenLZ),0)*AustrittsKNZ*EintrittsKNZ,2)</f>
        <v>0</v>
      </c>
      <c r="I1032">
        <f t="shared" si="150"/>
        <v>2334.6200000000003</v>
      </c>
      <c r="J1032">
        <f t="shared" si="144"/>
        <v>467.04</v>
      </c>
      <c r="K1032">
        <f t="shared" si="145"/>
        <v>1490.3799999999997</v>
      </c>
      <c r="L1032">
        <f t="shared" si="146"/>
        <v>3265.3799999999997</v>
      </c>
    </row>
    <row r="1033" spans="1:12" x14ac:dyDescent="0.25">
      <c r="A1033">
        <f t="shared" si="151"/>
        <v>12</v>
      </c>
      <c r="B1033">
        <f t="shared" si="152"/>
        <v>86</v>
      </c>
      <c r="C1033">
        <f t="shared" si="147"/>
        <v>2401</v>
      </c>
      <c r="D1033" t="str">
        <f t="shared" si="148"/>
        <v>Christian</v>
      </c>
      <c r="E1033" t="str">
        <f t="shared" si="149"/>
        <v>Kielhorn</v>
      </c>
      <c r="F1033">
        <f>ROUND(IF(Tariftyp="AT",IF($A1033&lt;MONTH(TE_ZP_AT),AT_Gehalt,AT_Gehalt*(1+TE_Satz_AT)),IF($A1033&lt;MONTH(TE_ZP_Tarif),Tarifentgelt,Tarifentgelt*(1+TE_Satz))*IRWAZ/AZ_Tarif)*EintrittsKNZ*AustrittsKNZ,2)</f>
        <v>2103.2600000000002</v>
      </c>
      <c r="G1033">
        <f>ROUND(Grundentgelt*LZinPrz,2)</f>
        <v>231.36</v>
      </c>
      <c r="H1033">
        <f>ROUND(IF(FreiwZulage&gt;TarifVolumenEnt+TarifVolumenLZ,FreiwZulage-(TarifVolumenEnt+TarifVolumenLZ),0)*AustrittsKNZ*EintrittsKNZ,2)</f>
        <v>0</v>
      </c>
      <c r="I1033">
        <f t="shared" si="150"/>
        <v>2334.6200000000003</v>
      </c>
      <c r="J1033">
        <f t="shared" si="144"/>
        <v>467.04</v>
      </c>
      <c r="K1033">
        <f t="shared" si="145"/>
        <v>1490.3799999999997</v>
      </c>
      <c r="L1033">
        <f t="shared" si="146"/>
        <v>3265.3799999999997</v>
      </c>
    </row>
    <row r="1034" spans="1:12" x14ac:dyDescent="0.25">
      <c r="A1034">
        <f t="shared" si="151"/>
        <v>1</v>
      </c>
      <c r="B1034">
        <f t="shared" si="152"/>
        <v>87</v>
      </c>
      <c r="C1034">
        <f t="shared" si="147"/>
        <v>2429</v>
      </c>
      <c r="D1034" t="str">
        <f t="shared" si="148"/>
        <v>Annabel</v>
      </c>
      <c r="E1034" t="str">
        <f t="shared" si="149"/>
        <v>Kissel</v>
      </c>
      <c r="F1034">
        <f>ROUND(IF(Tariftyp="AT",IF($A1034&lt;MONTH(TE_ZP_AT),AT_Gehalt,AT_Gehalt*(1+TE_Satz_AT)),IF($A1034&lt;MONTH(TE_ZP_Tarif),Tarifentgelt,Tarifentgelt*(1+TE_Satz))*IRWAZ/AZ_Tarif)*EintrittsKNZ*AustrittsKNZ,2)</f>
        <v>0</v>
      </c>
      <c r="G1034">
        <f>ROUND(Grundentgelt*LZinPrz,2)</f>
        <v>0</v>
      </c>
      <c r="H1034">
        <f>ROUND(IF(FreiwZulage&gt;TarifVolumenEnt+TarifVolumenLZ,FreiwZulage-(TarifVolumenEnt+TarifVolumenLZ),0)*AustrittsKNZ*EintrittsKNZ,2)</f>
        <v>0</v>
      </c>
      <c r="I1034">
        <f t="shared" si="150"/>
        <v>0</v>
      </c>
      <c r="J1034">
        <f t="shared" si="144"/>
        <v>0</v>
      </c>
      <c r="K1034">
        <f t="shared" si="145"/>
        <v>3825</v>
      </c>
      <c r="L1034">
        <f t="shared" si="146"/>
        <v>5600</v>
      </c>
    </row>
    <row r="1035" spans="1:12" x14ac:dyDescent="0.25">
      <c r="A1035">
        <f t="shared" si="151"/>
        <v>2</v>
      </c>
      <c r="B1035">
        <f t="shared" si="152"/>
        <v>87</v>
      </c>
      <c r="C1035">
        <f t="shared" si="147"/>
        <v>2429</v>
      </c>
      <c r="D1035" t="str">
        <f t="shared" si="148"/>
        <v>Annabel</v>
      </c>
      <c r="E1035" t="str">
        <f t="shared" si="149"/>
        <v>Kissel</v>
      </c>
      <c r="F1035">
        <f>ROUND(IF(Tariftyp="AT",IF($A1035&lt;MONTH(TE_ZP_AT),AT_Gehalt,AT_Gehalt*(1+TE_Satz_AT)),IF($A1035&lt;MONTH(TE_ZP_Tarif),Tarifentgelt,Tarifentgelt*(1+TE_Satz))*IRWAZ/AZ_Tarif)*EintrittsKNZ*AustrittsKNZ,2)</f>
        <v>0</v>
      </c>
      <c r="G1035">
        <f>ROUND(Grundentgelt*LZinPrz,2)</f>
        <v>0</v>
      </c>
      <c r="H1035">
        <f>ROUND(IF(FreiwZulage&gt;TarifVolumenEnt+TarifVolumenLZ,FreiwZulage-(TarifVolumenEnt+TarifVolumenLZ),0)*AustrittsKNZ*EintrittsKNZ,2)</f>
        <v>0</v>
      </c>
      <c r="I1035">
        <f t="shared" si="150"/>
        <v>0</v>
      </c>
      <c r="J1035">
        <f t="shared" si="144"/>
        <v>0</v>
      </c>
      <c r="K1035">
        <f t="shared" si="145"/>
        <v>3825</v>
      </c>
      <c r="L1035">
        <f t="shared" si="146"/>
        <v>5600</v>
      </c>
    </row>
    <row r="1036" spans="1:12" x14ac:dyDescent="0.25">
      <c r="A1036">
        <f t="shared" si="151"/>
        <v>3</v>
      </c>
      <c r="B1036">
        <f t="shared" si="152"/>
        <v>87</v>
      </c>
      <c r="C1036">
        <f t="shared" si="147"/>
        <v>2429</v>
      </c>
      <c r="D1036" t="str">
        <f t="shared" si="148"/>
        <v>Annabel</v>
      </c>
      <c r="E1036" t="str">
        <f t="shared" si="149"/>
        <v>Kissel</v>
      </c>
      <c r="F1036">
        <f>ROUND(IF(Tariftyp="AT",IF($A1036&lt;MONTH(TE_ZP_AT),AT_Gehalt,AT_Gehalt*(1+TE_Satz_AT)),IF($A1036&lt;MONTH(TE_ZP_Tarif),Tarifentgelt,Tarifentgelt*(1+TE_Satz))*IRWAZ/AZ_Tarif)*EintrittsKNZ*AustrittsKNZ,2)</f>
        <v>0</v>
      </c>
      <c r="G1036">
        <f>ROUND(Grundentgelt*LZinPrz,2)</f>
        <v>0</v>
      </c>
      <c r="H1036">
        <f>ROUND(IF(FreiwZulage&gt;TarifVolumenEnt+TarifVolumenLZ,FreiwZulage-(TarifVolumenEnt+TarifVolumenLZ),0)*AustrittsKNZ*EintrittsKNZ,2)</f>
        <v>0</v>
      </c>
      <c r="I1036">
        <f t="shared" si="150"/>
        <v>0</v>
      </c>
      <c r="J1036">
        <f t="shared" si="144"/>
        <v>0</v>
      </c>
      <c r="K1036">
        <f t="shared" si="145"/>
        <v>3825</v>
      </c>
      <c r="L1036">
        <f t="shared" si="146"/>
        <v>5600</v>
      </c>
    </row>
    <row r="1037" spans="1:12" x14ac:dyDescent="0.25">
      <c r="A1037">
        <f t="shared" si="151"/>
        <v>4</v>
      </c>
      <c r="B1037">
        <f t="shared" si="152"/>
        <v>87</v>
      </c>
      <c r="C1037">
        <f t="shared" si="147"/>
        <v>2429</v>
      </c>
      <c r="D1037" t="str">
        <f t="shared" si="148"/>
        <v>Annabel</v>
      </c>
      <c r="E1037" t="str">
        <f t="shared" si="149"/>
        <v>Kissel</v>
      </c>
      <c r="F1037">
        <f>ROUND(IF(Tariftyp="AT",IF($A1037&lt;MONTH(TE_ZP_AT),AT_Gehalt,AT_Gehalt*(1+TE_Satz_AT)),IF($A1037&lt;MONTH(TE_ZP_Tarif),Tarifentgelt,Tarifentgelt*(1+TE_Satz))*IRWAZ/AZ_Tarif)*EintrittsKNZ*AustrittsKNZ,2)</f>
        <v>0</v>
      </c>
      <c r="G1037">
        <f>ROUND(Grundentgelt*LZinPrz,2)</f>
        <v>0</v>
      </c>
      <c r="H1037">
        <f>ROUND(IF(FreiwZulage&gt;TarifVolumenEnt+TarifVolumenLZ,FreiwZulage-(TarifVolumenEnt+TarifVolumenLZ),0)*AustrittsKNZ*EintrittsKNZ,2)</f>
        <v>0</v>
      </c>
      <c r="I1037">
        <f t="shared" si="150"/>
        <v>0</v>
      </c>
      <c r="J1037">
        <f t="shared" si="144"/>
        <v>0</v>
      </c>
      <c r="K1037">
        <f t="shared" si="145"/>
        <v>3825</v>
      </c>
      <c r="L1037">
        <f t="shared" si="146"/>
        <v>5600</v>
      </c>
    </row>
    <row r="1038" spans="1:12" x14ac:dyDescent="0.25">
      <c r="A1038">
        <f t="shared" si="151"/>
        <v>5</v>
      </c>
      <c r="B1038">
        <f t="shared" si="152"/>
        <v>87</v>
      </c>
      <c r="C1038">
        <f t="shared" si="147"/>
        <v>2429</v>
      </c>
      <c r="D1038" t="str">
        <f t="shared" si="148"/>
        <v>Annabel</v>
      </c>
      <c r="E1038" t="str">
        <f t="shared" si="149"/>
        <v>Kissel</v>
      </c>
      <c r="F1038">
        <f>ROUND(IF(Tariftyp="AT",IF($A1038&lt;MONTH(TE_ZP_AT),AT_Gehalt,AT_Gehalt*(1+TE_Satz_AT)),IF($A1038&lt;MONTH(TE_ZP_Tarif),Tarifentgelt,Tarifentgelt*(1+TE_Satz))*IRWAZ/AZ_Tarif)*EintrittsKNZ*AustrittsKNZ,2)</f>
        <v>0</v>
      </c>
      <c r="G1038">
        <f>ROUND(Grundentgelt*LZinPrz,2)</f>
        <v>0</v>
      </c>
      <c r="H1038">
        <f>ROUND(IF(FreiwZulage&gt;TarifVolumenEnt+TarifVolumenLZ,FreiwZulage-(TarifVolumenEnt+TarifVolumenLZ),0)*AustrittsKNZ*EintrittsKNZ,2)</f>
        <v>0</v>
      </c>
      <c r="I1038">
        <f t="shared" si="150"/>
        <v>0</v>
      </c>
      <c r="J1038">
        <f t="shared" si="144"/>
        <v>0</v>
      </c>
      <c r="K1038">
        <f t="shared" si="145"/>
        <v>3825</v>
      </c>
      <c r="L1038">
        <f t="shared" si="146"/>
        <v>5600</v>
      </c>
    </row>
    <row r="1039" spans="1:12" x14ac:dyDescent="0.25">
      <c r="A1039">
        <f t="shared" si="151"/>
        <v>6</v>
      </c>
      <c r="B1039">
        <f t="shared" si="152"/>
        <v>87</v>
      </c>
      <c r="C1039">
        <f t="shared" si="147"/>
        <v>2429</v>
      </c>
      <c r="D1039" t="str">
        <f t="shared" si="148"/>
        <v>Annabel</v>
      </c>
      <c r="E1039" t="str">
        <f t="shared" si="149"/>
        <v>Kissel</v>
      </c>
      <c r="F1039">
        <f>ROUND(IF(Tariftyp="AT",IF($A1039&lt;MONTH(TE_ZP_AT),AT_Gehalt,AT_Gehalt*(1+TE_Satz_AT)),IF($A1039&lt;MONTH(TE_ZP_Tarif),Tarifentgelt,Tarifentgelt*(1+TE_Satz))*IRWAZ/AZ_Tarif)*EintrittsKNZ*AustrittsKNZ,2)</f>
        <v>0</v>
      </c>
      <c r="G1039">
        <f>ROUND(Grundentgelt*LZinPrz,2)</f>
        <v>0</v>
      </c>
      <c r="H1039">
        <f>ROUND(IF(FreiwZulage&gt;TarifVolumenEnt+TarifVolumenLZ,FreiwZulage-(TarifVolumenEnt+TarifVolumenLZ),0)*AustrittsKNZ*EintrittsKNZ,2)</f>
        <v>0</v>
      </c>
      <c r="I1039">
        <f t="shared" si="150"/>
        <v>0</v>
      </c>
      <c r="J1039">
        <f t="shared" si="144"/>
        <v>0</v>
      </c>
      <c r="K1039">
        <f t="shared" si="145"/>
        <v>3825</v>
      </c>
      <c r="L1039">
        <f t="shared" si="146"/>
        <v>5600</v>
      </c>
    </row>
    <row r="1040" spans="1:12" x14ac:dyDescent="0.25">
      <c r="A1040">
        <f t="shared" si="151"/>
        <v>7</v>
      </c>
      <c r="B1040">
        <f t="shared" si="152"/>
        <v>87</v>
      </c>
      <c r="C1040">
        <f t="shared" si="147"/>
        <v>2429</v>
      </c>
      <c r="D1040" t="str">
        <f t="shared" si="148"/>
        <v>Annabel</v>
      </c>
      <c r="E1040" t="str">
        <f t="shared" si="149"/>
        <v>Kissel</v>
      </c>
      <c r="F1040">
        <f>ROUND(IF(Tariftyp="AT",IF($A1040&lt;MONTH(TE_ZP_AT),AT_Gehalt,AT_Gehalt*(1+TE_Satz_AT)),IF($A1040&lt;MONTH(TE_ZP_Tarif),Tarifentgelt,Tarifentgelt*(1+TE_Satz))*IRWAZ/AZ_Tarif)*EintrittsKNZ*AustrittsKNZ,2)</f>
        <v>0</v>
      </c>
      <c r="G1040">
        <f>ROUND(Grundentgelt*LZinPrz,2)</f>
        <v>0</v>
      </c>
      <c r="H1040">
        <f>ROUND(IF(FreiwZulage&gt;TarifVolumenEnt+TarifVolumenLZ,FreiwZulage-(TarifVolumenEnt+TarifVolumenLZ),0)*AustrittsKNZ*EintrittsKNZ,2)</f>
        <v>0</v>
      </c>
      <c r="I1040">
        <f t="shared" si="150"/>
        <v>0</v>
      </c>
      <c r="J1040">
        <f t="shared" si="144"/>
        <v>0</v>
      </c>
      <c r="K1040">
        <f t="shared" si="145"/>
        <v>3825</v>
      </c>
      <c r="L1040">
        <f t="shared" si="146"/>
        <v>5600</v>
      </c>
    </row>
    <row r="1041" spans="1:12" x14ac:dyDescent="0.25">
      <c r="A1041">
        <f t="shared" si="151"/>
        <v>8</v>
      </c>
      <c r="B1041">
        <f t="shared" si="152"/>
        <v>87</v>
      </c>
      <c r="C1041">
        <f t="shared" si="147"/>
        <v>2429</v>
      </c>
      <c r="D1041" t="str">
        <f t="shared" si="148"/>
        <v>Annabel</v>
      </c>
      <c r="E1041" t="str">
        <f t="shared" si="149"/>
        <v>Kissel</v>
      </c>
      <c r="F1041">
        <f>ROUND(IF(Tariftyp="AT",IF($A1041&lt;MONTH(TE_ZP_AT),AT_Gehalt,AT_Gehalt*(1+TE_Satz_AT)),IF($A1041&lt;MONTH(TE_ZP_Tarif),Tarifentgelt,Tarifentgelt*(1+TE_Satz))*IRWAZ/AZ_Tarif)*EintrittsKNZ*AustrittsKNZ,2)</f>
        <v>0</v>
      </c>
      <c r="G1041">
        <f>ROUND(Grundentgelt*LZinPrz,2)</f>
        <v>0</v>
      </c>
      <c r="H1041">
        <f>ROUND(IF(FreiwZulage&gt;TarifVolumenEnt+TarifVolumenLZ,FreiwZulage-(TarifVolumenEnt+TarifVolumenLZ),0)*AustrittsKNZ*EintrittsKNZ,2)</f>
        <v>0</v>
      </c>
      <c r="I1041">
        <f t="shared" si="150"/>
        <v>0</v>
      </c>
      <c r="J1041">
        <f t="shared" si="144"/>
        <v>0</v>
      </c>
      <c r="K1041">
        <f t="shared" si="145"/>
        <v>3825</v>
      </c>
      <c r="L1041">
        <f t="shared" si="146"/>
        <v>5600</v>
      </c>
    </row>
    <row r="1042" spans="1:12" x14ac:dyDescent="0.25">
      <c r="A1042">
        <f t="shared" si="151"/>
        <v>9</v>
      </c>
      <c r="B1042">
        <f t="shared" si="152"/>
        <v>87</v>
      </c>
      <c r="C1042">
        <f t="shared" si="147"/>
        <v>2429</v>
      </c>
      <c r="D1042" t="str">
        <f t="shared" si="148"/>
        <v>Annabel</v>
      </c>
      <c r="E1042" t="str">
        <f t="shared" si="149"/>
        <v>Kissel</v>
      </c>
      <c r="F1042">
        <f>ROUND(IF(Tariftyp="AT",IF($A1042&lt;MONTH(TE_ZP_AT),AT_Gehalt,AT_Gehalt*(1+TE_Satz_AT)),IF($A1042&lt;MONTH(TE_ZP_Tarif),Tarifentgelt,Tarifentgelt*(1+TE_Satz))*IRWAZ/AZ_Tarif)*EintrittsKNZ*AustrittsKNZ,2)</f>
        <v>0</v>
      </c>
      <c r="G1042">
        <f>ROUND(Grundentgelt*LZinPrz,2)</f>
        <v>0</v>
      </c>
      <c r="H1042">
        <f>ROUND(IF(FreiwZulage&gt;TarifVolumenEnt+TarifVolumenLZ,FreiwZulage-(TarifVolumenEnt+TarifVolumenLZ),0)*AustrittsKNZ*EintrittsKNZ,2)</f>
        <v>0</v>
      </c>
      <c r="I1042">
        <f t="shared" si="150"/>
        <v>0</v>
      </c>
      <c r="J1042">
        <f t="shared" si="144"/>
        <v>0</v>
      </c>
      <c r="K1042">
        <f t="shared" si="145"/>
        <v>3825</v>
      </c>
      <c r="L1042">
        <f t="shared" si="146"/>
        <v>5600</v>
      </c>
    </row>
    <row r="1043" spans="1:12" x14ac:dyDescent="0.25">
      <c r="A1043">
        <f t="shared" si="151"/>
        <v>10</v>
      </c>
      <c r="B1043">
        <f t="shared" si="152"/>
        <v>87</v>
      </c>
      <c r="C1043">
        <f t="shared" si="147"/>
        <v>2429</v>
      </c>
      <c r="D1043" t="str">
        <f t="shared" si="148"/>
        <v>Annabel</v>
      </c>
      <c r="E1043" t="str">
        <f t="shared" si="149"/>
        <v>Kissel</v>
      </c>
      <c r="F1043">
        <f>ROUND(IF(Tariftyp="AT",IF($A1043&lt;MONTH(TE_ZP_AT),AT_Gehalt,AT_Gehalt*(1+TE_Satz_AT)),IF($A1043&lt;MONTH(TE_ZP_Tarif),Tarifentgelt,Tarifentgelt*(1+TE_Satz))*IRWAZ/AZ_Tarif)*EintrittsKNZ*AustrittsKNZ,2)</f>
        <v>0</v>
      </c>
      <c r="G1043">
        <f>ROUND(Grundentgelt*LZinPrz,2)</f>
        <v>0</v>
      </c>
      <c r="H1043">
        <f>ROUND(IF(FreiwZulage&gt;TarifVolumenEnt+TarifVolumenLZ,FreiwZulage-(TarifVolumenEnt+TarifVolumenLZ),0)*AustrittsKNZ*EintrittsKNZ,2)</f>
        <v>0</v>
      </c>
      <c r="I1043">
        <f t="shared" si="150"/>
        <v>0</v>
      </c>
      <c r="J1043">
        <f t="shared" si="144"/>
        <v>0</v>
      </c>
      <c r="K1043">
        <f t="shared" si="145"/>
        <v>3825</v>
      </c>
      <c r="L1043">
        <f t="shared" si="146"/>
        <v>5600</v>
      </c>
    </row>
    <row r="1044" spans="1:12" x14ac:dyDescent="0.25">
      <c r="A1044">
        <f t="shared" si="151"/>
        <v>11</v>
      </c>
      <c r="B1044">
        <f t="shared" si="152"/>
        <v>87</v>
      </c>
      <c r="C1044">
        <f t="shared" si="147"/>
        <v>2429</v>
      </c>
      <c r="D1044" t="str">
        <f t="shared" si="148"/>
        <v>Annabel</v>
      </c>
      <c r="E1044" t="str">
        <f t="shared" si="149"/>
        <v>Kissel</v>
      </c>
      <c r="F1044">
        <f>ROUND(IF(Tariftyp="AT",IF($A1044&lt;MONTH(TE_ZP_AT),AT_Gehalt,AT_Gehalt*(1+TE_Satz_AT)),IF($A1044&lt;MONTH(TE_ZP_Tarif),Tarifentgelt,Tarifentgelt*(1+TE_Satz))*IRWAZ/AZ_Tarif)*EintrittsKNZ*AustrittsKNZ,2)</f>
        <v>0</v>
      </c>
      <c r="G1044">
        <f>ROUND(Grundentgelt*LZinPrz,2)</f>
        <v>0</v>
      </c>
      <c r="H1044">
        <f>ROUND(IF(FreiwZulage&gt;TarifVolumenEnt+TarifVolumenLZ,FreiwZulage-(TarifVolumenEnt+TarifVolumenLZ),0)*AustrittsKNZ*EintrittsKNZ,2)</f>
        <v>0</v>
      </c>
      <c r="I1044">
        <f t="shared" si="150"/>
        <v>0</v>
      </c>
      <c r="J1044">
        <f t="shared" si="144"/>
        <v>0</v>
      </c>
      <c r="K1044">
        <f t="shared" si="145"/>
        <v>3825</v>
      </c>
      <c r="L1044">
        <f t="shared" si="146"/>
        <v>5600</v>
      </c>
    </row>
    <row r="1045" spans="1:12" x14ac:dyDescent="0.25">
      <c r="A1045">
        <f t="shared" si="151"/>
        <v>12</v>
      </c>
      <c r="B1045">
        <f t="shared" si="152"/>
        <v>87</v>
      </c>
      <c r="C1045">
        <f t="shared" si="147"/>
        <v>2429</v>
      </c>
      <c r="D1045" t="str">
        <f t="shared" si="148"/>
        <v>Annabel</v>
      </c>
      <c r="E1045" t="str">
        <f t="shared" si="149"/>
        <v>Kissel</v>
      </c>
      <c r="F1045">
        <f>ROUND(IF(Tariftyp="AT",IF($A1045&lt;MONTH(TE_ZP_AT),AT_Gehalt,AT_Gehalt*(1+TE_Satz_AT)),IF($A1045&lt;MONTH(TE_ZP_Tarif),Tarifentgelt,Tarifentgelt*(1+TE_Satz))*IRWAZ/AZ_Tarif)*EintrittsKNZ*AustrittsKNZ,2)</f>
        <v>0</v>
      </c>
      <c r="G1045">
        <f>ROUND(Grundentgelt*LZinPrz,2)</f>
        <v>0</v>
      </c>
      <c r="H1045">
        <f>ROUND(IF(FreiwZulage&gt;TarifVolumenEnt+TarifVolumenLZ,FreiwZulage-(TarifVolumenEnt+TarifVolumenLZ),0)*AustrittsKNZ*EintrittsKNZ,2)</f>
        <v>0</v>
      </c>
      <c r="I1045">
        <f t="shared" si="150"/>
        <v>0</v>
      </c>
      <c r="J1045">
        <f t="shared" si="144"/>
        <v>0</v>
      </c>
      <c r="K1045">
        <f t="shared" si="145"/>
        <v>3825</v>
      </c>
      <c r="L1045">
        <f t="shared" si="146"/>
        <v>5600</v>
      </c>
    </row>
    <row r="1046" spans="1:12" x14ac:dyDescent="0.25">
      <c r="A1046">
        <f t="shared" si="151"/>
        <v>1</v>
      </c>
      <c r="B1046">
        <f t="shared" si="152"/>
        <v>88</v>
      </c>
      <c r="C1046">
        <f t="shared" si="147"/>
        <v>2430</v>
      </c>
      <c r="D1046" t="str">
        <f t="shared" si="148"/>
        <v>Diether</v>
      </c>
      <c r="E1046" t="str">
        <f t="shared" si="149"/>
        <v>Kleimann</v>
      </c>
      <c r="F1046">
        <f>ROUND(IF(Tariftyp="AT",IF($A1046&lt;MONTH(TE_ZP_AT),AT_Gehalt,AT_Gehalt*(1+TE_Satz_AT)),IF($A1046&lt;MONTH(TE_ZP_Tarif),Tarifentgelt,Tarifentgelt*(1+TE_Satz))*IRWAZ/AZ_Tarif)*EintrittsKNZ*AustrittsKNZ,2)</f>
        <v>2167.5</v>
      </c>
      <c r="G1046">
        <f>ROUND(Grundentgelt*LZinPrz,2)</f>
        <v>195.08</v>
      </c>
      <c r="H1046">
        <f>ROUND(IF(FreiwZulage&gt;TarifVolumenEnt+TarifVolumenLZ,FreiwZulage-(TarifVolumenEnt+TarifVolumenLZ),0)*AustrittsKNZ*EintrittsKNZ,2)</f>
        <v>0</v>
      </c>
      <c r="I1046">
        <f t="shared" si="150"/>
        <v>2362.58</v>
      </c>
      <c r="J1046">
        <f t="shared" si="144"/>
        <v>472.63</v>
      </c>
      <c r="K1046">
        <f t="shared" si="145"/>
        <v>1462.42</v>
      </c>
      <c r="L1046">
        <f t="shared" si="146"/>
        <v>3237.42</v>
      </c>
    </row>
    <row r="1047" spans="1:12" x14ac:dyDescent="0.25">
      <c r="A1047">
        <f t="shared" si="151"/>
        <v>2</v>
      </c>
      <c r="B1047">
        <f t="shared" si="152"/>
        <v>88</v>
      </c>
      <c r="C1047">
        <f t="shared" si="147"/>
        <v>2430</v>
      </c>
      <c r="D1047" t="str">
        <f t="shared" si="148"/>
        <v>Diether</v>
      </c>
      <c r="E1047" t="str">
        <f t="shared" si="149"/>
        <v>Kleimann</v>
      </c>
      <c r="F1047">
        <f>ROUND(IF(Tariftyp="AT",IF($A1047&lt;MONTH(TE_ZP_AT),AT_Gehalt,AT_Gehalt*(1+TE_Satz_AT)),IF($A1047&lt;MONTH(TE_ZP_Tarif),Tarifentgelt,Tarifentgelt*(1+TE_Satz))*IRWAZ/AZ_Tarif)*EintrittsKNZ*AustrittsKNZ,2)</f>
        <v>2167.5</v>
      </c>
      <c r="G1047">
        <f>ROUND(Grundentgelt*LZinPrz,2)</f>
        <v>195.08</v>
      </c>
      <c r="H1047">
        <f>ROUND(IF(FreiwZulage&gt;TarifVolumenEnt+TarifVolumenLZ,FreiwZulage-(TarifVolumenEnt+TarifVolumenLZ),0)*AustrittsKNZ*EintrittsKNZ,2)</f>
        <v>0</v>
      </c>
      <c r="I1047">
        <f t="shared" si="150"/>
        <v>2362.58</v>
      </c>
      <c r="J1047">
        <f t="shared" si="144"/>
        <v>472.63</v>
      </c>
      <c r="K1047">
        <f t="shared" si="145"/>
        <v>1462.42</v>
      </c>
      <c r="L1047">
        <f t="shared" si="146"/>
        <v>3237.42</v>
      </c>
    </row>
    <row r="1048" spans="1:12" x14ac:dyDescent="0.25">
      <c r="A1048">
        <f t="shared" si="151"/>
        <v>3</v>
      </c>
      <c r="B1048">
        <f t="shared" si="152"/>
        <v>88</v>
      </c>
      <c r="C1048">
        <f t="shared" si="147"/>
        <v>2430</v>
      </c>
      <c r="D1048" t="str">
        <f t="shared" si="148"/>
        <v>Diether</v>
      </c>
      <c r="E1048" t="str">
        <f t="shared" si="149"/>
        <v>Kleimann</v>
      </c>
      <c r="F1048">
        <f>ROUND(IF(Tariftyp="AT",IF($A1048&lt;MONTH(TE_ZP_AT),AT_Gehalt,AT_Gehalt*(1+TE_Satz_AT)),IF($A1048&lt;MONTH(TE_ZP_Tarif),Tarifentgelt,Tarifentgelt*(1+TE_Satz))*IRWAZ/AZ_Tarif)*EintrittsKNZ*AustrittsKNZ,2)</f>
        <v>2167.5</v>
      </c>
      <c r="G1048">
        <f>ROUND(Grundentgelt*LZinPrz,2)</f>
        <v>195.08</v>
      </c>
      <c r="H1048">
        <f>ROUND(IF(FreiwZulage&gt;TarifVolumenEnt+TarifVolumenLZ,FreiwZulage-(TarifVolumenEnt+TarifVolumenLZ),0)*AustrittsKNZ*EintrittsKNZ,2)</f>
        <v>0</v>
      </c>
      <c r="I1048">
        <f t="shared" si="150"/>
        <v>2362.58</v>
      </c>
      <c r="J1048">
        <f t="shared" si="144"/>
        <v>472.63</v>
      </c>
      <c r="K1048">
        <f t="shared" si="145"/>
        <v>1462.42</v>
      </c>
      <c r="L1048">
        <f t="shared" si="146"/>
        <v>3237.42</v>
      </c>
    </row>
    <row r="1049" spans="1:12" x14ac:dyDescent="0.25">
      <c r="A1049">
        <f t="shared" si="151"/>
        <v>4</v>
      </c>
      <c r="B1049">
        <f t="shared" si="152"/>
        <v>88</v>
      </c>
      <c r="C1049">
        <f t="shared" si="147"/>
        <v>2430</v>
      </c>
      <c r="D1049" t="str">
        <f t="shared" si="148"/>
        <v>Diether</v>
      </c>
      <c r="E1049" t="str">
        <f t="shared" si="149"/>
        <v>Kleimann</v>
      </c>
      <c r="F1049">
        <f>ROUND(IF(Tariftyp="AT",IF($A1049&lt;MONTH(TE_ZP_AT),AT_Gehalt,AT_Gehalt*(1+TE_Satz_AT)),IF($A1049&lt;MONTH(TE_ZP_Tarif),Tarifentgelt,Tarifentgelt*(1+TE_Satz))*IRWAZ/AZ_Tarif)*EintrittsKNZ*AustrittsKNZ,2)</f>
        <v>2167.5</v>
      </c>
      <c r="G1049">
        <f>ROUND(Grundentgelt*LZinPrz,2)</f>
        <v>195.08</v>
      </c>
      <c r="H1049">
        <f>ROUND(IF(FreiwZulage&gt;TarifVolumenEnt+TarifVolumenLZ,FreiwZulage-(TarifVolumenEnt+TarifVolumenLZ),0)*AustrittsKNZ*EintrittsKNZ,2)</f>
        <v>0</v>
      </c>
      <c r="I1049">
        <f t="shared" si="150"/>
        <v>2362.58</v>
      </c>
      <c r="J1049">
        <f t="shared" si="144"/>
        <v>472.63</v>
      </c>
      <c r="K1049">
        <f t="shared" si="145"/>
        <v>1462.42</v>
      </c>
      <c r="L1049">
        <f t="shared" si="146"/>
        <v>3237.42</v>
      </c>
    </row>
    <row r="1050" spans="1:12" x14ac:dyDescent="0.25">
      <c r="A1050">
        <f t="shared" si="151"/>
        <v>5</v>
      </c>
      <c r="B1050">
        <f t="shared" si="152"/>
        <v>88</v>
      </c>
      <c r="C1050">
        <f t="shared" si="147"/>
        <v>2430</v>
      </c>
      <c r="D1050" t="str">
        <f t="shared" si="148"/>
        <v>Diether</v>
      </c>
      <c r="E1050" t="str">
        <f t="shared" si="149"/>
        <v>Kleimann</v>
      </c>
      <c r="F1050">
        <f>ROUND(IF(Tariftyp="AT",IF($A1050&lt;MONTH(TE_ZP_AT),AT_Gehalt,AT_Gehalt*(1+TE_Satz_AT)),IF($A1050&lt;MONTH(TE_ZP_Tarif),Tarifentgelt,Tarifentgelt*(1+TE_Satz))*IRWAZ/AZ_Tarif)*EintrittsKNZ*AustrittsKNZ,2)</f>
        <v>2232.5300000000002</v>
      </c>
      <c r="G1050">
        <f>ROUND(Grundentgelt*LZinPrz,2)</f>
        <v>200.93</v>
      </c>
      <c r="H1050">
        <f>ROUND(IF(FreiwZulage&gt;TarifVolumenEnt+TarifVolumenLZ,FreiwZulage-(TarifVolumenEnt+TarifVolumenLZ),0)*AustrittsKNZ*EintrittsKNZ,2)</f>
        <v>0</v>
      </c>
      <c r="I1050">
        <f t="shared" si="150"/>
        <v>2433.46</v>
      </c>
      <c r="J1050">
        <f t="shared" si="144"/>
        <v>486.81</v>
      </c>
      <c r="K1050">
        <f t="shared" si="145"/>
        <v>1391.54</v>
      </c>
      <c r="L1050">
        <f t="shared" si="146"/>
        <v>3166.54</v>
      </c>
    </row>
    <row r="1051" spans="1:12" x14ac:dyDescent="0.25">
      <c r="A1051">
        <f t="shared" si="151"/>
        <v>6</v>
      </c>
      <c r="B1051">
        <f t="shared" si="152"/>
        <v>88</v>
      </c>
      <c r="C1051">
        <f t="shared" si="147"/>
        <v>2430</v>
      </c>
      <c r="D1051" t="str">
        <f t="shared" si="148"/>
        <v>Diether</v>
      </c>
      <c r="E1051" t="str">
        <f t="shared" si="149"/>
        <v>Kleimann</v>
      </c>
      <c r="F1051">
        <f>ROUND(IF(Tariftyp="AT",IF($A1051&lt;MONTH(TE_ZP_AT),AT_Gehalt,AT_Gehalt*(1+TE_Satz_AT)),IF($A1051&lt;MONTH(TE_ZP_Tarif),Tarifentgelt,Tarifentgelt*(1+TE_Satz))*IRWAZ/AZ_Tarif)*EintrittsKNZ*AustrittsKNZ,2)</f>
        <v>2232.5300000000002</v>
      </c>
      <c r="G1051">
        <f>ROUND(Grundentgelt*LZinPrz,2)</f>
        <v>200.93</v>
      </c>
      <c r="H1051">
        <f>ROUND(IF(FreiwZulage&gt;TarifVolumenEnt+TarifVolumenLZ,FreiwZulage-(TarifVolumenEnt+TarifVolumenLZ),0)*AustrittsKNZ*EintrittsKNZ,2)</f>
        <v>0</v>
      </c>
      <c r="I1051">
        <f t="shared" si="150"/>
        <v>2433.46</v>
      </c>
      <c r="J1051">
        <f t="shared" si="144"/>
        <v>486.81</v>
      </c>
      <c r="K1051">
        <f t="shared" si="145"/>
        <v>1391.54</v>
      </c>
      <c r="L1051">
        <f t="shared" si="146"/>
        <v>3166.54</v>
      </c>
    </row>
    <row r="1052" spans="1:12" x14ac:dyDescent="0.25">
      <c r="A1052">
        <f t="shared" si="151"/>
        <v>7</v>
      </c>
      <c r="B1052">
        <f t="shared" si="152"/>
        <v>88</v>
      </c>
      <c r="C1052">
        <f t="shared" si="147"/>
        <v>2430</v>
      </c>
      <c r="D1052" t="str">
        <f t="shared" si="148"/>
        <v>Diether</v>
      </c>
      <c r="E1052" t="str">
        <f t="shared" si="149"/>
        <v>Kleimann</v>
      </c>
      <c r="F1052">
        <f>ROUND(IF(Tariftyp="AT",IF($A1052&lt;MONTH(TE_ZP_AT),AT_Gehalt,AT_Gehalt*(1+TE_Satz_AT)),IF($A1052&lt;MONTH(TE_ZP_Tarif),Tarifentgelt,Tarifentgelt*(1+TE_Satz))*IRWAZ/AZ_Tarif)*EintrittsKNZ*AustrittsKNZ,2)</f>
        <v>2232.5300000000002</v>
      </c>
      <c r="G1052">
        <f>ROUND(Grundentgelt*LZinPrz,2)</f>
        <v>200.93</v>
      </c>
      <c r="H1052">
        <f>ROUND(IF(FreiwZulage&gt;TarifVolumenEnt+TarifVolumenLZ,FreiwZulage-(TarifVolumenEnt+TarifVolumenLZ),0)*AustrittsKNZ*EintrittsKNZ,2)</f>
        <v>0</v>
      </c>
      <c r="I1052">
        <f t="shared" si="150"/>
        <v>2433.46</v>
      </c>
      <c r="J1052">
        <f t="shared" si="144"/>
        <v>486.81</v>
      </c>
      <c r="K1052">
        <f t="shared" si="145"/>
        <v>1391.54</v>
      </c>
      <c r="L1052">
        <f t="shared" si="146"/>
        <v>3166.54</v>
      </c>
    </row>
    <row r="1053" spans="1:12" x14ac:dyDescent="0.25">
      <c r="A1053">
        <f t="shared" si="151"/>
        <v>8</v>
      </c>
      <c r="B1053">
        <f t="shared" si="152"/>
        <v>88</v>
      </c>
      <c r="C1053">
        <f t="shared" si="147"/>
        <v>2430</v>
      </c>
      <c r="D1053" t="str">
        <f t="shared" si="148"/>
        <v>Diether</v>
      </c>
      <c r="E1053" t="str">
        <f t="shared" si="149"/>
        <v>Kleimann</v>
      </c>
      <c r="F1053">
        <f>ROUND(IF(Tariftyp="AT",IF($A1053&lt;MONTH(TE_ZP_AT),AT_Gehalt,AT_Gehalt*(1+TE_Satz_AT)),IF($A1053&lt;MONTH(TE_ZP_Tarif),Tarifentgelt,Tarifentgelt*(1+TE_Satz))*IRWAZ/AZ_Tarif)*EintrittsKNZ*AustrittsKNZ,2)</f>
        <v>2232.5300000000002</v>
      </c>
      <c r="G1053">
        <f>ROUND(Grundentgelt*LZinPrz,2)</f>
        <v>200.93</v>
      </c>
      <c r="H1053">
        <f>ROUND(IF(FreiwZulage&gt;TarifVolumenEnt+TarifVolumenLZ,FreiwZulage-(TarifVolumenEnt+TarifVolumenLZ),0)*AustrittsKNZ*EintrittsKNZ,2)</f>
        <v>0</v>
      </c>
      <c r="I1053">
        <f t="shared" si="150"/>
        <v>2433.46</v>
      </c>
      <c r="J1053">
        <f t="shared" si="144"/>
        <v>486.81</v>
      </c>
      <c r="K1053">
        <f t="shared" si="145"/>
        <v>1391.54</v>
      </c>
      <c r="L1053">
        <f t="shared" si="146"/>
        <v>3166.54</v>
      </c>
    </row>
    <row r="1054" spans="1:12" x14ac:dyDescent="0.25">
      <c r="A1054">
        <f t="shared" si="151"/>
        <v>9</v>
      </c>
      <c r="B1054">
        <f t="shared" si="152"/>
        <v>88</v>
      </c>
      <c r="C1054">
        <f t="shared" si="147"/>
        <v>2430</v>
      </c>
      <c r="D1054" t="str">
        <f t="shared" si="148"/>
        <v>Diether</v>
      </c>
      <c r="E1054" t="str">
        <f t="shared" si="149"/>
        <v>Kleimann</v>
      </c>
      <c r="F1054">
        <f>ROUND(IF(Tariftyp="AT",IF($A1054&lt;MONTH(TE_ZP_AT),AT_Gehalt,AT_Gehalt*(1+TE_Satz_AT)),IF($A1054&lt;MONTH(TE_ZP_Tarif),Tarifentgelt,Tarifentgelt*(1+TE_Satz))*IRWAZ/AZ_Tarif)*EintrittsKNZ*AustrittsKNZ,2)</f>
        <v>2232.5300000000002</v>
      </c>
      <c r="G1054">
        <f>ROUND(Grundentgelt*LZinPrz,2)</f>
        <v>200.93</v>
      </c>
      <c r="H1054">
        <f>ROUND(IF(FreiwZulage&gt;TarifVolumenEnt+TarifVolumenLZ,FreiwZulage-(TarifVolumenEnt+TarifVolumenLZ),0)*AustrittsKNZ*EintrittsKNZ,2)</f>
        <v>0</v>
      </c>
      <c r="I1054">
        <f t="shared" si="150"/>
        <v>2433.46</v>
      </c>
      <c r="J1054">
        <f t="shared" si="144"/>
        <v>486.81</v>
      </c>
      <c r="K1054">
        <f t="shared" si="145"/>
        <v>1391.54</v>
      </c>
      <c r="L1054">
        <f t="shared" si="146"/>
        <v>3166.54</v>
      </c>
    </row>
    <row r="1055" spans="1:12" x14ac:dyDescent="0.25">
      <c r="A1055">
        <f t="shared" si="151"/>
        <v>10</v>
      </c>
      <c r="B1055">
        <f t="shared" si="152"/>
        <v>88</v>
      </c>
      <c r="C1055">
        <f t="shared" si="147"/>
        <v>2430</v>
      </c>
      <c r="D1055" t="str">
        <f t="shared" si="148"/>
        <v>Diether</v>
      </c>
      <c r="E1055" t="str">
        <f t="shared" si="149"/>
        <v>Kleimann</v>
      </c>
      <c r="F1055">
        <f>ROUND(IF(Tariftyp="AT",IF($A1055&lt;MONTH(TE_ZP_AT),AT_Gehalt,AT_Gehalt*(1+TE_Satz_AT)),IF($A1055&lt;MONTH(TE_ZP_Tarif),Tarifentgelt,Tarifentgelt*(1+TE_Satz))*IRWAZ/AZ_Tarif)*EintrittsKNZ*AustrittsKNZ,2)</f>
        <v>2232.5300000000002</v>
      </c>
      <c r="G1055">
        <f>ROUND(Grundentgelt*LZinPrz,2)</f>
        <v>200.93</v>
      </c>
      <c r="H1055">
        <f>ROUND(IF(FreiwZulage&gt;TarifVolumenEnt+TarifVolumenLZ,FreiwZulage-(TarifVolumenEnt+TarifVolumenLZ),0)*AustrittsKNZ*EintrittsKNZ,2)</f>
        <v>0</v>
      </c>
      <c r="I1055">
        <f t="shared" si="150"/>
        <v>2433.46</v>
      </c>
      <c r="J1055">
        <f t="shared" si="144"/>
        <v>486.81</v>
      </c>
      <c r="K1055">
        <f t="shared" si="145"/>
        <v>1391.54</v>
      </c>
      <c r="L1055">
        <f t="shared" si="146"/>
        <v>3166.54</v>
      </c>
    </row>
    <row r="1056" spans="1:12" x14ac:dyDescent="0.25">
      <c r="A1056">
        <f t="shared" si="151"/>
        <v>11</v>
      </c>
      <c r="B1056">
        <f t="shared" si="152"/>
        <v>88</v>
      </c>
      <c r="C1056">
        <f t="shared" si="147"/>
        <v>2430</v>
      </c>
      <c r="D1056" t="str">
        <f t="shared" si="148"/>
        <v>Diether</v>
      </c>
      <c r="E1056" t="str">
        <f t="shared" si="149"/>
        <v>Kleimann</v>
      </c>
      <c r="F1056">
        <f>ROUND(IF(Tariftyp="AT",IF($A1056&lt;MONTH(TE_ZP_AT),AT_Gehalt,AT_Gehalt*(1+TE_Satz_AT)),IF($A1056&lt;MONTH(TE_ZP_Tarif),Tarifentgelt,Tarifentgelt*(1+TE_Satz))*IRWAZ/AZ_Tarif)*EintrittsKNZ*AustrittsKNZ,2)</f>
        <v>2232.5300000000002</v>
      </c>
      <c r="G1056">
        <f>ROUND(Grundentgelt*LZinPrz,2)</f>
        <v>200.93</v>
      </c>
      <c r="H1056">
        <f>ROUND(IF(FreiwZulage&gt;TarifVolumenEnt+TarifVolumenLZ,FreiwZulage-(TarifVolumenEnt+TarifVolumenLZ),0)*AustrittsKNZ*EintrittsKNZ,2)</f>
        <v>0</v>
      </c>
      <c r="I1056">
        <f t="shared" si="150"/>
        <v>2433.46</v>
      </c>
      <c r="J1056">
        <f t="shared" si="144"/>
        <v>486.81</v>
      </c>
      <c r="K1056">
        <f t="shared" si="145"/>
        <v>1391.54</v>
      </c>
      <c r="L1056">
        <f t="shared" si="146"/>
        <v>3166.54</v>
      </c>
    </row>
    <row r="1057" spans="1:12" x14ac:dyDescent="0.25">
      <c r="A1057">
        <f t="shared" si="151"/>
        <v>12</v>
      </c>
      <c r="B1057">
        <f t="shared" si="152"/>
        <v>88</v>
      </c>
      <c r="C1057">
        <f t="shared" si="147"/>
        <v>2430</v>
      </c>
      <c r="D1057" t="str">
        <f t="shared" si="148"/>
        <v>Diether</v>
      </c>
      <c r="E1057" t="str">
        <f t="shared" si="149"/>
        <v>Kleimann</v>
      </c>
      <c r="F1057">
        <f>ROUND(IF(Tariftyp="AT",IF($A1057&lt;MONTH(TE_ZP_AT),AT_Gehalt,AT_Gehalt*(1+TE_Satz_AT)),IF($A1057&lt;MONTH(TE_ZP_Tarif),Tarifentgelt,Tarifentgelt*(1+TE_Satz))*IRWAZ/AZ_Tarif)*EintrittsKNZ*AustrittsKNZ,2)</f>
        <v>2232.5300000000002</v>
      </c>
      <c r="G1057">
        <f>ROUND(Grundentgelt*LZinPrz,2)</f>
        <v>200.93</v>
      </c>
      <c r="H1057">
        <f>ROUND(IF(FreiwZulage&gt;TarifVolumenEnt+TarifVolumenLZ,FreiwZulage-(TarifVolumenEnt+TarifVolumenLZ),0)*AustrittsKNZ*EintrittsKNZ,2)</f>
        <v>0</v>
      </c>
      <c r="I1057">
        <f t="shared" si="150"/>
        <v>2433.46</v>
      </c>
      <c r="J1057">
        <f t="shared" si="144"/>
        <v>486.81</v>
      </c>
      <c r="K1057">
        <f t="shared" si="145"/>
        <v>1391.54</v>
      </c>
      <c r="L1057">
        <f t="shared" si="146"/>
        <v>3166.54</v>
      </c>
    </row>
    <row r="1058" spans="1:12" x14ac:dyDescent="0.25">
      <c r="A1058">
        <f t="shared" si="151"/>
        <v>1</v>
      </c>
      <c r="B1058">
        <f t="shared" si="152"/>
        <v>89</v>
      </c>
      <c r="C1058">
        <f t="shared" si="147"/>
        <v>2444</v>
      </c>
      <c r="D1058" t="str">
        <f t="shared" si="148"/>
        <v>Bernhard</v>
      </c>
      <c r="E1058" t="str">
        <f t="shared" si="149"/>
        <v>Klein</v>
      </c>
      <c r="F1058">
        <f>ROUND(IF(Tariftyp="AT",IF($A1058&lt;MONTH(TE_ZP_AT),AT_Gehalt,AT_Gehalt*(1+TE_Satz_AT)),IF($A1058&lt;MONTH(TE_ZP_Tarif),Tarifentgelt,Tarifentgelt*(1+TE_Satz))*IRWAZ/AZ_Tarif)*EintrittsKNZ*AustrittsKNZ,2)</f>
        <v>2123.5</v>
      </c>
      <c r="G1058">
        <f>ROUND(Grundentgelt*LZinPrz,2)</f>
        <v>191.12</v>
      </c>
      <c r="H1058">
        <f>ROUND(IF(FreiwZulage&gt;TarifVolumenEnt+TarifVolumenLZ,FreiwZulage-(TarifVolumenEnt+TarifVolumenLZ),0)*AustrittsKNZ*EintrittsKNZ,2)</f>
        <v>208</v>
      </c>
      <c r="I1058">
        <f t="shared" si="150"/>
        <v>2522.62</v>
      </c>
      <c r="J1058">
        <f t="shared" si="144"/>
        <v>504.65</v>
      </c>
      <c r="K1058">
        <f t="shared" si="145"/>
        <v>1302.3800000000001</v>
      </c>
      <c r="L1058">
        <f t="shared" si="146"/>
        <v>3077.38</v>
      </c>
    </row>
    <row r="1059" spans="1:12" x14ac:dyDescent="0.25">
      <c r="A1059">
        <f t="shared" si="151"/>
        <v>2</v>
      </c>
      <c r="B1059">
        <f t="shared" si="152"/>
        <v>89</v>
      </c>
      <c r="C1059">
        <f t="shared" si="147"/>
        <v>2444</v>
      </c>
      <c r="D1059" t="str">
        <f t="shared" si="148"/>
        <v>Bernhard</v>
      </c>
      <c r="E1059" t="str">
        <f t="shared" si="149"/>
        <v>Klein</v>
      </c>
      <c r="F1059">
        <f>ROUND(IF(Tariftyp="AT",IF($A1059&lt;MONTH(TE_ZP_AT),AT_Gehalt,AT_Gehalt*(1+TE_Satz_AT)),IF($A1059&lt;MONTH(TE_ZP_Tarif),Tarifentgelt,Tarifentgelt*(1+TE_Satz))*IRWAZ/AZ_Tarif)*EintrittsKNZ*AustrittsKNZ,2)</f>
        <v>2123.5</v>
      </c>
      <c r="G1059">
        <f>ROUND(Grundentgelt*LZinPrz,2)</f>
        <v>191.12</v>
      </c>
      <c r="H1059">
        <f>ROUND(IF(FreiwZulage&gt;TarifVolumenEnt+TarifVolumenLZ,FreiwZulage-(TarifVolumenEnt+TarifVolumenLZ),0)*AustrittsKNZ*EintrittsKNZ,2)</f>
        <v>208</v>
      </c>
      <c r="I1059">
        <f t="shared" si="150"/>
        <v>2522.62</v>
      </c>
      <c r="J1059">
        <f t="shared" si="144"/>
        <v>504.65</v>
      </c>
      <c r="K1059">
        <f t="shared" si="145"/>
        <v>1302.3800000000001</v>
      </c>
      <c r="L1059">
        <f t="shared" si="146"/>
        <v>3077.38</v>
      </c>
    </row>
    <row r="1060" spans="1:12" x14ac:dyDescent="0.25">
      <c r="A1060">
        <f t="shared" si="151"/>
        <v>3</v>
      </c>
      <c r="B1060">
        <f t="shared" si="152"/>
        <v>89</v>
      </c>
      <c r="C1060">
        <f t="shared" si="147"/>
        <v>2444</v>
      </c>
      <c r="D1060" t="str">
        <f t="shared" si="148"/>
        <v>Bernhard</v>
      </c>
      <c r="E1060" t="str">
        <f t="shared" si="149"/>
        <v>Klein</v>
      </c>
      <c r="F1060">
        <f>ROUND(IF(Tariftyp="AT",IF($A1060&lt;MONTH(TE_ZP_AT),AT_Gehalt,AT_Gehalt*(1+TE_Satz_AT)),IF($A1060&lt;MONTH(TE_ZP_Tarif),Tarifentgelt,Tarifentgelt*(1+TE_Satz))*IRWAZ/AZ_Tarif)*EintrittsKNZ*AustrittsKNZ,2)</f>
        <v>2123.5</v>
      </c>
      <c r="G1060">
        <f>ROUND(Grundentgelt*LZinPrz,2)</f>
        <v>191.12</v>
      </c>
      <c r="H1060">
        <f>ROUND(IF(FreiwZulage&gt;TarifVolumenEnt+TarifVolumenLZ,FreiwZulage-(TarifVolumenEnt+TarifVolumenLZ),0)*AustrittsKNZ*EintrittsKNZ,2)</f>
        <v>208</v>
      </c>
      <c r="I1060">
        <f t="shared" si="150"/>
        <v>2522.62</v>
      </c>
      <c r="J1060">
        <f t="shared" si="144"/>
        <v>504.65</v>
      </c>
      <c r="K1060">
        <f t="shared" si="145"/>
        <v>1302.3800000000001</v>
      </c>
      <c r="L1060">
        <f t="shared" si="146"/>
        <v>3077.38</v>
      </c>
    </row>
    <row r="1061" spans="1:12" x14ac:dyDescent="0.25">
      <c r="A1061">
        <f t="shared" si="151"/>
        <v>4</v>
      </c>
      <c r="B1061">
        <f t="shared" si="152"/>
        <v>89</v>
      </c>
      <c r="C1061">
        <f t="shared" si="147"/>
        <v>2444</v>
      </c>
      <c r="D1061" t="str">
        <f t="shared" si="148"/>
        <v>Bernhard</v>
      </c>
      <c r="E1061" t="str">
        <f t="shared" si="149"/>
        <v>Klein</v>
      </c>
      <c r="F1061">
        <f>ROUND(IF(Tariftyp="AT",IF($A1061&lt;MONTH(TE_ZP_AT),AT_Gehalt,AT_Gehalt*(1+TE_Satz_AT)),IF($A1061&lt;MONTH(TE_ZP_Tarif),Tarifentgelt,Tarifentgelt*(1+TE_Satz))*IRWAZ/AZ_Tarif)*EintrittsKNZ*AustrittsKNZ,2)</f>
        <v>2123.5</v>
      </c>
      <c r="G1061">
        <f>ROUND(Grundentgelt*LZinPrz,2)</f>
        <v>191.12</v>
      </c>
      <c r="H1061">
        <f>ROUND(IF(FreiwZulage&gt;TarifVolumenEnt+TarifVolumenLZ,FreiwZulage-(TarifVolumenEnt+TarifVolumenLZ),0)*AustrittsKNZ*EintrittsKNZ,2)</f>
        <v>208</v>
      </c>
      <c r="I1061">
        <f t="shared" si="150"/>
        <v>2522.62</v>
      </c>
      <c r="J1061">
        <f t="shared" si="144"/>
        <v>504.65</v>
      </c>
      <c r="K1061">
        <f t="shared" si="145"/>
        <v>1302.3800000000001</v>
      </c>
      <c r="L1061">
        <f t="shared" si="146"/>
        <v>3077.38</v>
      </c>
    </row>
    <row r="1062" spans="1:12" x14ac:dyDescent="0.25">
      <c r="A1062">
        <f t="shared" si="151"/>
        <v>5</v>
      </c>
      <c r="B1062">
        <f t="shared" si="152"/>
        <v>89</v>
      </c>
      <c r="C1062">
        <f t="shared" si="147"/>
        <v>2444</v>
      </c>
      <c r="D1062" t="str">
        <f t="shared" si="148"/>
        <v>Bernhard</v>
      </c>
      <c r="E1062" t="str">
        <f t="shared" si="149"/>
        <v>Klein</v>
      </c>
      <c r="F1062">
        <f>ROUND(IF(Tariftyp="AT",IF($A1062&lt;MONTH(TE_ZP_AT),AT_Gehalt,AT_Gehalt*(1+TE_Satz_AT)),IF($A1062&lt;MONTH(TE_ZP_Tarif),Tarifentgelt,Tarifentgelt*(1+TE_Satz))*IRWAZ/AZ_Tarif)*EintrittsKNZ*AustrittsKNZ,2)</f>
        <v>2187.21</v>
      </c>
      <c r="G1062">
        <f>ROUND(Grundentgelt*LZinPrz,2)</f>
        <v>196.85</v>
      </c>
      <c r="H1062">
        <f>ROUND(IF(FreiwZulage&gt;TarifVolumenEnt+TarifVolumenLZ,FreiwZulage-(TarifVolumenEnt+TarifVolumenLZ),0)*AustrittsKNZ*EintrittsKNZ,2)</f>
        <v>138.57</v>
      </c>
      <c r="I1062">
        <f t="shared" si="150"/>
        <v>2522.63</v>
      </c>
      <c r="J1062">
        <f t="shared" si="144"/>
        <v>504.65</v>
      </c>
      <c r="K1062">
        <f t="shared" si="145"/>
        <v>1302.3699999999999</v>
      </c>
      <c r="L1062">
        <f t="shared" si="146"/>
        <v>3077.37</v>
      </c>
    </row>
    <row r="1063" spans="1:12" x14ac:dyDescent="0.25">
      <c r="A1063">
        <f t="shared" si="151"/>
        <v>6</v>
      </c>
      <c r="B1063">
        <f t="shared" si="152"/>
        <v>89</v>
      </c>
      <c r="C1063">
        <f t="shared" si="147"/>
        <v>2444</v>
      </c>
      <c r="D1063" t="str">
        <f t="shared" si="148"/>
        <v>Bernhard</v>
      </c>
      <c r="E1063" t="str">
        <f t="shared" si="149"/>
        <v>Klein</v>
      </c>
      <c r="F1063">
        <f>ROUND(IF(Tariftyp="AT",IF($A1063&lt;MONTH(TE_ZP_AT),AT_Gehalt,AT_Gehalt*(1+TE_Satz_AT)),IF($A1063&lt;MONTH(TE_ZP_Tarif),Tarifentgelt,Tarifentgelt*(1+TE_Satz))*IRWAZ/AZ_Tarif)*EintrittsKNZ*AustrittsKNZ,2)</f>
        <v>2187.21</v>
      </c>
      <c r="G1063">
        <f>ROUND(Grundentgelt*LZinPrz,2)</f>
        <v>196.85</v>
      </c>
      <c r="H1063">
        <f>ROUND(IF(FreiwZulage&gt;TarifVolumenEnt+TarifVolumenLZ,FreiwZulage-(TarifVolumenEnt+TarifVolumenLZ),0)*AustrittsKNZ*EintrittsKNZ,2)</f>
        <v>138.57</v>
      </c>
      <c r="I1063">
        <f t="shared" si="150"/>
        <v>2522.63</v>
      </c>
      <c r="J1063">
        <f t="shared" si="144"/>
        <v>504.65</v>
      </c>
      <c r="K1063">
        <f t="shared" si="145"/>
        <v>1302.3699999999999</v>
      </c>
      <c r="L1063">
        <f t="shared" si="146"/>
        <v>3077.37</v>
      </c>
    </row>
    <row r="1064" spans="1:12" x14ac:dyDescent="0.25">
      <c r="A1064">
        <f t="shared" si="151"/>
        <v>7</v>
      </c>
      <c r="B1064">
        <f t="shared" si="152"/>
        <v>89</v>
      </c>
      <c r="C1064">
        <f t="shared" si="147"/>
        <v>2444</v>
      </c>
      <c r="D1064" t="str">
        <f t="shared" si="148"/>
        <v>Bernhard</v>
      </c>
      <c r="E1064" t="str">
        <f t="shared" si="149"/>
        <v>Klein</v>
      </c>
      <c r="F1064">
        <f>ROUND(IF(Tariftyp="AT",IF($A1064&lt;MONTH(TE_ZP_AT),AT_Gehalt,AT_Gehalt*(1+TE_Satz_AT)),IF($A1064&lt;MONTH(TE_ZP_Tarif),Tarifentgelt,Tarifentgelt*(1+TE_Satz))*IRWAZ/AZ_Tarif)*EintrittsKNZ*AustrittsKNZ,2)</f>
        <v>2187.21</v>
      </c>
      <c r="G1064">
        <f>ROUND(Grundentgelt*LZinPrz,2)</f>
        <v>196.85</v>
      </c>
      <c r="H1064">
        <f>ROUND(IF(FreiwZulage&gt;TarifVolumenEnt+TarifVolumenLZ,FreiwZulage-(TarifVolumenEnt+TarifVolumenLZ),0)*AustrittsKNZ*EintrittsKNZ,2)</f>
        <v>138.57</v>
      </c>
      <c r="I1064">
        <f t="shared" si="150"/>
        <v>2522.63</v>
      </c>
      <c r="J1064">
        <f t="shared" si="144"/>
        <v>504.65</v>
      </c>
      <c r="K1064">
        <f t="shared" si="145"/>
        <v>1302.3699999999999</v>
      </c>
      <c r="L1064">
        <f t="shared" si="146"/>
        <v>3077.37</v>
      </c>
    </row>
    <row r="1065" spans="1:12" x14ac:dyDescent="0.25">
      <c r="A1065">
        <f t="shared" si="151"/>
        <v>8</v>
      </c>
      <c r="B1065">
        <f t="shared" si="152"/>
        <v>89</v>
      </c>
      <c r="C1065">
        <f t="shared" si="147"/>
        <v>2444</v>
      </c>
      <c r="D1065" t="str">
        <f t="shared" si="148"/>
        <v>Bernhard</v>
      </c>
      <c r="E1065" t="str">
        <f t="shared" si="149"/>
        <v>Klein</v>
      </c>
      <c r="F1065">
        <f>ROUND(IF(Tariftyp="AT",IF($A1065&lt;MONTH(TE_ZP_AT),AT_Gehalt,AT_Gehalt*(1+TE_Satz_AT)),IF($A1065&lt;MONTH(TE_ZP_Tarif),Tarifentgelt,Tarifentgelt*(1+TE_Satz))*IRWAZ/AZ_Tarif)*EintrittsKNZ*AustrittsKNZ,2)</f>
        <v>2187.21</v>
      </c>
      <c r="G1065">
        <f>ROUND(Grundentgelt*LZinPrz,2)</f>
        <v>196.85</v>
      </c>
      <c r="H1065">
        <f>ROUND(IF(FreiwZulage&gt;TarifVolumenEnt+TarifVolumenLZ,FreiwZulage-(TarifVolumenEnt+TarifVolumenLZ),0)*AustrittsKNZ*EintrittsKNZ,2)</f>
        <v>138.57</v>
      </c>
      <c r="I1065">
        <f t="shared" si="150"/>
        <v>2522.63</v>
      </c>
      <c r="J1065">
        <f t="shared" si="144"/>
        <v>504.65</v>
      </c>
      <c r="K1065">
        <f t="shared" si="145"/>
        <v>1302.3699999999999</v>
      </c>
      <c r="L1065">
        <f t="shared" si="146"/>
        <v>3077.37</v>
      </c>
    </row>
    <row r="1066" spans="1:12" x14ac:dyDescent="0.25">
      <c r="A1066">
        <f t="shared" si="151"/>
        <v>9</v>
      </c>
      <c r="B1066">
        <f t="shared" si="152"/>
        <v>89</v>
      </c>
      <c r="C1066">
        <f t="shared" si="147"/>
        <v>2444</v>
      </c>
      <c r="D1066" t="str">
        <f t="shared" si="148"/>
        <v>Bernhard</v>
      </c>
      <c r="E1066" t="str">
        <f t="shared" si="149"/>
        <v>Klein</v>
      </c>
      <c r="F1066">
        <f>ROUND(IF(Tariftyp="AT",IF($A1066&lt;MONTH(TE_ZP_AT),AT_Gehalt,AT_Gehalt*(1+TE_Satz_AT)),IF($A1066&lt;MONTH(TE_ZP_Tarif),Tarifentgelt,Tarifentgelt*(1+TE_Satz))*IRWAZ/AZ_Tarif)*EintrittsKNZ*AustrittsKNZ,2)</f>
        <v>2187.21</v>
      </c>
      <c r="G1066">
        <f>ROUND(Grundentgelt*LZinPrz,2)</f>
        <v>196.85</v>
      </c>
      <c r="H1066">
        <f>ROUND(IF(FreiwZulage&gt;TarifVolumenEnt+TarifVolumenLZ,FreiwZulage-(TarifVolumenEnt+TarifVolumenLZ),0)*AustrittsKNZ*EintrittsKNZ,2)</f>
        <v>138.57</v>
      </c>
      <c r="I1066">
        <f t="shared" si="150"/>
        <v>2522.63</v>
      </c>
      <c r="J1066">
        <f t="shared" si="144"/>
        <v>504.65</v>
      </c>
      <c r="K1066">
        <f t="shared" si="145"/>
        <v>1302.3699999999999</v>
      </c>
      <c r="L1066">
        <f t="shared" si="146"/>
        <v>3077.37</v>
      </c>
    </row>
    <row r="1067" spans="1:12" x14ac:dyDescent="0.25">
      <c r="A1067">
        <f t="shared" si="151"/>
        <v>10</v>
      </c>
      <c r="B1067">
        <f t="shared" si="152"/>
        <v>89</v>
      </c>
      <c r="C1067">
        <f t="shared" si="147"/>
        <v>2444</v>
      </c>
      <c r="D1067" t="str">
        <f t="shared" si="148"/>
        <v>Bernhard</v>
      </c>
      <c r="E1067" t="str">
        <f t="shared" si="149"/>
        <v>Klein</v>
      </c>
      <c r="F1067">
        <f>ROUND(IF(Tariftyp="AT",IF($A1067&lt;MONTH(TE_ZP_AT),AT_Gehalt,AT_Gehalt*(1+TE_Satz_AT)),IF($A1067&lt;MONTH(TE_ZP_Tarif),Tarifentgelt,Tarifentgelt*(1+TE_Satz))*IRWAZ/AZ_Tarif)*EintrittsKNZ*AustrittsKNZ,2)</f>
        <v>2187.21</v>
      </c>
      <c r="G1067">
        <f>ROUND(Grundentgelt*LZinPrz,2)</f>
        <v>196.85</v>
      </c>
      <c r="H1067">
        <f>ROUND(IF(FreiwZulage&gt;TarifVolumenEnt+TarifVolumenLZ,FreiwZulage-(TarifVolumenEnt+TarifVolumenLZ),0)*AustrittsKNZ*EintrittsKNZ,2)</f>
        <v>138.57</v>
      </c>
      <c r="I1067">
        <f t="shared" si="150"/>
        <v>2522.63</v>
      </c>
      <c r="J1067">
        <f t="shared" si="144"/>
        <v>504.65</v>
      </c>
      <c r="K1067">
        <f t="shared" si="145"/>
        <v>1302.3699999999999</v>
      </c>
      <c r="L1067">
        <f t="shared" si="146"/>
        <v>3077.37</v>
      </c>
    </row>
    <row r="1068" spans="1:12" x14ac:dyDescent="0.25">
      <c r="A1068">
        <f t="shared" si="151"/>
        <v>11</v>
      </c>
      <c r="B1068">
        <f t="shared" si="152"/>
        <v>89</v>
      </c>
      <c r="C1068">
        <f t="shared" si="147"/>
        <v>2444</v>
      </c>
      <c r="D1068" t="str">
        <f t="shared" si="148"/>
        <v>Bernhard</v>
      </c>
      <c r="E1068" t="str">
        <f t="shared" si="149"/>
        <v>Klein</v>
      </c>
      <c r="F1068">
        <f>ROUND(IF(Tariftyp="AT",IF($A1068&lt;MONTH(TE_ZP_AT),AT_Gehalt,AT_Gehalt*(1+TE_Satz_AT)),IF($A1068&lt;MONTH(TE_ZP_Tarif),Tarifentgelt,Tarifentgelt*(1+TE_Satz))*IRWAZ/AZ_Tarif)*EintrittsKNZ*AustrittsKNZ,2)</f>
        <v>2187.21</v>
      </c>
      <c r="G1068">
        <f>ROUND(Grundentgelt*LZinPrz,2)</f>
        <v>196.85</v>
      </c>
      <c r="H1068">
        <f>ROUND(IF(FreiwZulage&gt;TarifVolumenEnt+TarifVolumenLZ,FreiwZulage-(TarifVolumenEnt+TarifVolumenLZ),0)*AustrittsKNZ*EintrittsKNZ,2)</f>
        <v>138.57</v>
      </c>
      <c r="I1068">
        <f t="shared" si="150"/>
        <v>2522.63</v>
      </c>
      <c r="J1068">
        <f t="shared" si="144"/>
        <v>504.65</v>
      </c>
      <c r="K1068">
        <f t="shared" si="145"/>
        <v>1302.3699999999999</v>
      </c>
      <c r="L1068">
        <f t="shared" si="146"/>
        <v>3077.37</v>
      </c>
    </row>
    <row r="1069" spans="1:12" x14ac:dyDescent="0.25">
      <c r="A1069">
        <f t="shared" si="151"/>
        <v>12</v>
      </c>
      <c r="B1069">
        <f t="shared" si="152"/>
        <v>89</v>
      </c>
      <c r="C1069">
        <f t="shared" si="147"/>
        <v>2444</v>
      </c>
      <c r="D1069" t="str">
        <f t="shared" si="148"/>
        <v>Bernhard</v>
      </c>
      <c r="E1069" t="str">
        <f t="shared" si="149"/>
        <v>Klein</v>
      </c>
      <c r="F1069">
        <f>ROUND(IF(Tariftyp="AT",IF($A1069&lt;MONTH(TE_ZP_AT),AT_Gehalt,AT_Gehalt*(1+TE_Satz_AT)),IF($A1069&lt;MONTH(TE_ZP_Tarif),Tarifentgelt,Tarifentgelt*(1+TE_Satz))*IRWAZ/AZ_Tarif)*EintrittsKNZ*AustrittsKNZ,2)</f>
        <v>2187.21</v>
      </c>
      <c r="G1069">
        <f>ROUND(Grundentgelt*LZinPrz,2)</f>
        <v>196.85</v>
      </c>
      <c r="H1069">
        <f>ROUND(IF(FreiwZulage&gt;TarifVolumenEnt+TarifVolumenLZ,FreiwZulage-(TarifVolumenEnt+TarifVolumenLZ),0)*AustrittsKNZ*EintrittsKNZ,2)</f>
        <v>138.57</v>
      </c>
      <c r="I1069">
        <f t="shared" si="150"/>
        <v>2522.63</v>
      </c>
      <c r="J1069">
        <f t="shared" si="144"/>
        <v>504.65</v>
      </c>
      <c r="K1069">
        <f t="shared" si="145"/>
        <v>1302.3699999999999</v>
      </c>
      <c r="L1069">
        <f t="shared" si="146"/>
        <v>3077.37</v>
      </c>
    </row>
    <row r="1070" spans="1:12" x14ac:dyDescent="0.25">
      <c r="A1070">
        <f t="shared" si="151"/>
        <v>1</v>
      </c>
      <c r="B1070">
        <f t="shared" si="152"/>
        <v>90</v>
      </c>
      <c r="C1070">
        <f t="shared" si="147"/>
        <v>2446</v>
      </c>
      <c r="D1070" t="str">
        <f t="shared" si="148"/>
        <v>Detlev</v>
      </c>
      <c r="E1070" t="str">
        <f t="shared" si="149"/>
        <v>Klemke</v>
      </c>
      <c r="F1070">
        <f>ROUND(IF(Tariftyp="AT",IF($A1070&lt;MONTH(TE_ZP_AT),AT_Gehalt,AT_Gehalt*(1+TE_Satz_AT)),IF($A1070&lt;MONTH(TE_ZP_Tarif),Tarifentgelt,Tarifentgelt*(1+TE_Satz))*IRWAZ/AZ_Tarif)*EintrittsKNZ*AustrittsKNZ,2)</f>
        <v>861.4</v>
      </c>
      <c r="G1070">
        <f>ROUND(Grundentgelt*LZinPrz,2)</f>
        <v>0</v>
      </c>
      <c r="H1070">
        <f>ROUND(IF(FreiwZulage&gt;TarifVolumenEnt+TarifVolumenLZ,FreiwZulage-(TarifVolumenEnt+TarifVolumenLZ),0)*AustrittsKNZ*EintrittsKNZ,2)</f>
        <v>0</v>
      </c>
      <c r="I1070">
        <f t="shared" si="150"/>
        <v>861.4</v>
      </c>
      <c r="J1070">
        <f t="shared" si="144"/>
        <v>172.32</v>
      </c>
      <c r="K1070">
        <f t="shared" si="145"/>
        <v>2963.6</v>
      </c>
      <c r="L1070">
        <f t="shared" si="146"/>
        <v>4738.6000000000004</v>
      </c>
    </row>
    <row r="1071" spans="1:12" x14ac:dyDescent="0.25">
      <c r="A1071">
        <f t="shared" si="151"/>
        <v>2</v>
      </c>
      <c r="B1071">
        <f t="shared" si="152"/>
        <v>90</v>
      </c>
      <c r="C1071">
        <f t="shared" si="147"/>
        <v>2446</v>
      </c>
      <c r="D1071" t="str">
        <f t="shared" si="148"/>
        <v>Detlev</v>
      </c>
      <c r="E1071" t="str">
        <f t="shared" si="149"/>
        <v>Klemke</v>
      </c>
      <c r="F1071">
        <f>ROUND(IF(Tariftyp="AT",IF($A1071&lt;MONTH(TE_ZP_AT),AT_Gehalt,AT_Gehalt*(1+TE_Satz_AT)),IF($A1071&lt;MONTH(TE_ZP_Tarif),Tarifentgelt,Tarifentgelt*(1+TE_Satz))*IRWAZ/AZ_Tarif)*EintrittsKNZ*AustrittsKNZ,2)</f>
        <v>861.4</v>
      </c>
      <c r="G1071">
        <f>ROUND(Grundentgelt*LZinPrz,2)</f>
        <v>0</v>
      </c>
      <c r="H1071">
        <f>ROUND(IF(FreiwZulage&gt;TarifVolumenEnt+TarifVolumenLZ,FreiwZulage-(TarifVolumenEnt+TarifVolumenLZ),0)*AustrittsKNZ*EintrittsKNZ,2)</f>
        <v>0</v>
      </c>
      <c r="I1071">
        <f t="shared" si="150"/>
        <v>861.4</v>
      </c>
      <c r="J1071">
        <f t="shared" si="144"/>
        <v>172.32</v>
      </c>
      <c r="K1071">
        <f t="shared" si="145"/>
        <v>2963.6</v>
      </c>
      <c r="L1071">
        <f t="shared" si="146"/>
        <v>4738.6000000000004</v>
      </c>
    </row>
    <row r="1072" spans="1:12" x14ac:dyDescent="0.25">
      <c r="A1072">
        <f t="shared" si="151"/>
        <v>3</v>
      </c>
      <c r="B1072">
        <f t="shared" si="152"/>
        <v>90</v>
      </c>
      <c r="C1072">
        <f t="shared" si="147"/>
        <v>2446</v>
      </c>
      <c r="D1072" t="str">
        <f t="shared" si="148"/>
        <v>Detlev</v>
      </c>
      <c r="E1072" t="str">
        <f t="shared" si="149"/>
        <v>Klemke</v>
      </c>
      <c r="F1072">
        <f>ROUND(IF(Tariftyp="AT",IF($A1072&lt;MONTH(TE_ZP_AT),AT_Gehalt,AT_Gehalt*(1+TE_Satz_AT)),IF($A1072&lt;MONTH(TE_ZP_Tarif),Tarifentgelt,Tarifentgelt*(1+TE_Satz))*IRWAZ/AZ_Tarif)*EintrittsKNZ*AustrittsKNZ,2)</f>
        <v>861.4</v>
      </c>
      <c r="G1072">
        <f>ROUND(Grundentgelt*LZinPrz,2)</f>
        <v>0</v>
      </c>
      <c r="H1072">
        <f>ROUND(IF(FreiwZulage&gt;TarifVolumenEnt+TarifVolumenLZ,FreiwZulage-(TarifVolumenEnt+TarifVolumenLZ),0)*AustrittsKNZ*EintrittsKNZ,2)</f>
        <v>0</v>
      </c>
      <c r="I1072">
        <f t="shared" si="150"/>
        <v>861.4</v>
      </c>
      <c r="J1072">
        <f t="shared" si="144"/>
        <v>172.32</v>
      </c>
      <c r="K1072">
        <f t="shared" si="145"/>
        <v>2963.6</v>
      </c>
      <c r="L1072">
        <f t="shared" si="146"/>
        <v>4738.6000000000004</v>
      </c>
    </row>
    <row r="1073" spans="1:12" x14ac:dyDescent="0.25">
      <c r="A1073">
        <f t="shared" si="151"/>
        <v>4</v>
      </c>
      <c r="B1073">
        <f t="shared" si="152"/>
        <v>90</v>
      </c>
      <c r="C1073">
        <f t="shared" si="147"/>
        <v>2446</v>
      </c>
      <c r="D1073" t="str">
        <f t="shared" si="148"/>
        <v>Detlev</v>
      </c>
      <c r="E1073" t="str">
        <f t="shared" si="149"/>
        <v>Klemke</v>
      </c>
      <c r="F1073">
        <f>ROUND(IF(Tariftyp="AT",IF($A1073&lt;MONTH(TE_ZP_AT),AT_Gehalt,AT_Gehalt*(1+TE_Satz_AT)),IF($A1073&lt;MONTH(TE_ZP_Tarif),Tarifentgelt,Tarifentgelt*(1+TE_Satz))*IRWAZ/AZ_Tarif)*EintrittsKNZ*AustrittsKNZ,2)</f>
        <v>861.4</v>
      </c>
      <c r="G1073">
        <f>ROUND(Grundentgelt*LZinPrz,2)</f>
        <v>0</v>
      </c>
      <c r="H1073">
        <f>ROUND(IF(FreiwZulage&gt;TarifVolumenEnt+TarifVolumenLZ,FreiwZulage-(TarifVolumenEnt+TarifVolumenLZ),0)*AustrittsKNZ*EintrittsKNZ,2)</f>
        <v>0</v>
      </c>
      <c r="I1073">
        <f t="shared" si="150"/>
        <v>861.4</v>
      </c>
      <c r="J1073">
        <f t="shared" si="144"/>
        <v>172.32</v>
      </c>
      <c r="K1073">
        <f t="shared" si="145"/>
        <v>2963.6</v>
      </c>
      <c r="L1073">
        <f t="shared" si="146"/>
        <v>4738.6000000000004</v>
      </c>
    </row>
    <row r="1074" spans="1:12" x14ac:dyDescent="0.25">
      <c r="A1074">
        <f t="shared" si="151"/>
        <v>5</v>
      </c>
      <c r="B1074">
        <f t="shared" si="152"/>
        <v>90</v>
      </c>
      <c r="C1074">
        <f t="shared" si="147"/>
        <v>2446</v>
      </c>
      <c r="D1074" t="str">
        <f t="shared" si="148"/>
        <v>Detlev</v>
      </c>
      <c r="E1074" t="str">
        <f t="shared" si="149"/>
        <v>Klemke</v>
      </c>
      <c r="F1074">
        <f>ROUND(IF(Tariftyp="AT",IF($A1074&lt;MONTH(TE_ZP_AT),AT_Gehalt,AT_Gehalt*(1+TE_Satz_AT)),IF($A1074&lt;MONTH(TE_ZP_Tarif),Tarifentgelt,Tarifentgelt*(1+TE_Satz))*IRWAZ/AZ_Tarif)*EintrittsKNZ*AustrittsKNZ,2)</f>
        <v>887.24</v>
      </c>
      <c r="G1074">
        <f>ROUND(Grundentgelt*LZinPrz,2)</f>
        <v>0</v>
      </c>
      <c r="H1074">
        <f>ROUND(IF(FreiwZulage&gt;TarifVolumenEnt+TarifVolumenLZ,FreiwZulage-(TarifVolumenEnt+TarifVolumenLZ),0)*AustrittsKNZ*EintrittsKNZ,2)</f>
        <v>0</v>
      </c>
      <c r="I1074">
        <f t="shared" si="150"/>
        <v>887.24</v>
      </c>
      <c r="J1074">
        <f t="shared" si="144"/>
        <v>177.49</v>
      </c>
      <c r="K1074">
        <f t="shared" si="145"/>
        <v>2937.76</v>
      </c>
      <c r="L1074">
        <f t="shared" si="146"/>
        <v>4712.76</v>
      </c>
    </row>
    <row r="1075" spans="1:12" x14ac:dyDescent="0.25">
      <c r="A1075">
        <f t="shared" si="151"/>
        <v>6</v>
      </c>
      <c r="B1075">
        <f t="shared" si="152"/>
        <v>90</v>
      </c>
      <c r="C1075">
        <f t="shared" si="147"/>
        <v>2446</v>
      </c>
      <c r="D1075" t="str">
        <f t="shared" si="148"/>
        <v>Detlev</v>
      </c>
      <c r="E1075" t="str">
        <f t="shared" si="149"/>
        <v>Klemke</v>
      </c>
      <c r="F1075">
        <f>ROUND(IF(Tariftyp="AT",IF($A1075&lt;MONTH(TE_ZP_AT),AT_Gehalt,AT_Gehalt*(1+TE_Satz_AT)),IF($A1075&lt;MONTH(TE_ZP_Tarif),Tarifentgelt,Tarifentgelt*(1+TE_Satz))*IRWAZ/AZ_Tarif)*EintrittsKNZ*AustrittsKNZ,2)</f>
        <v>887.24</v>
      </c>
      <c r="G1075">
        <f>ROUND(Grundentgelt*LZinPrz,2)</f>
        <v>0</v>
      </c>
      <c r="H1075">
        <f>ROUND(IF(FreiwZulage&gt;TarifVolumenEnt+TarifVolumenLZ,FreiwZulage-(TarifVolumenEnt+TarifVolumenLZ),0)*AustrittsKNZ*EintrittsKNZ,2)</f>
        <v>0</v>
      </c>
      <c r="I1075">
        <f t="shared" si="150"/>
        <v>887.24</v>
      </c>
      <c r="J1075">
        <f t="shared" si="144"/>
        <v>177.49</v>
      </c>
      <c r="K1075">
        <f t="shared" si="145"/>
        <v>2937.76</v>
      </c>
      <c r="L1075">
        <f t="shared" si="146"/>
        <v>4712.76</v>
      </c>
    </row>
    <row r="1076" spans="1:12" x14ac:dyDescent="0.25">
      <c r="A1076">
        <f t="shared" si="151"/>
        <v>7</v>
      </c>
      <c r="B1076">
        <f t="shared" si="152"/>
        <v>90</v>
      </c>
      <c r="C1076">
        <f t="shared" si="147"/>
        <v>2446</v>
      </c>
      <c r="D1076" t="str">
        <f t="shared" si="148"/>
        <v>Detlev</v>
      </c>
      <c r="E1076" t="str">
        <f t="shared" si="149"/>
        <v>Klemke</v>
      </c>
      <c r="F1076">
        <f>ROUND(IF(Tariftyp="AT",IF($A1076&lt;MONTH(TE_ZP_AT),AT_Gehalt,AT_Gehalt*(1+TE_Satz_AT)),IF($A1076&lt;MONTH(TE_ZP_Tarif),Tarifentgelt,Tarifentgelt*(1+TE_Satz))*IRWAZ/AZ_Tarif)*EintrittsKNZ*AustrittsKNZ,2)</f>
        <v>887.24</v>
      </c>
      <c r="G1076">
        <f>ROUND(Grundentgelt*LZinPrz,2)</f>
        <v>0</v>
      </c>
      <c r="H1076">
        <f>ROUND(IF(FreiwZulage&gt;TarifVolumenEnt+TarifVolumenLZ,FreiwZulage-(TarifVolumenEnt+TarifVolumenLZ),0)*AustrittsKNZ*EintrittsKNZ,2)</f>
        <v>0</v>
      </c>
      <c r="I1076">
        <f t="shared" si="150"/>
        <v>887.24</v>
      </c>
      <c r="J1076">
        <f t="shared" si="144"/>
        <v>177.49</v>
      </c>
      <c r="K1076">
        <f t="shared" si="145"/>
        <v>2937.76</v>
      </c>
      <c r="L1076">
        <f t="shared" si="146"/>
        <v>4712.76</v>
      </c>
    </row>
    <row r="1077" spans="1:12" x14ac:dyDescent="0.25">
      <c r="A1077">
        <f t="shared" si="151"/>
        <v>8</v>
      </c>
      <c r="B1077">
        <f t="shared" si="152"/>
        <v>90</v>
      </c>
      <c r="C1077">
        <f t="shared" si="147"/>
        <v>2446</v>
      </c>
      <c r="D1077" t="str">
        <f t="shared" si="148"/>
        <v>Detlev</v>
      </c>
      <c r="E1077" t="str">
        <f t="shared" si="149"/>
        <v>Klemke</v>
      </c>
      <c r="F1077">
        <f>ROUND(IF(Tariftyp="AT",IF($A1077&lt;MONTH(TE_ZP_AT),AT_Gehalt,AT_Gehalt*(1+TE_Satz_AT)),IF($A1077&lt;MONTH(TE_ZP_Tarif),Tarifentgelt,Tarifentgelt*(1+TE_Satz))*IRWAZ/AZ_Tarif)*EintrittsKNZ*AustrittsKNZ,2)</f>
        <v>887.24</v>
      </c>
      <c r="G1077">
        <f>ROUND(Grundentgelt*LZinPrz,2)</f>
        <v>0</v>
      </c>
      <c r="H1077">
        <f>ROUND(IF(FreiwZulage&gt;TarifVolumenEnt+TarifVolumenLZ,FreiwZulage-(TarifVolumenEnt+TarifVolumenLZ),0)*AustrittsKNZ*EintrittsKNZ,2)</f>
        <v>0</v>
      </c>
      <c r="I1077">
        <f t="shared" si="150"/>
        <v>887.24</v>
      </c>
      <c r="J1077">
        <f t="shared" si="144"/>
        <v>177.49</v>
      </c>
      <c r="K1077">
        <f t="shared" si="145"/>
        <v>2937.76</v>
      </c>
      <c r="L1077">
        <f t="shared" si="146"/>
        <v>4712.76</v>
      </c>
    </row>
    <row r="1078" spans="1:12" x14ac:dyDescent="0.25">
      <c r="A1078">
        <f t="shared" si="151"/>
        <v>9</v>
      </c>
      <c r="B1078">
        <f t="shared" si="152"/>
        <v>90</v>
      </c>
      <c r="C1078">
        <f t="shared" si="147"/>
        <v>2446</v>
      </c>
      <c r="D1078" t="str">
        <f t="shared" si="148"/>
        <v>Detlev</v>
      </c>
      <c r="E1078" t="str">
        <f t="shared" si="149"/>
        <v>Klemke</v>
      </c>
      <c r="F1078">
        <f>ROUND(IF(Tariftyp="AT",IF($A1078&lt;MONTH(TE_ZP_AT),AT_Gehalt,AT_Gehalt*(1+TE_Satz_AT)),IF($A1078&lt;MONTH(TE_ZP_Tarif),Tarifentgelt,Tarifentgelt*(1+TE_Satz))*IRWAZ/AZ_Tarif)*EintrittsKNZ*AustrittsKNZ,2)</f>
        <v>887.24</v>
      </c>
      <c r="G1078">
        <f>ROUND(Grundentgelt*LZinPrz,2)</f>
        <v>0</v>
      </c>
      <c r="H1078">
        <f>ROUND(IF(FreiwZulage&gt;TarifVolumenEnt+TarifVolumenLZ,FreiwZulage-(TarifVolumenEnt+TarifVolumenLZ),0)*AustrittsKNZ*EintrittsKNZ,2)</f>
        <v>0</v>
      </c>
      <c r="I1078">
        <f t="shared" si="150"/>
        <v>887.24</v>
      </c>
      <c r="J1078">
        <f t="shared" si="144"/>
        <v>177.49</v>
      </c>
      <c r="K1078">
        <f t="shared" si="145"/>
        <v>2937.76</v>
      </c>
      <c r="L1078">
        <f t="shared" si="146"/>
        <v>4712.76</v>
      </c>
    </row>
    <row r="1079" spans="1:12" x14ac:dyDescent="0.25">
      <c r="A1079">
        <f t="shared" si="151"/>
        <v>10</v>
      </c>
      <c r="B1079">
        <f t="shared" si="152"/>
        <v>90</v>
      </c>
      <c r="C1079">
        <f t="shared" si="147"/>
        <v>2446</v>
      </c>
      <c r="D1079" t="str">
        <f t="shared" si="148"/>
        <v>Detlev</v>
      </c>
      <c r="E1079" t="str">
        <f t="shared" si="149"/>
        <v>Klemke</v>
      </c>
      <c r="F1079">
        <f>ROUND(IF(Tariftyp="AT",IF($A1079&lt;MONTH(TE_ZP_AT),AT_Gehalt,AT_Gehalt*(1+TE_Satz_AT)),IF($A1079&lt;MONTH(TE_ZP_Tarif),Tarifentgelt,Tarifentgelt*(1+TE_Satz))*IRWAZ/AZ_Tarif)*EintrittsKNZ*AustrittsKNZ,2)</f>
        <v>887.24</v>
      </c>
      <c r="G1079">
        <f>ROUND(Grundentgelt*LZinPrz,2)</f>
        <v>0</v>
      </c>
      <c r="H1079">
        <f>ROUND(IF(FreiwZulage&gt;TarifVolumenEnt+TarifVolumenLZ,FreiwZulage-(TarifVolumenEnt+TarifVolumenLZ),0)*AustrittsKNZ*EintrittsKNZ,2)</f>
        <v>0</v>
      </c>
      <c r="I1079">
        <f t="shared" si="150"/>
        <v>887.24</v>
      </c>
      <c r="J1079">
        <f t="shared" si="144"/>
        <v>177.49</v>
      </c>
      <c r="K1079">
        <f t="shared" si="145"/>
        <v>2937.76</v>
      </c>
      <c r="L1079">
        <f t="shared" si="146"/>
        <v>4712.76</v>
      </c>
    </row>
    <row r="1080" spans="1:12" x14ac:dyDescent="0.25">
      <c r="A1080">
        <f t="shared" si="151"/>
        <v>11</v>
      </c>
      <c r="B1080">
        <f t="shared" si="152"/>
        <v>90</v>
      </c>
      <c r="C1080">
        <f t="shared" si="147"/>
        <v>2446</v>
      </c>
      <c r="D1080" t="str">
        <f t="shared" si="148"/>
        <v>Detlev</v>
      </c>
      <c r="E1080" t="str">
        <f t="shared" si="149"/>
        <v>Klemke</v>
      </c>
      <c r="F1080">
        <f>ROUND(IF(Tariftyp="AT",IF($A1080&lt;MONTH(TE_ZP_AT),AT_Gehalt,AT_Gehalt*(1+TE_Satz_AT)),IF($A1080&lt;MONTH(TE_ZP_Tarif),Tarifentgelt,Tarifentgelt*(1+TE_Satz))*IRWAZ/AZ_Tarif)*EintrittsKNZ*AustrittsKNZ,2)</f>
        <v>887.24</v>
      </c>
      <c r="G1080">
        <f>ROUND(Grundentgelt*LZinPrz,2)</f>
        <v>0</v>
      </c>
      <c r="H1080">
        <f>ROUND(IF(FreiwZulage&gt;TarifVolumenEnt+TarifVolumenLZ,FreiwZulage-(TarifVolumenEnt+TarifVolumenLZ),0)*AustrittsKNZ*EintrittsKNZ,2)</f>
        <v>0</v>
      </c>
      <c r="I1080">
        <f t="shared" si="150"/>
        <v>887.24</v>
      </c>
      <c r="J1080">
        <f t="shared" si="144"/>
        <v>177.49</v>
      </c>
      <c r="K1080">
        <f t="shared" si="145"/>
        <v>2937.76</v>
      </c>
      <c r="L1080">
        <f t="shared" si="146"/>
        <v>4712.76</v>
      </c>
    </row>
    <row r="1081" spans="1:12" x14ac:dyDescent="0.25">
      <c r="A1081">
        <f t="shared" si="151"/>
        <v>12</v>
      </c>
      <c r="B1081">
        <f t="shared" si="152"/>
        <v>90</v>
      </c>
      <c r="C1081">
        <f t="shared" si="147"/>
        <v>2446</v>
      </c>
      <c r="D1081" t="str">
        <f t="shared" si="148"/>
        <v>Detlev</v>
      </c>
      <c r="E1081" t="str">
        <f t="shared" si="149"/>
        <v>Klemke</v>
      </c>
      <c r="F1081">
        <f>ROUND(IF(Tariftyp="AT",IF($A1081&lt;MONTH(TE_ZP_AT),AT_Gehalt,AT_Gehalt*(1+TE_Satz_AT)),IF($A1081&lt;MONTH(TE_ZP_Tarif),Tarifentgelt,Tarifentgelt*(1+TE_Satz))*IRWAZ/AZ_Tarif)*EintrittsKNZ*AustrittsKNZ,2)</f>
        <v>887.24</v>
      </c>
      <c r="G1081">
        <f>ROUND(Grundentgelt*LZinPrz,2)</f>
        <v>0</v>
      </c>
      <c r="H1081">
        <f>ROUND(IF(FreiwZulage&gt;TarifVolumenEnt+TarifVolumenLZ,FreiwZulage-(TarifVolumenEnt+TarifVolumenLZ),0)*AustrittsKNZ*EintrittsKNZ,2)</f>
        <v>0</v>
      </c>
      <c r="I1081">
        <f t="shared" si="150"/>
        <v>887.24</v>
      </c>
      <c r="J1081">
        <f t="shared" si="144"/>
        <v>177.49</v>
      </c>
      <c r="K1081">
        <f t="shared" si="145"/>
        <v>2937.76</v>
      </c>
      <c r="L1081">
        <f t="shared" si="146"/>
        <v>4712.76</v>
      </c>
    </row>
    <row r="1082" spans="1:12" x14ac:dyDescent="0.25">
      <c r="A1082">
        <f t="shared" si="151"/>
        <v>1</v>
      </c>
      <c r="B1082">
        <f t="shared" si="152"/>
        <v>91</v>
      </c>
      <c r="C1082">
        <f t="shared" si="147"/>
        <v>2449</v>
      </c>
      <c r="D1082" t="str">
        <f t="shared" si="148"/>
        <v>Arno</v>
      </c>
      <c r="E1082" t="str">
        <f t="shared" si="149"/>
        <v>Klockenkemper</v>
      </c>
      <c r="F1082">
        <f>ROUND(IF(Tariftyp="AT",IF($A1082&lt;MONTH(TE_ZP_AT),AT_Gehalt,AT_Gehalt*(1+TE_Satz_AT)),IF($A1082&lt;MONTH(TE_ZP_Tarif),Tarifentgelt,Tarifentgelt*(1+TE_Satz))*IRWAZ/AZ_Tarif)*EintrittsKNZ*AustrittsKNZ,2)</f>
        <v>5256.5</v>
      </c>
      <c r="G1082">
        <f>ROUND(Grundentgelt*LZinPrz,2)</f>
        <v>525.65</v>
      </c>
      <c r="H1082">
        <f>ROUND(IF(FreiwZulage&gt;TarifVolumenEnt+TarifVolumenLZ,FreiwZulage-(TarifVolumenEnt+TarifVolumenLZ),0)*AustrittsKNZ*EintrittsKNZ,2)</f>
        <v>0</v>
      </c>
      <c r="I1082">
        <f t="shared" si="150"/>
        <v>5782.15</v>
      </c>
      <c r="J1082">
        <f t="shared" si="144"/>
        <v>973.4</v>
      </c>
      <c r="K1082">
        <f t="shared" si="145"/>
        <v>0</v>
      </c>
      <c r="L1082">
        <f t="shared" si="146"/>
        <v>0</v>
      </c>
    </row>
    <row r="1083" spans="1:12" x14ac:dyDescent="0.25">
      <c r="A1083">
        <f t="shared" si="151"/>
        <v>2</v>
      </c>
      <c r="B1083">
        <f t="shared" si="152"/>
        <v>91</v>
      </c>
      <c r="C1083">
        <f t="shared" si="147"/>
        <v>2449</v>
      </c>
      <c r="D1083" t="str">
        <f t="shared" si="148"/>
        <v>Arno</v>
      </c>
      <c r="E1083" t="str">
        <f t="shared" si="149"/>
        <v>Klockenkemper</v>
      </c>
      <c r="F1083">
        <f>ROUND(IF(Tariftyp="AT",IF($A1083&lt;MONTH(TE_ZP_AT),AT_Gehalt,AT_Gehalt*(1+TE_Satz_AT)),IF($A1083&lt;MONTH(TE_ZP_Tarif),Tarifentgelt,Tarifentgelt*(1+TE_Satz))*IRWAZ/AZ_Tarif)*EintrittsKNZ*AustrittsKNZ,2)</f>
        <v>5256.5</v>
      </c>
      <c r="G1083">
        <f>ROUND(Grundentgelt*LZinPrz,2)</f>
        <v>525.65</v>
      </c>
      <c r="H1083">
        <f>ROUND(IF(FreiwZulage&gt;TarifVolumenEnt+TarifVolumenLZ,FreiwZulage-(TarifVolumenEnt+TarifVolumenLZ),0)*AustrittsKNZ*EintrittsKNZ,2)</f>
        <v>0</v>
      </c>
      <c r="I1083">
        <f t="shared" si="150"/>
        <v>5782.15</v>
      </c>
      <c r="J1083">
        <f t="shared" si="144"/>
        <v>973.4</v>
      </c>
      <c r="K1083">
        <f t="shared" si="145"/>
        <v>0</v>
      </c>
      <c r="L1083">
        <f t="shared" si="146"/>
        <v>0</v>
      </c>
    </row>
    <row r="1084" spans="1:12" x14ac:dyDescent="0.25">
      <c r="A1084">
        <f t="shared" si="151"/>
        <v>3</v>
      </c>
      <c r="B1084">
        <f t="shared" si="152"/>
        <v>91</v>
      </c>
      <c r="C1084">
        <f t="shared" si="147"/>
        <v>2449</v>
      </c>
      <c r="D1084" t="str">
        <f t="shared" si="148"/>
        <v>Arno</v>
      </c>
      <c r="E1084" t="str">
        <f t="shared" si="149"/>
        <v>Klockenkemper</v>
      </c>
      <c r="F1084">
        <f>ROUND(IF(Tariftyp="AT",IF($A1084&lt;MONTH(TE_ZP_AT),AT_Gehalt,AT_Gehalt*(1+TE_Satz_AT)),IF($A1084&lt;MONTH(TE_ZP_Tarif),Tarifentgelt,Tarifentgelt*(1+TE_Satz))*IRWAZ/AZ_Tarif)*EintrittsKNZ*AustrittsKNZ,2)</f>
        <v>5256.5</v>
      </c>
      <c r="G1084">
        <f>ROUND(Grundentgelt*LZinPrz,2)</f>
        <v>525.65</v>
      </c>
      <c r="H1084">
        <f>ROUND(IF(FreiwZulage&gt;TarifVolumenEnt+TarifVolumenLZ,FreiwZulage-(TarifVolumenEnt+TarifVolumenLZ),0)*AustrittsKNZ*EintrittsKNZ,2)</f>
        <v>0</v>
      </c>
      <c r="I1084">
        <f t="shared" si="150"/>
        <v>5782.15</v>
      </c>
      <c r="J1084">
        <f t="shared" si="144"/>
        <v>973.4</v>
      </c>
      <c r="K1084">
        <f t="shared" si="145"/>
        <v>0</v>
      </c>
      <c r="L1084">
        <f t="shared" si="146"/>
        <v>0</v>
      </c>
    </row>
    <row r="1085" spans="1:12" x14ac:dyDescent="0.25">
      <c r="A1085">
        <f t="shared" si="151"/>
        <v>4</v>
      </c>
      <c r="B1085">
        <f t="shared" si="152"/>
        <v>91</v>
      </c>
      <c r="C1085">
        <f t="shared" si="147"/>
        <v>2449</v>
      </c>
      <c r="D1085" t="str">
        <f t="shared" si="148"/>
        <v>Arno</v>
      </c>
      <c r="E1085" t="str">
        <f t="shared" si="149"/>
        <v>Klockenkemper</v>
      </c>
      <c r="F1085">
        <f>ROUND(IF(Tariftyp="AT",IF($A1085&lt;MONTH(TE_ZP_AT),AT_Gehalt,AT_Gehalt*(1+TE_Satz_AT)),IF($A1085&lt;MONTH(TE_ZP_Tarif),Tarifentgelt,Tarifentgelt*(1+TE_Satz))*IRWAZ/AZ_Tarif)*EintrittsKNZ*AustrittsKNZ,2)</f>
        <v>5256.5</v>
      </c>
      <c r="G1085">
        <f>ROUND(Grundentgelt*LZinPrz,2)</f>
        <v>525.65</v>
      </c>
      <c r="H1085">
        <f>ROUND(IF(FreiwZulage&gt;TarifVolumenEnt+TarifVolumenLZ,FreiwZulage-(TarifVolumenEnt+TarifVolumenLZ),0)*AustrittsKNZ*EintrittsKNZ,2)</f>
        <v>0</v>
      </c>
      <c r="I1085">
        <f t="shared" si="150"/>
        <v>5782.15</v>
      </c>
      <c r="J1085">
        <f t="shared" si="144"/>
        <v>973.4</v>
      </c>
      <c r="K1085">
        <f t="shared" si="145"/>
        <v>0</v>
      </c>
      <c r="L1085">
        <f t="shared" si="146"/>
        <v>0</v>
      </c>
    </row>
    <row r="1086" spans="1:12" x14ac:dyDescent="0.25">
      <c r="A1086">
        <f t="shared" si="151"/>
        <v>5</v>
      </c>
      <c r="B1086">
        <f t="shared" si="152"/>
        <v>91</v>
      </c>
      <c r="C1086">
        <f t="shared" si="147"/>
        <v>2449</v>
      </c>
      <c r="D1086" t="str">
        <f t="shared" si="148"/>
        <v>Arno</v>
      </c>
      <c r="E1086" t="str">
        <f t="shared" si="149"/>
        <v>Klockenkemper</v>
      </c>
      <c r="F1086">
        <f>ROUND(IF(Tariftyp="AT",IF($A1086&lt;MONTH(TE_ZP_AT),AT_Gehalt,AT_Gehalt*(1+TE_Satz_AT)),IF($A1086&lt;MONTH(TE_ZP_Tarif),Tarifentgelt,Tarifentgelt*(1+TE_Satz))*IRWAZ/AZ_Tarif)*EintrittsKNZ*AustrittsKNZ,2)</f>
        <v>5414.2</v>
      </c>
      <c r="G1086">
        <f>ROUND(Grundentgelt*LZinPrz,2)</f>
        <v>541.41999999999996</v>
      </c>
      <c r="H1086">
        <f>ROUND(IF(FreiwZulage&gt;TarifVolumenEnt+TarifVolumenLZ,FreiwZulage-(TarifVolumenEnt+TarifVolumenLZ),0)*AustrittsKNZ*EintrittsKNZ,2)</f>
        <v>0</v>
      </c>
      <c r="I1086">
        <f t="shared" si="150"/>
        <v>5955.62</v>
      </c>
      <c r="J1086">
        <f t="shared" si="144"/>
        <v>973.4</v>
      </c>
      <c r="K1086">
        <f t="shared" si="145"/>
        <v>0</v>
      </c>
      <c r="L1086">
        <f t="shared" si="146"/>
        <v>0</v>
      </c>
    </row>
    <row r="1087" spans="1:12" x14ac:dyDescent="0.25">
      <c r="A1087">
        <f t="shared" si="151"/>
        <v>6</v>
      </c>
      <c r="B1087">
        <f t="shared" si="152"/>
        <v>91</v>
      </c>
      <c r="C1087">
        <f t="shared" si="147"/>
        <v>2449</v>
      </c>
      <c r="D1087" t="str">
        <f t="shared" si="148"/>
        <v>Arno</v>
      </c>
      <c r="E1087" t="str">
        <f t="shared" si="149"/>
        <v>Klockenkemper</v>
      </c>
      <c r="F1087">
        <f>ROUND(IF(Tariftyp="AT",IF($A1087&lt;MONTH(TE_ZP_AT),AT_Gehalt,AT_Gehalt*(1+TE_Satz_AT)),IF($A1087&lt;MONTH(TE_ZP_Tarif),Tarifentgelt,Tarifentgelt*(1+TE_Satz))*IRWAZ/AZ_Tarif)*EintrittsKNZ*AustrittsKNZ,2)</f>
        <v>5414.2</v>
      </c>
      <c r="G1087">
        <f>ROUND(Grundentgelt*LZinPrz,2)</f>
        <v>541.41999999999996</v>
      </c>
      <c r="H1087">
        <f>ROUND(IF(FreiwZulage&gt;TarifVolumenEnt+TarifVolumenLZ,FreiwZulage-(TarifVolumenEnt+TarifVolumenLZ),0)*AustrittsKNZ*EintrittsKNZ,2)</f>
        <v>0</v>
      </c>
      <c r="I1087">
        <f t="shared" si="150"/>
        <v>5955.62</v>
      </c>
      <c r="J1087">
        <f t="shared" si="144"/>
        <v>973.4</v>
      </c>
      <c r="K1087">
        <f t="shared" si="145"/>
        <v>0</v>
      </c>
      <c r="L1087">
        <f t="shared" si="146"/>
        <v>0</v>
      </c>
    </row>
    <row r="1088" spans="1:12" x14ac:dyDescent="0.25">
      <c r="A1088">
        <f t="shared" si="151"/>
        <v>7</v>
      </c>
      <c r="B1088">
        <f t="shared" si="152"/>
        <v>91</v>
      </c>
      <c r="C1088">
        <f t="shared" si="147"/>
        <v>2449</v>
      </c>
      <c r="D1088" t="str">
        <f t="shared" si="148"/>
        <v>Arno</v>
      </c>
      <c r="E1088" t="str">
        <f t="shared" si="149"/>
        <v>Klockenkemper</v>
      </c>
      <c r="F1088">
        <f>ROUND(IF(Tariftyp="AT",IF($A1088&lt;MONTH(TE_ZP_AT),AT_Gehalt,AT_Gehalt*(1+TE_Satz_AT)),IF($A1088&lt;MONTH(TE_ZP_Tarif),Tarifentgelt,Tarifentgelt*(1+TE_Satz))*IRWAZ/AZ_Tarif)*EintrittsKNZ*AustrittsKNZ,2)</f>
        <v>5414.2</v>
      </c>
      <c r="G1088">
        <f>ROUND(Grundentgelt*LZinPrz,2)</f>
        <v>541.41999999999996</v>
      </c>
      <c r="H1088">
        <f>ROUND(IF(FreiwZulage&gt;TarifVolumenEnt+TarifVolumenLZ,FreiwZulage-(TarifVolumenEnt+TarifVolumenLZ),0)*AustrittsKNZ*EintrittsKNZ,2)</f>
        <v>0</v>
      </c>
      <c r="I1088">
        <f t="shared" si="150"/>
        <v>5955.62</v>
      </c>
      <c r="J1088">
        <f t="shared" si="144"/>
        <v>973.4</v>
      </c>
      <c r="K1088">
        <f t="shared" si="145"/>
        <v>0</v>
      </c>
      <c r="L1088">
        <f t="shared" si="146"/>
        <v>0</v>
      </c>
    </row>
    <row r="1089" spans="1:12" x14ac:dyDescent="0.25">
      <c r="A1089">
        <f t="shared" si="151"/>
        <v>8</v>
      </c>
      <c r="B1089">
        <f t="shared" si="152"/>
        <v>91</v>
      </c>
      <c r="C1089">
        <f t="shared" si="147"/>
        <v>2449</v>
      </c>
      <c r="D1089" t="str">
        <f t="shared" si="148"/>
        <v>Arno</v>
      </c>
      <c r="E1089" t="str">
        <f t="shared" si="149"/>
        <v>Klockenkemper</v>
      </c>
      <c r="F1089">
        <f>ROUND(IF(Tariftyp="AT",IF($A1089&lt;MONTH(TE_ZP_AT),AT_Gehalt,AT_Gehalt*(1+TE_Satz_AT)),IF($A1089&lt;MONTH(TE_ZP_Tarif),Tarifentgelt,Tarifentgelt*(1+TE_Satz))*IRWAZ/AZ_Tarif)*EintrittsKNZ*AustrittsKNZ,2)</f>
        <v>5414.2</v>
      </c>
      <c r="G1089">
        <f>ROUND(Grundentgelt*LZinPrz,2)</f>
        <v>541.41999999999996</v>
      </c>
      <c r="H1089">
        <f>ROUND(IF(FreiwZulage&gt;TarifVolumenEnt+TarifVolumenLZ,FreiwZulage-(TarifVolumenEnt+TarifVolumenLZ),0)*AustrittsKNZ*EintrittsKNZ,2)</f>
        <v>0</v>
      </c>
      <c r="I1089">
        <f t="shared" si="150"/>
        <v>5955.62</v>
      </c>
      <c r="J1089">
        <f t="shared" si="144"/>
        <v>973.4</v>
      </c>
      <c r="K1089">
        <f t="shared" si="145"/>
        <v>0</v>
      </c>
      <c r="L1089">
        <f t="shared" si="146"/>
        <v>0</v>
      </c>
    </row>
    <row r="1090" spans="1:12" x14ac:dyDescent="0.25">
      <c r="A1090">
        <f t="shared" si="151"/>
        <v>9</v>
      </c>
      <c r="B1090">
        <f t="shared" si="152"/>
        <v>91</v>
      </c>
      <c r="C1090">
        <f t="shared" si="147"/>
        <v>2449</v>
      </c>
      <c r="D1090" t="str">
        <f t="shared" si="148"/>
        <v>Arno</v>
      </c>
      <c r="E1090" t="str">
        <f t="shared" si="149"/>
        <v>Klockenkemper</v>
      </c>
      <c r="F1090">
        <f>ROUND(IF(Tariftyp="AT",IF($A1090&lt;MONTH(TE_ZP_AT),AT_Gehalt,AT_Gehalt*(1+TE_Satz_AT)),IF($A1090&lt;MONTH(TE_ZP_Tarif),Tarifentgelt,Tarifentgelt*(1+TE_Satz))*IRWAZ/AZ_Tarif)*EintrittsKNZ*AustrittsKNZ,2)</f>
        <v>5414.2</v>
      </c>
      <c r="G1090">
        <f>ROUND(Grundentgelt*LZinPrz,2)</f>
        <v>541.41999999999996</v>
      </c>
      <c r="H1090">
        <f>ROUND(IF(FreiwZulage&gt;TarifVolumenEnt+TarifVolumenLZ,FreiwZulage-(TarifVolumenEnt+TarifVolumenLZ),0)*AustrittsKNZ*EintrittsKNZ,2)</f>
        <v>0</v>
      </c>
      <c r="I1090">
        <f t="shared" si="150"/>
        <v>5955.62</v>
      </c>
      <c r="J1090">
        <f t="shared" ref="J1090:J1153" si="153">ROUND(IF(KVPV_BBG&lt;lfdEntgelt,KVPV_BBG*KVPV_Satz,lfdEntgelt*KVPV_Satz)+IF(RVAV_BBG&lt;lfdEntgelt,RVAV_BBG*RVAV_Satz,lfdEntgelt*RVAV_Satz),2)</f>
        <v>973.4</v>
      </c>
      <c r="K1090">
        <f t="shared" ref="K1090:K1153" si="154">IF(KVPV_BBG-lfdEntgelt&lt;0,0,KVPV_BBG-lfdEntgelt)</f>
        <v>0</v>
      </c>
      <c r="L1090">
        <f t="shared" ref="L1090:L1153" si="155">IF(RVAV_BBG-lfdEntgelt&lt;0,0,RVAV_BBG-lfdEntgelt)</f>
        <v>0</v>
      </c>
    </row>
    <row r="1091" spans="1:12" x14ac:dyDescent="0.25">
      <c r="A1091">
        <f t="shared" si="151"/>
        <v>10</v>
      </c>
      <c r="B1091">
        <f t="shared" si="152"/>
        <v>91</v>
      </c>
      <c r="C1091">
        <f t="shared" ref="C1091:C1154" si="156">INDEX(Stammdaten,$B1091,1)</f>
        <v>2449</v>
      </c>
      <c r="D1091" t="str">
        <f t="shared" ref="D1091:D1154" si="157">INDEX(Stammdaten,$B1091,2)</f>
        <v>Arno</v>
      </c>
      <c r="E1091" t="str">
        <f t="shared" ref="E1091:E1154" si="158">INDEX(Stammdaten,$B1091,3)</f>
        <v>Klockenkemper</v>
      </c>
      <c r="F1091">
        <f>ROUND(IF(Tariftyp="AT",IF($A1091&lt;MONTH(TE_ZP_AT),AT_Gehalt,AT_Gehalt*(1+TE_Satz_AT)),IF($A1091&lt;MONTH(TE_ZP_Tarif),Tarifentgelt,Tarifentgelt*(1+TE_Satz))*IRWAZ/AZ_Tarif)*EintrittsKNZ*AustrittsKNZ,2)</f>
        <v>5414.2</v>
      </c>
      <c r="G1091">
        <f>ROUND(Grundentgelt*LZinPrz,2)</f>
        <v>541.41999999999996</v>
      </c>
      <c r="H1091">
        <f>ROUND(IF(FreiwZulage&gt;TarifVolumenEnt+TarifVolumenLZ,FreiwZulage-(TarifVolumenEnt+TarifVolumenLZ),0)*AustrittsKNZ*EintrittsKNZ,2)</f>
        <v>0</v>
      </c>
      <c r="I1091">
        <f t="shared" ref="I1091:I1154" si="159">SUM(F1091:H1091)</f>
        <v>5955.62</v>
      </c>
      <c r="J1091">
        <f t="shared" si="153"/>
        <v>973.4</v>
      </c>
      <c r="K1091">
        <f t="shared" si="154"/>
        <v>0</v>
      </c>
      <c r="L1091">
        <f t="shared" si="155"/>
        <v>0</v>
      </c>
    </row>
    <row r="1092" spans="1:12" x14ac:dyDescent="0.25">
      <c r="A1092">
        <f t="shared" ref="A1092:A1155" si="160">IF($A1091=12,1,$A1091+1)</f>
        <v>11</v>
      </c>
      <c r="B1092">
        <f t="shared" ref="B1092:B1155" si="161">IF(A1092=1,B1091+1,B1091)</f>
        <v>91</v>
      </c>
      <c r="C1092">
        <f t="shared" si="156"/>
        <v>2449</v>
      </c>
      <c r="D1092" t="str">
        <f t="shared" si="157"/>
        <v>Arno</v>
      </c>
      <c r="E1092" t="str">
        <f t="shared" si="158"/>
        <v>Klockenkemper</v>
      </c>
      <c r="F1092">
        <f>ROUND(IF(Tariftyp="AT",IF($A1092&lt;MONTH(TE_ZP_AT),AT_Gehalt,AT_Gehalt*(1+TE_Satz_AT)),IF($A1092&lt;MONTH(TE_ZP_Tarif),Tarifentgelt,Tarifentgelt*(1+TE_Satz))*IRWAZ/AZ_Tarif)*EintrittsKNZ*AustrittsKNZ,2)</f>
        <v>5414.2</v>
      </c>
      <c r="G1092">
        <f>ROUND(Grundentgelt*LZinPrz,2)</f>
        <v>541.41999999999996</v>
      </c>
      <c r="H1092">
        <f>ROUND(IF(FreiwZulage&gt;TarifVolumenEnt+TarifVolumenLZ,FreiwZulage-(TarifVolumenEnt+TarifVolumenLZ),0)*AustrittsKNZ*EintrittsKNZ,2)</f>
        <v>0</v>
      </c>
      <c r="I1092">
        <f t="shared" si="159"/>
        <v>5955.62</v>
      </c>
      <c r="J1092">
        <f t="shared" si="153"/>
        <v>973.4</v>
      </c>
      <c r="K1092">
        <f t="shared" si="154"/>
        <v>0</v>
      </c>
      <c r="L1092">
        <f t="shared" si="155"/>
        <v>0</v>
      </c>
    </row>
    <row r="1093" spans="1:12" x14ac:dyDescent="0.25">
      <c r="A1093">
        <f t="shared" si="160"/>
        <v>12</v>
      </c>
      <c r="B1093">
        <f t="shared" si="161"/>
        <v>91</v>
      </c>
      <c r="C1093">
        <f t="shared" si="156"/>
        <v>2449</v>
      </c>
      <c r="D1093" t="str">
        <f t="shared" si="157"/>
        <v>Arno</v>
      </c>
      <c r="E1093" t="str">
        <f t="shared" si="158"/>
        <v>Klockenkemper</v>
      </c>
      <c r="F1093">
        <f>ROUND(IF(Tariftyp="AT",IF($A1093&lt;MONTH(TE_ZP_AT),AT_Gehalt,AT_Gehalt*(1+TE_Satz_AT)),IF($A1093&lt;MONTH(TE_ZP_Tarif),Tarifentgelt,Tarifentgelt*(1+TE_Satz))*IRWAZ/AZ_Tarif)*EintrittsKNZ*AustrittsKNZ,2)</f>
        <v>5414.2</v>
      </c>
      <c r="G1093">
        <f>ROUND(Grundentgelt*LZinPrz,2)</f>
        <v>541.41999999999996</v>
      </c>
      <c r="H1093">
        <f>ROUND(IF(FreiwZulage&gt;TarifVolumenEnt+TarifVolumenLZ,FreiwZulage-(TarifVolumenEnt+TarifVolumenLZ),0)*AustrittsKNZ*EintrittsKNZ,2)</f>
        <v>0</v>
      </c>
      <c r="I1093">
        <f t="shared" si="159"/>
        <v>5955.62</v>
      </c>
      <c r="J1093">
        <f t="shared" si="153"/>
        <v>973.4</v>
      </c>
      <c r="K1093">
        <f t="shared" si="154"/>
        <v>0</v>
      </c>
      <c r="L1093">
        <f t="shared" si="155"/>
        <v>0</v>
      </c>
    </row>
    <row r="1094" spans="1:12" x14ac:dyDescent="0.25">
      <c r="A1094">
        <f t="shared" si="160"/>
        <v>1</v>
      </c>
      <c r="B1094">
        <f t="shared" si="161"/>
        <v>92</v>
      </c>
      <c r="C1094">
        <f t="shared" si="156"/>
        <v>2452</v>
      </c>
      <c r="D1094" t="str">
        <f t="shared" si="157"/>
        <v>Edmond</v>
      </c>
      <c r="E1094" t="str">
        <f t="shared" si="158"/>
        <v>Kluthe</v>
      </c>
      <c r="F1094">
        <f>ROUND(IF(Tariftyp="AT",IF($A1094&lt;MONTH(TE_ZP_AT),AT_Gehalt,AT_Gehalt*(1+TE_Satz_AT)),IF($A1094&lt;MONTH(TE_ZP_Tarif),Tarifentgelt,Tarifentgelt*(1+TE_Satz))*IRWAZ/AZ_Tarif)*EintrittsKNZ*AustrittsKNZ,2)</f>
        <v>2541.71</v>
      </c>
      <c r="G1094">
        <f>ROUND(Grundentgelt*LZinPrz,2)</f>
        <v>254.17</v>
      </c>
      <c r="H1094">
        <f>ROUND(IF(FreiwZulage&gt;TarifVolumenEnt+TarifVolumenLZ,FreiwZulage-(TarifVolumenEnt+TarifVolumenLZ),0)*AustrittsKNZ*EintrittsKNZ,2)</f>
        <v>0</v>
      </c>
      <c r="I1094">
        <f t="shared" si="159"/>
        <v>2795.88</v>
      </c>
      <c r="J1094">
        <f t="shared" si="153"/>
        <v>559.32000000000005</v>
      </c>
      <c r="K1094">
        <f t="shared" si="154"/>
        <v>1029.1199999999999</v>
      </c>
      <c r="L1094">
        <f t="shared" si="155"/>
        <v>2804.12</v>
      </c>
    </row>
    <row r="1095" spans="1:12" x14ac:dyDescent="0.25">
      <c r="A1095">
        <f t="shared" si="160"/>
        <v>2</v>
      </c>
      <c r="B1095">
        <f t="shared" si="161"/>
        <v>92</v>
      </c>
      <c r="C1095">
        <f t="shared" si="156"/>
        <v>2452</v>
      </c>
      <c r="D1095" t="str">
        <f t="shared" si="157"/>
        <v>Edmond</v>
      </c>
      <c r="E1095" t="str">
        <f t="shared" si="158"/>
        <v>Kluthe</v>
      </c>
      <c r="F1095">
        <f>ROUND(IF(Tariftyp="AT",IF($A1095&lt;MONTH(TE_ZP_AT),AT_Gehalt,AT_Gehalt*(1+TE_Satz_AT)),IF($A1095&lt;MONTH(TE_ZP_Tarif),Tarifentgelt,Tarifentgelt*(1+TE_Satz))*IRWAZ/AZ_Tarif)*EintrittsKNZ*AustrittsKNZ,2)</f>
        <v>2541.71</v>
      </c>
      <c r="G1095">
        <f>ROUND(Grundentgelt*LZinPrz,2)</f>
        <v>254.17</v>
      </c>
      <c r="H1095">
        <f>ROUND(IF(FreiwZulage&gt;TarifVolumenEnt+TarifVolumenLZ,FreiwZulage-(TarifVolumenEnt+TarifVolumenLZ),0)*AustrittsKNZ*EintrittsKNZ,2)</f>
        <v>0</v>
      </c>
      <c r="I1095">
        <f t="shared" si="159"/>
        <v>2795.88</v>
      </c>
      <c r="J1095">
        <f t="shared" si="153"/>
        <v>559.32000000000005</v>
      </c>
      <c r="K1095">
        <f t="shared" si="154"/>
        <v>1029.1199999999999</v>
      </c>
      <c r="L1095">
        <f t="shared" si="155"/>
        <v>2804.12</v>
      </c>
    </row>
    <row r="1096" spans="1:12" x14ac:dyDescent="0.25">
      <c r="A1096">
        <f t="shared" si="160"/>
        <v>3</v>
      </c>
      <c r="B1096">
        <f t="shared" si="161"/>
        <v>92</v>
      </c>
      <c r="C1096">
        <f t="shared" si="156"/>
        <v>2452</v>
      </c>
      <c r="D1096" t="str">
        <f t="shared" si="157"/>
        <v>Edmond</v>
      </c>
      <c r="E1096" t="str">
        <f t="shared" si="158"/>
        <v>Kluthe</v>
      </c>
      <c r="F1096">
        <f>ROUND(IF(Tariftyp="AT",IF($A1096&lt;MONTH(TE_ZP_AT),AT_Gehalt,AT_Gehalt*(1+TE_Satz_AT)),IF($A1096&lt;MONTH(TE_ZP_Tarif),Tarifentgelt,Tarifentgelt*(1+TE_Satz))*IRWAZ/AZ_Tarif)*EintrittsKNZ*AustrittsKNZ,2)</f>
        <v>2541.71</v>
      </c>
      <c r="G1096">
        <f>ROUND(Grundentgelt*LZinPrz,2)</f>
        <v>254.17</v>
      </c>
      <c r="H1096">
        <f>ROUND(IF(FreiwZulage&gt;TarifVolumenEnt+TarifVolumenLZ,FreiwZulage-(TarifVolumenEnt+TarifVolumenLZ),0)*AustrittsKNZ*EintrittsKNZ,2)</f>
        <v>0</v>
      </c>
      <c r="I1096">
        <f t="shared" si="159"/>
        <v>2795.88</v>
      </c>
      <c r="J1096">
        <f t="shared" si="153"/>
        <v>559.32000000000005</v>
      </c>
      <c r="K1096">
        <f t="shared" si="154"/>
        <v>1029.1199999999999</v>
      </c>
      <c r="L1096">
        <f t="shared" si="155"/>
        <v>2804.12</v>
      </c>
    </row>
    <row r="1097" spans="1:12" x14ac:dyDescent="0.25">
      <c r="A1097">
        <f t="shared" si="160"/>
        <v>4</v>
      </c>
      <c r="B1097">
        <f t="shared" si="161"/>
        <v>92</v>
      </c>
      <c r="C1097">
        <f t="shared" si="156"/>
        <v>2452</v>
      </c>
      <c r="D1097" t="str">
        <f t="shared" si="157"/>
        <v>Edmond</v>
      </c>
      <c r="E1097" t="str">
        <f t="shared" si="158"/>
        <v>Kluthe</v>
      </c>
      <c r="F1097">
        <f>ROUND(IF(Tariftyp="AT",IF($A1097&lt;MONTH(TE_ZP_AT),AT_Gehalt,AT_Gehalt*(1+TE_Satz_AT)),IF($A1097&lt;MONTH(TE_ZP_Tarif),Tarifentgelt,Tarifentgelt*(1+TE_Satz))*IRWAZ/AZ_Tarif)*EintrittsKNZ*AustrittsKNZ,2)</f>
        <v>2541.71</v>
      </c>
      <c r="G1097">
        <f>ROUND(Grundentgelt*LZinPrz,2)</f>
        <v>254.17</v>
      </c>
      <c r="H1097">
        <f>ROUND(IF(FreiwZulage&gt;TarifVolumenEnt+TarifVolumenLZ,FreiwZulage-(TarifVolumenEnt+TarifVolumenLZ),0)*AustrittsKNZ*EintrittsKNZ,2)</f>
        <v>0</v>
      </c>
      <c r="I1097">
        <f t="shared" si="159"/>
        <v>2795.88</v>
      </c>
      <c r="J1097">
        <f t="shared" si="153"/>
        <v>559.32000000000005</v>
      </c>
      <c r="K1097">
        <f t="shared" si="154"/>
        <v>1029.1199999999999</v>
      </c>
      <c r="L1097">
        <f t="shared" si="155"/>
        <v>2804.12</v>
      </c>
    </row>
    <row r="1098" spans="1:12" x14ac:dyDescent="0.25">
      <c r="A1098">
        <f t="shared" si="160"/>
        <v>5</v>
      </c>
      <c r="B1098">
        <f t="shared" si="161"/>
        <v>92</v>
      </c>
      <c r="C1098">
        <f t="shared" si="156"/>
        <v>2452</v>
      </c>
      <c r="D1098" t="str">
        <f t="shared" si="157"/>
        <v>Edmond</v>
      </c>
      <c r="E1098" t="str">
        <f t="shared" si="158"/>
        <v>Kluthe</v>
      </c>
      <c r="F1098">
        <f>ROUND(IF(Tariftyp="AT",IF($A1098&lt;MONTH(TE_ZP_AT),AT_Gehalt,AT_Gehalt*(1+TE_Satz_AT)),IF($A1098&lt;MONTH(TE_ZP_Tarif),Tarifentgelt,Tarifentgelt*(1+TE_Satz))*IRWAZ/AZ_Tarif)*EintrittsKNZ*AustrittsKNZ,2)</f>
        <v>2617.9699999999998</v>
      </c>
      <c r="G1098">
        <f>ROUND(Grundentgelt*LZinPrz,2)</f>
        <v>261.8</v>
      </c>
      <c r="H1098">
        <f>ROUND(IF(FreiwZulage&gt;TarifVolumenEnt+TarifVolumenLZ,FreiwZulage-(TarifVolumenEnt+TarifVolumenLZ),0)*AustrittsKNZ*EintrittsKNZ,2)</f>
        <v>0</v>
      </c>
      <c r="I1098">
        <f t="shared" si="159"/>
        <v>2879.77</v>
      </c>
      <c r="J1098">
        <f t="shared" si="153"/>
        <v>576.1</v>
      </c>
      <c r="K1098">
        <f t="shared" si="154"/>
        <v>945.23</v>
      </c>
      <c r="L1098">
        <f t="shared" si="155"/>
        <v>2720.23</v>
      </c>
    </row>
    <row r="1099" spans="1:12" x14ac:dyDescent="0.25">
      <c r="A1099">
        <f t="shared" si="160"/>
        <v>6</v>
      </c>
      <c r="B1099">
        <f t="shared" si="161"/>
        <v>92</v>
      </c>
      <c r="C1099">
        <f t="shared" si="156"/>
        <v>2452</v>
      </c>
      <c r="D1099" t="str">
        <f t="shared" si="157"/>
        <v>Edmond</v>
      </c>
      <c r="E1099" t="str">
        <f t="shared" si="158"/>
        <v>Kluthe</v>
      </c>
      <c r="F1099">
        <f>ROUND(IF(Tariftyp="AT",IF($A1099&lt;MONTH(TE_ZP_AT),AT_Gehalt,AT_Gehalt*(1+TE_Satz_AT)),IF($A1099&lt;MONTH(TE_ZP_Tarif),Tarifentgelt,Tarifentgelt*(1+TE_Satz))*IRWAZ/AZ_Tarif)*EintrittsKNZ*AustrittsKNZ,2)</f>
        <v>2617.9699999999998</v>
      </c>
      <c r="G1099">
        <f>ROUND(Grundentgelt*LZinPrz,2)</f>
        <v>261.8</v>
      </c>
      <c r="H1099">
        <f>ROUND(IF(FreiwZulage&gt;TarifVolumenEnt+TarifVolumenLZ,FreiwZulage-(TarifVolumenEnt+TarifVolumenLZ),0)*AustrittsKNZ*EintrittsKNZ,2)</f>
        <v>0</v>
      </c>
      <c r="I1099">
        <f t="shared" si="159"/>
        <v>2879.77</v>
      </c>
      <c r="J1099">
        <f t="shared" si="153"/>
        <v>576.1</v>
      </c>
      <c r="K1099">
        <f t="shared" si="154"/>
        <v>945.23</v>
      </c>
      <c r="L1099">
        <f t="shared" si="155"/>
        <v>2720.23</v>
      </c>
    </row>
    <row r="1100" spans="1:12" x14ac:dyDescent="0.25">
      <c r="A1100">
        <f t="shared" si="160"/>
        <v>7</v>
      </c>
      <c r="B1100">
        <f t="shared" si="161"/>
        <v>92</v>
      </c>
      <c r="C1100">
        <f t="shared" si="156"/>
        <v>2452</v>
      </c>
      <c r="D1100" t="str">
        <f t="shared" si="157"/>
        <v>Edmond</v>
      </c>
      <c r="E1100" t="str">
        <f t="shared" si="158"/>
        <v>Kluthe</v>
      </c>
      <c r="F1100">
        <f>ROUND(IF(Tariftyp="AT",IF($A1100&lt;MONTH(TE_ZP_AT),AT_Gehalt,AT_Gehalt*(1+TE_Satz_AT)),IF($A1100&lt;MONTH(TE_ZP_Tarif),Tarifentgelt,Tarifentgelt*(1+TE_Satz))*IRWAZ/AZ_Tarif)*EintrittsKNZ*AustrittsKNZ,2)</f>
        <v>2617.9699999999998</v>
      </c>
      <c r="G1100">
        <f>ROUND(Grundentgelt*LZinPrz,2)</f>
        <v>261.8</v>
      </c>
      <c r="H1100">
        <f>ROUND(IF(FreiwZulage&gt;TarifVolumenEnt+TarifVolumenLZ,FreiwZulage-(TarifVolumenEnt+TarifVolumenLZ),0)*AustrittsKNZ*EintrittsKNZ,2)</f>
        <v>0</v>
      </c>
      <c r="I1100">
        <f t="shared" si="159"/>
        <v>2879.77</v>
      </c>
      <c r="J1100">
        <f t="shared" si="153"/>
        <v>576.1</v>
      </c>
      <c r="K1100">
        <f t="shared" si="154"/>
        <v>945.23</v>
      </c>
      <c r="L1100">
        <f t="shared" si="155"/>
        <v>2720.23</v>
      </c>
    </row>
    <row r="1101" spans="1:12" x14ac:dyDescent="0.25">
      <c r="A1101">
        <f t="shared" si="160"/>
        <v>8</v>
      </c>
      <c r="B1101">
        <f t="shared" si="161"/>
        <v>92</v>
      </c>
      <c r="C1101">
        <f t="shared" si="156"/>
        <v>2452</v>
      </c>
      <c r="D1101" t="str">
        <f t="shared" si="157"/>
        <v>Edmond</v>
      </c>
      <c r="E1101" t="str">
        <f t="shared" si="158"/>
        <v>Kluthe</v>
      </c>
      <c r="F1101">
        <f>ROUND(IF(Tariftyp="AT",IF($A1101&lt;MONTH(TE_ZP_AT),AT_Gehalt,AT_Gehalt*(1+TE_Satz_AT)),IF($A1101&lt;MONTH(TE_ZP_Tarif),Tarifentgelt,Tarifentgelt*(1+TE_Satz))*IRWAZ/AZ_Tarif)*EintrittsKNZ*AustrittsKNZ,2)</f>
        <v>2617.9699999999998</v>
      </c>
      <c r="G1101">
        <f>ROUND(Grundentgelt*LZinPrz,2)</f>
        <v>261.8</v>
      </c>
      <c r="H1101">
        <f>ROUND(IF(FreiwZulage&gt;TarifVolumenEnt+TarifVolumenLZ,FreiwZulage-(TarifVolumenEnt+TarifVolumenLZ),0)*AustrittsKNZ*EintrittsKNZ,2)</f>
        <v>0</v>
      </c>
      <c r="I1101">
        <f t="shared" si="159"/>
        <v>2879.77</v>
      </c>
      <c r="J1101">
        <f t="shared" si="153"/>
        <v>576.1</v>
      </c>
      <c r="K1101">
        <f t="shared" si="154"/>
        <v>945.23</v>
      </c>
      <c r="L1101">
        <f t="shared" si="155"/>
        <v>2720.23</v>
      </c>
    </row>
    <row r="1102" spans="1:12" x14ac:dyDescent="0.25">
      <c r="A1102">
        <f t="shared" si="160"/>
        <v>9</v>
      </c>
      <c r="B1102">
        <f t="shared" si="161"/>
        <v>92</v>
      </c>
      <c r="C1102">
        <f t="shared" si="156"/>
        <v>2452</v>
      </c>
      <c r="D1102" t="str">
        <f t="shared" si="157"/>
        <v>Edmond</v>
      </c>
      <c r="E1102" t="str">
        <f t="shared" si="158"/>
        <v>Kluthe</v>
      </c>
      <c r="F1102">
        <f>ROUND(IF(Tariftyp="AT",IF($A1102&lt;MONTH(TE_ZP_AT),AT_Gehalt,AT_Gehalt*(1+TE_Satz_AT)),IF($A1102&lt;MONTH(TE_ZP_Tarif),Tarifentgelt,Tarifentgelt*(1+TE_Satz))*IRWAZ/AZ_Tarif)*EintrittsKNZ*AustrittsKNZ,2)</f>
        <v>2617.9699999999998</v>
      </c>
      <c r="G1102">
        <f>ROUND(Grundentgelt*LZinPrz,2)</f>
        <v>261.8</v>
      </c>
      <c r="H1102">
        <f>ROUND(IF(FreiwZulage&gt;TarifVolumenEnt+TarifVolumenLZ,FreiwZulage-(TarifVolumenEnt+TarifVolumenLZ),0)*AustrittsKNZ*EintrittsKNZ,2)</f>
        <v>0</v>
      </c>
      <c r="I1102">
        <f t="shared" si="159"/>
        <v>2879.77</v>
      </c>
      <c r="J1102">
        <f t="shared" si="153"/>
        <v>576.1</v>
      </c>
      <c r="K1102">
        <f t="shared" si="154"/>
        <v>945.23</v>
      </c>
      <c r="L1102">
        <f t="shared" si="155"/>
        <v>2720.23</v>
      </c>
    </row>
    <row r="1103" spans="1:12" x14ac:dyDescent="0.25">
      <c r="A1103">
        <f t="shared" si="160"/>
        <v>10</v>
      </c>
      <c r="B1103">
        <f t="shared" si="161"/>
        <v>92</v>
      </c>
      <c r="C1103">
        <f t="shared" si="156"/>
        <v>2452</v>
      </c>
      <c r="D1103" t="str">
        <f t="shared" si="157"/>
        <v>Edmond</v>
      </c>
      <c r="E1103" t="str">
        <f t="shared" si="158"/>
        <v>Kluthe</v>
      </c>
      <c r="F1103">
        <f>ROUND(IF(Tariftyp="AT",IF($A1103&lt;MONTH(TE_ZP_AT),AT_Gehalt,AT_Gehalt*(1+TE_Satz_AT)),IF($A1103&lt;MONTH(TE_ZP_Tarif),Tarifentgelt,Tarifentgelt*(1+TE_Satz))*IRWAZ/AZ_Tarif)*EintrittsKNZ*AustrittsKNZ,2)</f>
        <v>2617.9699999999998</v>
      </c>
      <c r="G1103">
        <f>ROUND(Grundentgelt*LZinPrz,2)</f>
        <v>261.8</v>
      </c>
      <c r="H1103">
        <f>ROUND(IF(FreiwZulage&gt;TarifVolumenEnt+TarifVolumenLZ,FreiwZulage-(TarifVolumenEnt+TarifVolumenLZ),0)*AustrittsKNZ*EintrittsKNZ,2)</f>
        <v>0</v>
      </c>
      <c r="I1103">
        <f t="shared" si="159"/>
        <v>2879.77</v>
      </c>
      <c r="J1103">
        <f t="shared" si="153"/>
        <v>576.1</v>
      </c>
      <c r="K1103">
        <f t="shared" si="154"/>
        <v>945.23</v>
      </c>
      <c r="L1103">
        <f t="shared" si="155"/>
        <v>2720.23</v>
      </c>
    </row>
    <row r="1104" spans="1:12" x14ac:dyDescent="0.25">
      <c r="A1104">
        <f t="shared" si="160"/>
        <v>11</v>
      </c>
      <c r="B1104">
        <f t="shared" si="161"/>
        <v>92</v>
      </c>
      <c r="C1104">
        <f t="shared" si="156"/>
        <v>2452</v>
      </c>
      <c r="D1104" t="str">
        <f t="shared" si="157"/>
        <v>Edmond</v>
      </c>
      <c r="E1104" t="str">
        <f t="shared" si="158"/>
        <v>Kluthe</v>
      </c>
      <c r="F1104">
        <f>ROUND(IF(Tariftyp="AT",IF($A1104&lt;MONTH(TE_ZP_AT),AT_Gehalt,AT_Gehalt*(1+TE_Satz_AT)),IF($A1104&lt;MONTH(TE_ZP_Tarif),Tarifentgelt,Tarifentgelt*(1+TE_Satz))*IRWAZ/AZ_Tarif)*EintrittsKNZ*AustrittsKNZ,2)</f>
        <v>2617.9699999999998</v>
      </c>
      <c r="G1104">
        <f>ROUND(Grundentgelt*LZinPrz,2)</f>
        <v>261.8</v>
      </c>
      <c r="H1104">
        <f>ROUND(IF(FreiwZulage&gt;TarifVolumenEnt+TarifVolumenLZ,FreiwZulage-(TarifVolumenEnt+TarifVolumenLZ),0)*AustrittsKNZ*EintrittsKNZ,2)</f>
        <v>0</v>
      </c>
      <c r="I1104">
        <f t="shared" si="159"/>
        <v>2879.77</v>
      </c>
      <c r="J1104">
        <f t="shared" si="153"/>
        <v>576.1</v>
      </c>
      <c r="K1104">
        <f t="shared" si="154"/>
        <v>945.23</v>
      </c>
      <c r="L1104">
        <f t="shared" si="155"/>
        <v>2720.23</v>
      </c>
    </row>
    <row r="1105" spans="1:12" x14ac:dyDescent="0.25">
      <c r="A1105">
        <f t="shared" si="160"/>
        <v>12</v>
      </c>
      <c r="B1105">
        <f t="shared" si="161"/>
        <v>92</v>
      </c>
      <c r="C1105">
        <f t="shared" si="156"/>
        <v>2452</v>
      </c>
      <c r="D1105" t="str">
        <f t="shared" si="157"/>
        <v>Edmond</v>
      </c>
      <c r="E1105" t="str">
        <f t="shared" si="158"/>
        <v>Kluthe</v>
      </c>
      <c r="F1105">
        <f>ROUND(IF(Tariftyp="AT",IF($A1105&lt;MONTH(TE_ZP_AT),AT_Gehalt,AT_Gehalt*(1+TE_Satz_AT)),IF($A1105&lt;MONTH(TE_ZP_Tarif),Tarifentgelt,Tarifentgelt*(1+TE_Satz))*IRWAZ/AZ_Tarif)*EintrittsKNZ*AustrittsKNZ,2)</f>
        <v>2617.9699999999998</v>
      </c>
      <c r="G1105">
        <f>ROUND(Grundentgelt*LZinPrz,2)</f>
        <v>261.8</v>
      </c>
      <c r="H1105">
        <f>ROUND(IF(FreiwZulage&gt;TarifVolumenEnt+TarifVolumenLZ,FreiwZulage-(TarifVolumenEnt+TarifVolumenLZ),0)*AustrittsKNZ*EintrittsKNZ,2)</f>
        <v>0</v>
      </c>
      <c r="I1105">
        <f t="shared" si="159"/>
        <v>2879.77</v>
      </c>
      <c r="J1105">
        <f t="shared" si="153"/>
        <v>576.1</v>
      </c>
      <c r="K1105">
        <f t="shared" si="154"/>
        <v>945.23</v>
      </c>
      <c r="L1105">
        <f t="shared" si="155"/>
        <v>2720.23</v>
      </c>
    </row>
    <row r="1106" spans="1:12" x14ac:dyDescent="0.25">
      <c r="A1106">
        <f t="shared" si="160"/>
        <v>1</v>
      </c>
      <c r="B1106">
        <f t="shared" si="161"/>
        <v>93</v>
      </c>
      <c r="C1106">
        <f t="shared" si="156"/>
        <v>2461</v>
      </c>
      <c r="D1106" t="str">
        <f t="shared" si="157"/>
        <v>Alexander</v>
      </c>
      <c r="E1106" t="str">
        <f t="shared" si="158"/>
        <v>Knopp</v>
      </c>
      <c r="F1106">
        <f>ROUND(IF(Tariftyp="AT",IF($A1106&lt;MONTH(TE_ZP_AT),AT_Gehalt,AT_Gehalt*(1+TE_Satz_AT)),IF($A1106&lt;MONTH(TE_ZP_Tarif),Tarifentgelt,Tarifentgelt*(1+TE_Satz))*IRWAZ/AZ_Tarif)*EintrittsKNZ*AustrittsKNZ,2)</f>
        <v>2042</v>
      </c>
      <c r="G1106">
        <f>ROUND(Grundentgelt*LZinPrz,2)</f>
        <v>204.2</v>
      </c>
      <c r="H1106">
        <f>ROUND(IF(FreiwZulage&gt;TarifVolumenEnt+TarifVolumenLZ,FreiwZulage-(TarifVolumenEnt+TarifVolumenLZ),0)*AustrittsKNZ*EintrittsKNZ,2)</f>
        <v>66</v>
      </c>
      <c r="I1106">
        <f t="shared" si="159"/>
        <v>2312.1999999999998</v>
      </c>
      <c r="J1106">
        <f t="shared" si="153"/>
        <v>462.56</v>
      </c>
      <c r="K1106">
        <f t="shared" si="154"/>
        <v>1512.8000000000002</v>
      </c>
      <c r="L1106">
        <f t="shared" si="155"/>
        <v>3287.8</v>
      </c>
    </row>
    <row r="1107" spans="1:12" x14ac:dyDescent="0.25">
      <c r="A1107">
        <f t="shared" si="160"/>
        <v>2</v>
      </c>
      <c r="B1107">
        <f t="shared" si="161"/>
        <v>93</v>
      </c>
      <c r="C1107">
        <f t="shared" si="156"/>
        <v>2461</v>
      </c>
      <c r="D1107" t="str">
        <f t="shared" si="157"/>
        <v>Alexander</v>
      </c>
      <c r="E1107" t="str">
        <f t="shared" si="158"/>
        <v>Knopp</v>
      </c>
      <c r="F1107">
        <f>ROUND(IF(Tariftyp="AT",IF($A1107&lt;MONTH(TE_ZP_AT),AT_Gehalt,AT_Gehalt*(1+TE_Satz_AT)),IF($A1107&lt;MONTH(TE_ZP_Tarif),Tarifentgelt,Tarifentgelt*(1+TE_Satz))*IRWAZ/AZ_Tarif)*EintrittsKNZ*AustrittsKNZ,2)</f>
        <v>2042</v>
      </c>
      <c r="G1107">
        <f>ROUND(Grundentgelt*LZinPrz,2)</f>
        <v>204.2</v>
      </c>
      <c r="H1107">
        <f>ROUND(IF(FreiwZulage&gt;TarifVolumenEnt+TarifVolumenLZ,FreiwZulage-(TarifVolumenEnt+TarifVolumenLZ),0)*AustrittsKNZ*EintrittsKNZ,2)</f>
        <v>66</v>
      </c>
      <c r="I1107">
        <f t="shared" si="159"/>
        <v>2312.1999999999998</v>
      </c>
      <c r="J1107">
        <f t="shared" si="153"/>
        <v>462.56</v>
      </c>
      <c r="K1107">
        <f t="shared" si="154"/>
        <v>1512.8000000000002</v>
      </c>
      <c r="L1107">
        <f t="shared" si="155"/>
        <v>3287.8</v>
      </c>
    </row>
    <row r="1108" spans="1:12" x14ac:dyDescent="0.25">
      <c r="A1108">
        <f t="shared" si="160"/>
        <v>3</v>
      </c>
      <c r="B1108">
        <f t="shared" si="161"/>
        <v>93</v>
      </c>
      <c r="C1108">
        <f t="shared" si="156"/>
        <v>2461</v>
      </c>
      <c r="D1108" t="str">
        <f t="shared" si="157"/>
        <v>Alexander</v>
      </c>
      <c r="E1108" t="str">
        <f t="shared" si="158"/>
        <v>Knopp</v>
      </c>
      <c r="F1108">
        <f>ROUND(IF(Tariftyp="AT",IF($A1108&lt;MONTH(TE_ZP_AT),AT_Gehalt,AT_Gehalt*(1+TE_Satz_AT)),IF($A1108&lt;MONTH(TE_ZP_Tarif),Tarifentgelt,Tarifentgelt*(1+TE_Satz))*IRWAZ/AZ_Tarif)*EintrittsKNZ*AustrittsKNZ,2)</f>
        <v>2042</v>
      </c>
      <c r="G1108">
        <f>ROUND(Grundentgelt*LZinPrz,2)</f>
        <v>204.2</v>
      </c>
      <c r="H1108">
        <f>ROUND(IF(FreiwZulage&gt;TarifVolumenEnt+TarifVolumenLZ,FreiwZulage-(TarifVolumenEnt+TarifVolumenLZ),0)*AustrittsKNZ*EintrittsKNZ,2)</f>
        <v>66</v>
      </c>
      <c r="I1108">
        <f t="shared" si="159"/>
        <v>2312.1999999999998</v>
      </c>
      <c r="J1108">
        <f t="shared" si="153"/>
        <v>462.56</v>
      </c>
      <c r="K1108">
        <f t="shared" si="154"/>
        <v>1512.8000000000002</v>
      </c>
      <c r="L1108">
        <f t="shared" si="155"/>
        <v>3287.8</v>
      </c>
    </row>
    <row r="1109" spans="1:12" x14ac:dyDescent="0.25">
      <c r="A1109">
        <f t="shared" si="160"/>
        <v>4</v>
      </c>
      <c r="B1109">
        <f t="shared" si="161"/>
        <v>93</v>
      </c>
      <c r="C1109">
        <f t="shared" si="156"/>
        <v>2461</v>
      </c>
      <c r="D1109" t="str">
        <f t="shared" si="157"/>
        <v>Alexander</v>
      </c>
      <c r="E1109" t="str">
        <f t="shared" si="158"/>
        <v>Knopp</v>
      </c>
      <c r="F1109">
        <f>ROUND(IF(Tariftyp="AT",IF($A1109&lt;MONTH(TE_ZP_AT),AT_Gehalt,AT_Gehalt*(1+TE_Satz_AT)),IF($A1109&lt;MONTH(TE_ZP_Tarif),Tarifentgelt,Tarifentgelt*(1+TE_Satz))*IRWAZ/AZ_Tarif)*EintrittsKNZ*AustrittsKNZ,2)</f>
        <v>2042</v>
      </c>
      <c r="G1109">
        <f>ROUND(Grundentgelt*LZinPrz,2)</f>
        <v>204.2</v>
      </c>
      <c r="H1109">
        <f>ROUND(IF(FreiwZulage&gt;TarifVolumenEnt+TarifVolumenLZ,FreiwZulage-(TarifVolumenEnt+TarifVolumenLZ),0)*AustrittsKNZ*EintrittsKNZ,2)</f>
        <v>66</v>
      </c>
      <c r="I1109">
        <f t="shared" si="159"/>
        <v>2312.1999999999998</v>
      </c>
      <c r="J1109">
        <f t="shared" si="153"/>
        <v>462.56</v>
      </c>
      <c r="K1109">
        <f t="shared" si="154"/>
        <v>1512.8000000000002</v>
      </c>
      <c r="L1109">
        <f t="shared" si="155"/>
        <v>3287.8</v>
      </c>
    </row>
    <row r="1110" spans="1:12" x14ac:dyDescent="0.25">
      <c r="A1110">
        <f t="shared" si="160"/>
        <v>5</v>
      </c>
      <c r="B1110">
        <f t="shared" si="161"/>
        <v>93</v>
      </c>
      <c r="C1110">
        <f t="shared" si="156"/>
        <v>2461</v>
      </c>
      <c r="D1110" t="str">
        <f t="shared" si="157"/>
        <v>Alexander</v>
      </c>
      <c r="E1110" t="str">
        <f t="shared" si="158"/>
        <v>Knopp</v>
      </c>
      <c r="F1110">
        <f>ROUND(IF(Tariftyp="AT",IF($A1110&lt;MONTH(TE_ZP_AT),AT_Gehalt,AT_Gehalt*(1+TE_Satz_AT)),IF($A1110&lt;MONTH(TE_ZP_Tarif),Tarifentgelt,Tarifentgelt*(1+TE_Satz))*IRWAZ/AZ_Tarif)*EintrittsKNZ*AustrittsKNZ,2)</f>
        <v>2103.2600000000002</v>
      </c>
      <c r="G1110">
        <f>ROUND(Grundentgelt*LZinPrz,2)</f>
        <v>210.33</v>
      </c>
      <c r="H1110">
        <f>ROUND(IF(FreiwZulage&gt;TarifVolumenEnt+TarifVolumenLZ,FreiwZulage-(TarifVolumenEnt+TarifVolumenLZ),0)*AustrittsKNZ*EintrittsKNZ,2)</f>
        <v>0</v>
      </c>
      <c r="I1110">
        <f t="shared" si="159"/>
        <v>2313.59</v>
      </c>
      <c r="J1110">
        <f t="shared" si="153"/>
        <v>462.83</v>
      </c>
      <c r="K1110">
        <f t="shared" si="154"/>
        <v>1511.4099999999999</v>
      </c>
      <c r="L1110">
        <f t="shared" si="155"/>
        <v>3286.41</v>
      </c>
    </row>
    <row r="1111" spans="1:12" x14ac:dyDescent="0.25">
      <c r="A1111">
        <f t="shared" si="160"/>
        <v>6</v>
      </c>
      <c r="B1111">
        <f t="shared" si="161"/>
        <v>93</v>
      </c>
      <c r="C1111">
        <f t="shared" si="156"/>
        <v>2461</v>
      </c>
      <c r="D1111" t="str">
        <f t="shared" si="157"/>
        <v>Alexander</v>
      </c>
      <c r="E1111" t="str">
        <f t="shared" si="158"/>
        <v>Knopp</v>
      </c>
      <c r="F1111">
        <f>ROUND(IF(Tariftyp="AT",IF($A1111&lt;MONTH(TE_ZP_AT),AT_Gehalt,AT_Gehalt*(1+TE_Satz_AT)),IF($A1111&lt;MONTH(TE_ZP_Tarif),Tarifentgelt,Tarifentgelt*(1+TE_Satz))*IRWAZ/AZ_Tarif)*EintrittsKNZ*AustrittsKNZ,2)</f>
        <v>2103.2600000000002</v>
      </c>
      <c r="G1111">
        <f>ROUND(Grundentgelt*LZinPrz,2)</f>
        <v>210.33</v>
      </c>
      <c r="H1111">
        <f>ROUND(IF(FreiwZulage&gt;TarifVolumenEnt+TarifVolumenLZ,FreiwZulage-(TarifVolumenEnt+TarifVolumenLZ),0)*AustrittsKNZ*EintrittsKNZ,2)</f>
        <v>0</v>
      </c>
      <c r="I1111">
        <f t="shared" si="159"/>
        <v>2313.59</v>
      </c>
      <c r="J1111">
        <f t="shared" si="153"/>
        <v>462.83</v>
      </c>
      <c r="K1111">
        <f t="shared" si="154"/>
        <v>1511.4099999999999</v>
      </c>
      <c r="L1111">
        <f t="shared" si="155"/>
        <v>3286.41</v>
      </c>
    </row>
    <row r="1112" spans="1:12" x14ac:dyDescent="0.25">
      <c r="A1112">
        <f t="shared" si="160"/>
        <v>7</v>
      </c>
      <c r="B1112">
        <f t="shared" si="161"/>
        <v>93</v>
      </c>
      <c r="C1112">
        <f t="shared" si="156"/>
        <v>2461</v>
      </c>
      <c r="D1112" t="str">
        <f t="shared" si="157"/>
        <v>Alexander</v>
      </c>
      <c r="E1112" t="str">
        <f t="shared" si="158"/>
        <v>Knopp</v>
      </c>
      <c r="F1112">
        <f>ROUND(IF(Tariftyp="AT",IF($A1112&lt;MONTH(TE_ZP_AT),AT_Gehalt,AT_Gehalt*(1+TE_Satz_AT)),IF($A1112&lt;MONTH(TE_ZP_Tarif),Tarifentgelt,Tarifentgelt*(1+TE_Satz))*IRWAZ/AZ_Tarif)*EintrittsKNZ*AustrittsKNZ,2)</f>
        <v>2103.2600000000002</v>
      </c>
      <c r="G1112">
        <f>ROUND(Grundentgelt*LZinPrz,2)</f>
        <v>210.33</v>
      </c>
      <c r="H1112">
        <f>ROUND(IF(FreiwZulage&gt;TarifVolumenEnt+TarifVolumenLZ,FreiwZulage-(TarifVolumenEnt+TarifVolumenLZ),0)*AustrittsKNZ*EintrittsKNZ,2)</f>
        <v>0</v>
      </c>
      <c r="I1112">
        <f t="shared" si="159"/>
        <v>2313.59</v>
      </c>
      <c r="J1112">
        <f t="shared" si="153"/>
        <v>462.83</v>
      </c>
      <c r="K1112">
        <f t="shared" si="154"/>
        <v>1511.4099999999999</v>
      </c>
      <c r="L1112">
        <f t="shared" si="155"/>
        <v>3286.41</v>
      </c>
    </row>
    <row r="1113" spans="1:12" x14ac:dyDescent="0.25">
      <c r="A1113">
        <f t="shared" si="160"/>
        <v>8</v>
      </c>
      <c r="B1113">
        <f t="shared" si="161"/>
        <v>93</v>
      </c>
      <c r="C1113">
        <f t="shared" si="156"/>
        <v>2461</v>
      </c>
      <c r="D1113" t="str">
        <f t="shared" si="157"/>
        <v>Alexander</v>
      </c>
      <c r="E1113" t="str">
        <f t="shared" si="158"/>
        <v>Knopp</v>
      </c>
      <c r="F1113">
        <f>ROUND(IF(Tariftyp="AT",IF($A1113&lt;MONTH(TE_ZP_AT),AT_Gehalt,AT_Gehalt*(1+TE_Satz_AT)),IF($A1113&lt;MONTH(TE_ZP_Tarif),Tarifentgelt,Tarifentgelt*(1+TE_Satz))*IRWAZ/AZ_Tarif)*EintrittsKNZ*AustrittsKNZ,2)</f>
        <v>2103.2600000000002</v>
      </c>
      <c r="G1113">
        <f>ROUND(Grundentgelt*LZinPrz,2)</f>
        <v>210.33</v>
      </c>
      <c r="H1113">
        <f>ROUND(IF(FreiwZulage&gt;TarifVolumenEnt+TarifVolumenLZ,FreiwZulage-(TarifVolumenEnt+TarifVolumenLZ),0)*AustrittsKNZ*EintrittsKNZ,2)</f>
        <v>0</v>
      </c>
      <c r="I1113">
        <f t="shared" si="159"/>
        <v>2313.59</v>
      </c>
      <c r="J1113">
        <f t="shared" si="153"/>
        <v>462.83</v>
      </c>
      <c r="K1113">
        <f t="shared" si="154"/>
        <v>1511.4099999999999</v>
      </c>
      <c r="L1113">
        <f t="shared" si="155"/>
        <v>3286.41</v>
      </c>
    </row>
    <row r="1114" spans="1:12" x14ac:dyDescent="0.25">
      <c r="A1114">
        <f t="shared" si="160"/>
        <v>9</v>
      </c>
      <c r="B1114">
        <f t="shared" si="161"/>
        <v>93</v>
      </c>
      <c r="C1114">
        <f t="shared" si="156"/>
        <v>2461</v>
      </c>
      <c r="D1114" t="str">
        <f t="shared" si="157"/>
        <v>Alexander</v>
      </c>
      <c r="E1114" t="str">
        <f t="shared" si="158"/>
        <v>Knopp</v>
      </c>
      <c r="F1114">
        <f>ROUND(IF(Tariftyp="AT",IF($A1114&lt;MONTH(TE_ZP_AT),AT_Gehalt,AT_Gehalt*(1+TE_Satz_AT)),IF($A1114&lt;MONTH(TE_ZP_Tarif),Tarifentgelt,Tarifentgelt*(1+TE_Satz))*IRWAZ/AZ_Tarif)*EintrittsKNZ*AustrittsKNZ,2)</f>
        <v>2103.2600000000002</v>
      </c>
      <c r="G1114">
        <f>ROUND(Grundentgelt*LZinPrz,2)</f>
        <v>210.33</v>
      </c>
      <c r="H1114">
        <f>ROUND(IF(FreiwZulage&gt;TarifVolumenEnt+TarifVolumenLZ,FreiwZulage-(TarifVolumenEnt+TarifVolumenLZ),0)*AustrittsKNZ*EintrittsKNZ,2)</f>
        <v>0</v>
      </c>
      <c r="I1114">
        <f t="shared" si="159"/>
        <v>2313.59</v>
      </c>
      <c r="J1114">
        <f t="shared" si="153"/>
        <v>462.83</v>
      </c>
      <c r="K1114">
        <f t="shared" si="154"/>
        <v>1511.4099999999999</v>
      </c>
      <c r="L1114">
        <f t="shared" si="155"/>
        <v>3286.41</v>
      </c>
    </row>
    <row r="1115" spans="1:12" x14ac:dyDescent="0.25">
      <c r="A1115">
        <f t="shared" si="160"/>
        <v>10</v>
      </c>
      <c r="B1115">
        <f t="shared" si="161"/>
        <v>93</v>
      </c>
      <c r="C1115">
        <f t="shared" si="156"/>
        <v>2461</v>
      </c>
      <c r="D1115" t="str">
        <f t="shared" si="157"/>
        <v>Alexander</v>
      </c>
      <c r="E1115" t="str">
        <f t="shared" si="158"/>
        <v>Knopp</v>
      </c>
      <c r="F1115">
        <f>ROUND(IF(Tariftyp="AT",IF($A1115&lt;MONTH(TE_ZP_AT),AT_Gehalt,AT_Gehalt*(1+TE_Satz_AT)),IF($A1115&lt;MONTH(TE_ZP_Tarif),Tarifentgelt,Tarifentgelt*(1+TE_Satz))*IRWAZ/AZ_Tarif)*EintrittsKNZ*AustrittsKNZ,2)</f>
        <v>2103.2600000000002</v>
      </c>
      <c r="G1115">
        <f>ROUND(Grundentgelt*LZinPrz,2)</f>
        <v>210.33</v>
      </c>
      <c r="H1115">
        <f>ROUND(IF(FreiwZulage&gt;TarifVolumenEnt+TarifVolumenLZ,FreiwZulage-(TarifVolumenEnt+TarifVolumenLZ),0)*AustrittsKNZ*EintrittsKNZ,2)</f>
        <v>0</v>
      </c>
      <c r="I1115">
        <f t="shared" si="159"/>
        <v>2313.59</v>
      </c>
      <c r="J1115">
        <f t="shared" si="153"/>
        <v>462.83</v>
      </c>
      <c r="K1115">
        <f t="shared" si="154"/>
        <v>1511.4099999999999</v>
      </c>
      <c r="L1115">
        <f t="shared" si="155"/>
        <v>3286.41</v>
      </c>
    </row>
    <row r="1116" spans="1:12" x14ac:dyDescent="0.25">
      <c r="A1116">
        <f t="shared" si="160"/>
        <v>11</v>
      </c>
      <c r="B1116">
        <f t="shared" si="161"/>
        <v>93</v>
      </c>
      <c r="C1116">
        <f t="shared" si="156"/>
        <v>2461</v>
      </c>
      <c r="D1116" t="str">
        <f t="shared" si="157"/>
        <v>Alexander</v>
      </c>
      <c r="E1116" t="str">
        <f t="shared" si="158"/>
        <v>Knopp</v>
      </c>
      <c r="F1116">
        <f>ROUND(IF(Tariftyp="AT",IF($A1116&lt;MONTH(TE_ZP_AT),AT_Gehalt,AT_Gehalt*(1+TE_Satz_AT)),IF($A1116&lt;MONTH(TE_ZP_Tarif),Tarifentgelt,Tarifentgelt*(1+TE_Satz))*IRWAZ/AZ_Tarif)*EintrittsKNZ*AustrittsKNZ,2)</f>
        <v>2103.2600000000002</v>
      </c>
      <c r="G1116">
        <f>ROUND(Grundentgelt*LZinPrz,2)</f>
        <v>210.33</v>
      </c>
      <c r="H1116">
        <f>ROUND(IF(FreiwZulage&gt;TarifVolumenEnt+TarifVolumenLZ,FreiwZulage-(TarifVolumenEnt+TarifVolumenLZ),0)*AustrittsKNZ*EintrittsKNZ,2)</f>
        <v>0</v>
      </c>
      <c r="I1116">
        <f t="shared" si="159"/>
        <v>2313.59</v>
      </c>
      <c r="J1116">
        <f t="shared" si="153"/>
        <v>462.83</v>
      </c>
      <c r="K1116">
        <f t="shared" si="154"/>
        <v>1511.4099999999999</v>
      </c>
      <c r="L1116">
        <f t="shared" si="155"/>
        <v>3286.41</v>
      </c>
    </row>
    <row r="1117" spans="1:12" x14ac:dyDescent="0.25">
      <c r="A1117">
        <f t="shared" si="160"/>
        <v>12</v>
      </c>
      <c r="B1117">
        <f t="shared" si="161"/>
        <v>93</v>
      </c>
      <c r="C1117">
        <f t="shared" si="156"/>
        <v>2461</v>
      </c>
      <c r="D1117" t="str">
        <f t="shared" si="157"/>
        <v>Alexander</v>
      </c>
      <c r="E1117" t="str">
        <f t="shared" si="158"/>
        <v>Knopp</v>
      </c>
      <c r="F1117">
        <f>ROUND(IF(Tariftyp="AT",IF($A1117&lt;MONTH(TE_ZP_AT),AT_Gehalt,AT_Gehalt*(1+TE_Satz_AT)),IF($A1117&lt;MONTH(TE_ZP_Tarif),Tarifentgelt,Tarifentgelt*(1+TE_Satz))*IRWAZ/AZ_Tarif)*EintrittsKNZ*AustrittsKNZ,2)</f>
        <v>2103.2600000000002</v>
      </c>
      <c r="G1117">
        <f>ROUND(Grundentgelt*LZinPrz,2)</f>
        <v>210.33</v>
      </c>
      <c r="H1117">
        <f>ROUND(IF(FreiwZulage&gt;TarifVolumenEnt+TarifVolumenLZ,FreiwZulage-(TarifVolumenEnt+TarifVolumenLZ),0)*AustrittsKNZ*EintrittsKNZ,2)</f>
        <v>0</v>
      </c>
      <c r="I1117">
        <f t="shared" si="159"/>
        <v>2313.59</v>
      </c>
      <c r="J1117">
        <f t="shared" si="153"/>
        <v>462.83</v>
      </c>
      <c r="K1117">
        <f t="shared" si="154"/>
        <v>1511.4099999999999</v>
      </c>
      <c r="L1117">
        <f t="shared" si="155"/>
        <v>3286.41</v>
      </c>
    </row>
    <row r="1118" spans="1:12" x14ac:dyDescent="0.25">
      <c r="A1118">
        <f t="shared" si="160"/>
        <v>1</v>
      </c>
      <c r="B1118">
        <f t="shared" si="161"/>
        <v>94</v>
      </c>
      <c r="C1118">
        <f t="shared" si="156"/>
        <v>2462</v>
      </c>
      <c r="D1118" t="str">
        <f t="shared" si="157"/>
        <v>Fiederike</v>
      </c>
      <c r="E1118" t="str">
        <f t="shared" si="158"/>
        <v>Knoth</v>
      </c>
      <c r="F1118">
        <f>ROUND(IF(Tariftyp="AT",IF($A1118&lt;MONTH(TE_ZP_AT),AT_Gehalt,AT_Gehalt*(1+TE_Satz_AT)),IF($A1118&lt;MONTH(TE_ZP_Tarif),Tarifentgelt,Tarifentgelt*(1+TE_Satz))*IRWAZ/AZ_Tarif)*EintrittsKNZ*AustrittsKNZ,2)</f>
        <v>2042</v>
      </c>
      <c r="G1118">
        <f>ROUND(Grundentgelt*LZinPrz,2)</f>
        <v>204.2</v>
      </c>
      <c r="H1118">
        <f>ROUND(IF(FreiwZulage&gt;TarifVolumenEnt+TarifVolumenLZ,FreiwZulage-(TarifVolumenEnt+TarifVolumenLZ),0)*AustrittsKNZ*EintrittsKNZ,2)</f>
        <v>199</v>
      </c>
      <c r="I1118">
        <f t="shared" si="159"/>
        <v>2445.1999999999998</v>
      </c>
      <c r="J1118">
        <f t="shared" si="153"/>
        <v>489.16</v>
      </c>
      <c r="K1118">
        <f t="shared" si="154"/>
        <v>1379.8000000000002</v>
      </c>
      <c r="L1118">
        <f t="shared" si="155"/>
        <v>3154.8</v>
      </c>
    </row>
    <row r="1119" spans="1:12" x14ac:dyDescent="0.25">
      <c r="A1119">
        <f t="shared" si="160"/>
        <v>2</v>
      </c>
      <c r="B1119">
        <f t="shared" si="161"/>
        <v>94</v>
      </c>
      <c r="C1119">
        <f t="shared" si="156"/>
        <v>2462</v>
      </c>
      <c r="D1119" t="str">
        <f t="shared" si="157"/>
        <v>Fiederike</v>
      </c>
      <c r="E1119" t="str">
        <f t="shared" si="158"/>
        <v>Knoth</v>
      </c>
      <c r="F1119">
        <f>ROUND(IF(Tariftyp="AT",IF($A1119&lt;MONTH(TE_ZP_AT),AT_Gehalt,AT_Gehalt*(1+TE_Satz_AT)),IF($A1119&lt;MONTH(TE_ZP_Tarif),Tarifentgelt,Tarifentgelt*(1+TE_Satz))*IRWAZ/AZ_Tarif)*EintrittsKNZ*AustrittsKNZ,2)</f>
        <v>2042</v>
      </c>
      <c r="G1119">
        <f>ROUND(Grundentgelt*LZinPrz,2)</f>
        <v>204.2</v>
      </c>
      <c r="H1119">
        <f>ROUND(IF(FreiwZulage&gt;TarifVolumenEnt+TarifVolumenLZ,FreiwZulage-(TarifVolumenEnt+TarifVolumenLZ),0)*AustrittsKNZ*EintrittsKNZ,2)</f>
        <v>199</v>
      </c>
      <c r="I1119">
        <f t="shared" si="159"/>
        <v>2445.1999999999998</v>
      </c>
      <c r="J1119">
        <f t="shared" si="153"/>
        <v>489.16</v>
      </c>
      <c r="K1119">
        <f t="shared" si="154"/>
        <v>1379.8000000000002</v>
      </c>
      <c r="L1119">
        <f t="shared" si="155"/>
        <v>3154.8</v>
      </c>
    </row>
    <row r="1120" spans="1:12" x14ac:dyDescent="0.25">
      <c r="A1120">
        <f t="shared" si="160"/>
        <v>3</v>
      </c>
      <c r="B1120">
        <f t="shared" si="161"/>
        <v>94</v>
      </c>
      <c r="C1120">
        <f t="shared" si="156"/>
        <v>2462</v>
      </c>
      <c r="D1120" t="str">
        <f t="shared" si="157"/>
        <v>Fiederike</v>
      </c>
      <c r="E1120" t="str">
        <f t="shared" si="158"/>
        <v>Knoth</v>
      </c>
      <c r="F1120">
        <f>ROUND(IF(Tariftyp="AT",IF($A1120&lt;MONTH(TE_ZP_AT),AT_Gehalt,AT_Gehalt*(1+TE_Satz_AT)),IF($A1120&lt;MONTH(TE_ZP_Tarif),Tarifentgelt,Tarifentgelt*(1+TE_Satz))*IRWAZ/AZ_Tarif)*EintrittsKNZ*AustrittsKNZ,2)</f>
        <v>2042</v>
      </c>
      <c r="G1120">
        <f>ROUND(Grundentgelt*LZinPrz,2)</f>
        <v>204.2</v>
      </c>
      <c r="H1120">
        <f>ROUND(IF(FreiwZulage&gt;TarifVolumenEnt+TarifVolumenLZ,FreiwZulage-(TarifVolumenEnt+TarifVolumenLZ),0)*AustrittsKNZ*EintrittsKNZ,2)</f>
        <v>199</v>
      </c>
      <c r="I1120">
        <f t="shared" si="159"/>
        <v>2445.1999999999998</v>
      </c>
      <c r="J1120">
        <f t="shared" si="153"/>
        <v>489.16</v>
      </c>
      <c r="K1120">
        <f t="shared" si="154"/>
        <v>1379.8000000000002</v>
      </c>
      <c r="L1120">
        <f t="shared" si="155"/>
        <v>3154.8</v>
      </c>
    </row>
    <row r="1121" spans="1:12" x14ac:dyDescent="0.25">
      <c r="A1121">
        <f t="shared" si="160"/>
        <v>4</v>
      </c>
      <c r="B1121">
        <f t="shared" si="161"/>
        <v>94</v>
      </c>
      <c r="C1121">
        <f t="shared" si="156"/>
        <v>2462</v>
      </c>
      <c r="D1121" t="str">
        <f t="shared" si="157"/>
        <v>Fiederike</v>
      </c>
      <c r="E1121" t="str">
        <f t="shared" si="158"/>
        <v>Knoth</v>
      </c>
      <c r="F1121">
        <f>ROUND(IF(Tariftyp="AT",IF($A1121&lt;MONTH(TE_ZP_AT),AT_Gehalt,AT_Gehalt*(1+TE_Satz_AT)),IF($A1121&lt;MONTH(TE_ZP_Tarif),Tarifentgelt,Tarifentgelt*(1+TE_Satz))*IRWAZ/AZ_Tarif)*EintrittsKNZ*AustrittsKNZ,2)</f>
        <v>2042</v>
      </c>
      <c r="G1121">
        <f>ROUND(Grundentgelt*LZinPrz,2)</f>
        <v>204.2</v>
      </c>
      <c r="H1121">
        <f>ROUND(IF(FreiwZulage&gt;TarifVolumenEnt+TarifVolumenLZ,FreiwZulage-(TarifVolumenEnt+TarifVolumenLZ),0)*AustrittsKNZ*EintrittsKNZ,2)</f>
        <v>199</v>
      </c>
      <c r="I1121">
        <f t="shared" si="159"/>
        <v>2445.1999999999998</v>
      </c>
      <c r="J1121">
        <f t="shared" si="153"/>
        <v>489.16</v>
      </c>
      <c r="K1121">
        <f t="shared" si="154"/>
        <v>1379.8000000000002</v>
      </c>
      <c r="L1121">
        <f t="shared" si="155"/>
        <v>3154.8</v>
      </c>
    </row>
    <row r="1122" spans="1:12" x14ac:dyDescent="0.25">
      <c r="A1122">
        <f t="shared" si="160"/>
        <v>5</v>
      </c>
      <c r="B1122">
        <f t="shared" si="161"/>
        <v>94</v>
      </c>
      <c r="C1122">
        <f t="shared" si="156"/>
        <v>2462</v>
      </c>
      <c r="D1122" t="str">
        <f t="shared" si="157"/>
        <v>Fiederike</v>
      </c>
      <c r="E1122" t="str">
        <f t="shared" si="158"/>
        <v>Knoth</v>
      </c>
      <c r="F1122">
        <f>ROUND(IF(Tariftyp="AT",IF($A1122&lt;MONTH(TE_ZP_AT),AT_Gehalt,AT_Gehalt*(1+TE_Satz_AT)),IF($A1122&lt;MONTH(TE_ZP_Tarif),Tarifentgelt,Tarifentgelt*(1+TE_Satz))*IRWAZ/AZ_Tarif)*EintrittsKNZ*AustrittsKNZ,2)</f>
        <v>2103.2600000000002</v>
      </c>
      <c r="G1122">
        <f>ROUND(Grundentgelt*LZinPrz,2)</f>
        <v>210.33</v>
      </c>
      <c r="H1122">
        <f>ROUND(IF(FreiwZulage&gt;TarifVolumenEnt+TarifVolumenLZ,FreiwZulage-(TarifVolumenEnt+TarifVolumenLZ),0)*AustrittsKNZ*EintrittsKNZ,2)</f>
        <v>131.61000000000001</v>
      </c>
      <c r="I1122">
        <f t="shared" si="159"/>
        <v>2445.2000000000003</v>
      </c>
      <c r="J1122">
        <f t="shared" si="153"/>
        <v>489.16</v>
      </c>
      <c r="K1122">
        <f t="shared" si="154"/>
        <v>1379.7999999999997</v>
      </c>
      <c r="L1122">
        <f t="shared" si="155"/>
        <v>3154.7999999999997</v>
      </c>
    </row>
    <row r="1123" spans="1:12" x14ac:dyDescent="0.25">
      <c r="A1123">
        <f t="shared" si="160"/>
        <v>6</v>
      </c>
      <c r="B1123">
        <f t="shared" si="161"/>
        <v>94</v>
      </c>
      <c r="C1123">
        <f t="shared" si="156"/>
        <v>2462</v>
      </c>
      <c r="D1123" t="str">
        <f t="shared" si="157"/>
        <v>Fiederike</v>
      </c>
      <c r="E1123" t="str">
        <f t="shared" si="158"/>
        <v>Knoth</v>
      </c>
      <c r="F1123">
        <f>ROUND(IF(Tariftyp="AT",IF($A1123&lt;MONTH(TE_ZP_AT),AT_Gehalt,AT_Gehalt*(1+TE_Satz_AT)),IF($A1123&lt;MONTH(TE_ZP_Tarif),Tarifentgelt,Tarifentgelt*(1+TE_Satz))*IRWAZ/AZ_Tarif)*EintrittsKNZ*AustrittsKNZ,2)</f>
        <v>2103.2600000000002</v>
      </c>
      <c r="G1123">
        <f>ROUND(Grundentgelt*LZinPrz,2)</f>
        <v>210.33</v>
      </c>
      <c r="H1123">
        <f>ROUND(IF(FreiwZulage&gt;TarifVolumenEnt+TarifVolumenLZ,FreiwZulage-(TarifVolumenEnt+TarifVolumenLZ),0)*AustrittsKNZ*EintrittsKNZ,2)</f>
        <v>131.61000000000001</v>
      </c>
      <c r="I1123">
        <f t="shared" si="159"/>
        <v>2445.2000000000003</v>
      </c>
      <c r="J1123">
        <f t="shared" si="153"/>
        <v>489.16</v>
      </c>
      <c r="K1123">
        <f t="shared" si="154"/>
        <v>1379.7999999999997</v>
      </c>
      <c r="L1123">
        <f t="shared" si="155"/>
        <v>3154.7999999999997</v>
      </c>
    </row>
    <row r="1124" spans="1:12" x14ac:dyDescent="0.25">
      <c r="A1124">
        <f t="shared" si="160"/>
        <v>7</v>
      </c>
      <c r="B1124">
        <f t="shared" si="161"/>
        <v>94</v>
      </c>
      <c r="C1124">
        <f t="shared" si="156"/>
        <v>2462</v>
      </c>
      <c r="D1124" t="str">
        <f t="shared" si="157"/>
        <v>Fiederike</v>
      </c>
      <c r="E1124" t="str">
        <f t="shared" si="158"/>
        <v>Knoth</v>
      </c>
      <c r="F1124">
        <f>ROUND(IF(Tariftyp="AT",IF($A1124&lt;MONTH(TE_ZP_AT),AT_Gehalt,AT_Gehalt*(1+TE_Satz_AT)),IF($A1124&lt;MONTH(TE_ZP_Tarif),Tarifentgelt,Tarifentgelt*(1+TE_Satz))*IRWAZ/AZ_Tarif)*EintrittsKNZ*AustrittsKNZ,2)</f>
        <v>2103.2600000000002</v>
      </c>
      <c r="G1124">
        <f>ROUND(Grundentgelt*LZinPrz,2)</f>
        <v>210.33</v>
      </c>
      <c r="H1124">
        <f>ROUND(IF(FreiwZulage&gt;TarifVolumenEnt+TarifVolumenLZ,FreiwZulage-(TarifVolumenEnt+TarifVolumenLZ),0)*AustrittsKNZ*EintrittsKNZ,2)</f>
        <v>131.61000000000001</v>
      </c>
      <c r="I1124">
        <f t="shared" si="159"/>
        <v>2445.2000000000003</v>
      </c>
      <c r="J1124">
        <f t="shared" si="153"/>
        <v>489.16</v>
      </c>
      <c r="K1124">
        <f t="shared" si="154"/>
        <v>1379.7999999999997</v>
      </c>
      <c r="L1124">
        <f t="shared" si="155"/>
        <v>3154.7999999999997</v>
      </c>
    </row>
    <row r="1125" spans="1:12" x14ac:dyDescent="0.25">
      <c r="A1125">
        <f t="shared" si="160"/>
        <v>8</v>
      </c>
      <c r="B1125">
        <f t="shared" si="161"/>
        <v>94</v>
      </c>
      <c r="C1125">
        <f t="shared" si="156"/>
        <v>2462</v>
      </c>
      <c r="D1125" t="str">
        <f t="shared" si="157"/>
        <v>Fiederike</v>
      </c>
      <c r="E1125" t="str">
        <f t="shared" si="158"/>
        <v>Knoth</v>
      </c>
      <c r="F1125">
        <f>ROUND(IF(Tariftyp="AT",IF($A1125&lt;MONTH(TE_ZP_AT),AT_Gehalt,AT_Gehalt*(1+TE_Satz_AT)),IF($A1125&lt;MONTH(TE_ZP_Tarif),Tarifentgelt,Tarifentgelt*(1+TE_Satz))*IRWAZ/AZ_Tarif)*EintrittsKNZ*AustrittsKNZ,2)</f>
        <v>2103.2600000000002</v>
      </c>
      <c r="G1125">
        <f>ROUND(Grundentgelt*LZinPrz,2)</f>
        <v>210.33</v>
      </c>
      <c r="H1125">
        <f>ROUND(IF(FreiwZulage&gt;TarifVolumenEnt+TarifVolumenLZ,FreiwZulage-(TarifVolumenEnt+TarifVolumenLZ),0)*AustrittsKNZ*EintrittsKNZ,2)</f>
        <v>131.61000000000001</v>
      </c>
      <c r="I1125">
        <f t="shared" si="159"/>
        <v>2445.2000000000003</v>
      </c>
      <c r="J1125">
        <f t="shared" si="153"/>
        <v>489.16</v>
      </c>
      <c r="K1125">
        <f t="shared" si="154"/>
        <v>1379.7999999999997</v>
      </c>
      <c r="L1125">
        <f t="shared" si="155"/>
        <v>3154.7999999999997</v>
      </c>
    </row>
    <row r="1126" spans="1:12" x14ac:dyDescent="0.25">
      <c r="A1126">
        <f t="shared" si="160"/>
        <v>9</v>
      </c>
      <c r="B1126">
        <f t="shared" si="161"/>
        <v>94</v>
      </c>
      <c r="C1126">
        <f t="shared" si="156"/>
        <v>2462</v>
      </c>
      <c r="D1126" t="str">
        <f t="shared" si="157"/>
        <v>Fiederike</v>
      </c>
      <c r="E1126" t="str">
        <f t="shared" si="158"/>
        <v>Knoth</v>
      </c>
      <c r="F1126">
        <f>ROUND(IF(Tariftyp="AT",IF($A1126&lt;MONTH(TE_ZP_AT),AT_Gehalt,AT_Gehalt*(1+TE_Satz_AT)),IF($A1126&lt;MONTH(TE_ZP_Tarif),Tarifentgelt,Tarifentgelt*(1+TE_Satz))*IRWAZ/AZ_Tarif)*EintrittsKNZ*AustrittsKNZ,2)</f>
        <v>2103.2600000000002</v>
      </c>
      <c r="G1126">
        <f>ROUND(Grundentgelt*LZinPrz,2)</f>
        <v>210.33</v>
      </c>
      <c r="H1126">
        <f>ROUND(IF(FreiwZulage&gt;TarifVolumenEnt+TarifVolumenLZ,FreiwZulage-(TarifVolumenEnt+TarifVolumenLZ),0)*AustrittsKNZ*EintrittsKNZ,2)</f>
        <v>131.61000000000001</v>
      </c>
      <c r="I1126">
        <f t="shared" si="159"/>
        <v>2445.2000000000003</v>
      </c>
      <c r="J1126">
        <f t="shared" si="153"/>
        <v>489.16</v>
      </c>
      <c r="K1126">
        <f t="shared" si="154"/>
        <v>1379.7999999999997</v>
      </c>
      <c r="L1126">
        <f t="shared" si="155"/>
        <v>3154.7999999999997</v>
      </c>
    </row>
    <row r="1127" spans="1:12" x14ac:dyDescent="0.25">
      <c r="A1127">
        <f t="shared" si="160"/>
        <v>10</v>
      </c>
      <c r="B1127">
        <f t="shared" si="161"/>
        <v>94</v>
      </c>
      <c r="C1127">
        <f t="shared" si="156"/>
        <v>2462</v>
      </c>
      <c r="D1127" t="str">
        <f t="shared" si="157"/>
        <v>Fiederike</v>
      </c>
      <c r="E1127" t="str">
        <f t="shared" si="158"/>
        <v>Knoth</v>
      </c>
      <c r="F1127">
        <f>ROUND(IF(Tariftyp="AT",IF($A1127&lt;MONTH(TE_ZP_AT),AT_Gehalt,AT_Gehalt*(1+TE_Satz_AT)),IF($A1127&lt;MONTH(TE_ZP_Tarif),Tarifentgelt,Tarifentgelt*(1+TE_Satz))*IRWAZ/AZ_Tarif)*EintrittsKNZ*AustrittsKNZ,2)</f>
        <v>2103.2600000000002</v>
      </c>
      <c r="G1127">
        <f>ROUND(Grundentgelt*LZinPrz,2)</f>
        <v>210.33</v>
      </c>
      <c r="H1127">
        <f>ROUND(IF(FreiwZulage&gt;TarifVolumenEnt+TarifVolumenLZ,FreiwZulage-(TarifVolumenEnt+TarifVolumenLZ),0)*AustrittsKNZ*EintrittsKNZ,2)</f>
        <v>131.61000000000001</v>
      </c>
      <c r="I1127">
        <f t="shared" si="159"/>
        <v>2445.2000000000003</v>
      </c>
      <c r="J1127">
        <f t="shared" si="153"/>
        <v>489.16</v>
      </c>
      <c r="K1127">
        <f t="shared" si="154"/>
        <v>1379.7999999999997</v>
      </c>
      <c r="L1127">
        <f t="shared" si="155"/>
        <v>3154.7999999999997</v>
      </c>
    </row>
    <row r="1128" spans="1:12" x14ac:dyDescent="0.25">
      <c r="A1128">
        <f t="shared" si="160"/>
        <v>11</v>
      </c>
      <c r="B1128">
        <f t="shared" si="161"/>
        <v>94</v>
      </c>
      <c r="C1128">
        <f t="shared" si="156"/>
        <v>2462</v>
      </c>
      <c r="D1128" t="str">
        <f t="shared" si="157"/>
        <v>Fiederike</v>
      </c>
      <c r="E1128" t="str">
        <f t="shared" si="158"/>
        <v>Knoth</v>
      </c>
      <c r="F1128">
        <f>ROUND(IF(Tariftyp="AT",IF($A1128&lt;MONTH(TE_ZP_AT),AT_Gehalt,AT_Gehalt*(1+TE_Satz_AT)),IF($A1128&lt;MONTH(TE_ZP_Tarif),Tarifentgelt,Tarifentgelt*(1+TE_Satz))*IRWAZ/AZ_Tarif)*EintrittsKNZ*AustrittsKNZ,2)</f>
        <v>2103.2600000000002</v>
      </c>
      <c r="G1128">
        <f>ROUND(Grundentgelt*LZinPrz,2)</f>
        <v>210.33</v>
      </c>
      <c r="H1128">
        <f>ROUND(IF(FreiwZulage&gt;TarifVolumenEnt+TarifVolumenLZ,FreiwZulage-(TarifVolumenEnt+TarifVolumenLZ),0)*AustrittsKNZ*EintrittsKNZ,2)</f>
        <v>131.61000000000001</v>
      </c>
      <c r="I1128">
        <f t="shared" si="159"/>
        <v>2445.2000000000003</v>
      </c>
      <c r="J1128">
        <f t="shared" si="153"/>
        <v>489.16</v>
      </c>
      <c r="K1128">
        <f t="shared" si="154"/>
        <v>1379.7999999999997</v>
      </c>
      <c r="L1128">
        <f t="shared" si="155"/>
        <v>3154.7999999999997</v>
      </c>
    </row>
    <row r="1129" spans="1:12" x14ac:dyDescent="0.25">
      <c r="A1129">
        <f t="shared" si="160"/>
        <v>12</v>
      </c>
      <c r="B1129">
        <f t="shared" si="161"/>
        <v>94</v>
      </c>
      <c r="C1129">
        <f t="shared" si="156"/>
        <v>2462</v>
      </c>
      <c r="D1129" t="str">
        <f t="shared" si="157"/>
        <v>Fiederike</v>
      </c>
      <c r="E1129" t="str">
        <f t="shared" si="158"/>
        <v>Knoth</v>
      </c>
      <c r="F1129">
        <f>ROUND(IF(Tariftyp="AT",IF($A1129&lt;MONTH(TE_ZP_AT),AT_Gehalt,AT_Gehalt*(1+TE_Satz_AT)),IF($A1129&lt;MONTH(TE_ZP_Tarif),Tarifentgelt,Tarifentgelt*(1+TE_Satz))*IRWAZ/AZ_Tarif)*EintrittsKNZ*AustrittsKNZ,2)</f>
        <v>2103.2600000000002</v>
      </c>
      <c r="G1129">
        <f>ROUND(Grundentgelt*LZinPrz,2)</f>
        <v>210.33</v>
      </c>
      <c r="H1129">
        <f>ROUND(IF(FreiwZulage&gt;TarifVolumenEnt+TarifVolumenLZ,FreiwZulage-(TarifVolumenEnt+TarifVolumenLZ),0)*AustrittsKNZ*EintrittsKNZ,2)</f>
        <v>131.61000000000001</v>
      </c>
      <c r="I1129">
        <f t="shared" si="159"/>
        <v>2445.2000000000003</v>
      </c>
      <c r="J1129">
        <f t="shared" si="153"/>
        <v>489.16</v>
      </c>
      <c r="K1129">
        <f t="shared" si="154"/>
        <v>1379.7999999999997</v>
      </c>
      <c r="L1129">
        <f t="shared" si="155"/>
        <v>3154.7999999999997</v>
      </c>
    </row>
    <row r="1130" spans="1:12" x14ac:dyDescent="0.25">
      <c r="A1130">
        <f t="shared" si="160"/>
        <v>1</v>
      </c>
      <c r="B1130">
        <f t="shared" si="161"/>
        <v>95</v>
      </c>
      <c r="C1130">
        <f t="shared" si="156"/>
        <v>2477</v>
      </c>
      <c r="D1130" t="str">
        <f t="shared" si="157"/>
        <v>Daniel</v>
      </c>
      <c r="E1130" t="str">
        <f t="shared" si="158"/>
        <v>Köhler</v>
      </c>
      <c r="F1130">
        <f>ROUND(IF(Tariftyp="AT",IF($A1130&lt;MONTH(TE_ZP_AT),AT_Gehalt,AT_Gehalt*(1+TE_Satz_AT)),IF($A1130&lt;MONTH(TE_ZP_Tarif),Tarifentgelt,Tarifentgelt*(1+TE_Satz))*IRWAZ/AZ_Tarif)*EintrittsKNZ*AustrittsKNZ,2)</f>
        <v>2167.5</v>
      </c>
      <c r="G1130">
        <f>ROUND(Grundentgelt*LZinPrz,2)</f>
        <v>260.10000000000002</v>
      </c>
      <c r="H1130">
        <f>ROUND(IF(FreiwZulage&gt;TarifVolumenEnt+TarifVolumenLZ,FreiwZulage-(TarifVolumenEnt+TarifVolumenLZ),0)*AustrittsKNZ*EintrittsKNZ,2)</f>
        <v>189</v>
      </c>
      <c r="I1130">
        <f t="shared" si="159"/>
        <v>2616.6</v>
      </c>
      <c r="J1130">
        <f t="shared" si="153"/>
        <v>523.45000000000005</v>
      </c>
      <c r="K1130">
        <f t="shared" si="154"/>
        <v>1208.4000000000001</v>
      </c>
      <c r="L1130">
        <f t="shared" si="155"/>
        <v>2983.4</v>
      </c>
    </row>
    <row r="1131" spans="1:12" x14ac:dyDescent="0.25">
      <c r="A1131">
        <f t="shared" si="160"/>
        <v>2</v>
      </c>
      <c r="B1131">
        <f t="shared" si="161"/>
        <v>95</v>
      </c>
      <c r="C1131">
        <f t="shared" si="156"/>
        <v>2477</v>
      </c>
      <c r="D1131" t="str">
        <f t="shared" si="157"/>
        <v>Daniel</v>
      </c>
      <c r="E1131" t="str">
        <f t="shared" si="158"/>
        <v>Köhler</v>
      </c>
      <c r="F1131">
        <f>ROUND(IF(Tariftyp="AT",IF($A1131&lt;MONTH(TE_ZP_AT),AT_Gehalt,AT_Gehalt*(1+TE_Satz_AT)),IF($A1131&lt;MONTH(TE_ZP_Tarif),Tarifentgelt,Tarifentgelt*(1+TE_Satz))*IRWAZ/AZ_Tarif)*EintrittsKNZ*AustrittsKNZ,2)</f>
        <v>2167.5</v>
      </c>
      <c r="G1131">
        <f>ROUND(Grundentgelt*LZinPrz,2)</f>
        <v>260.10000000000002</v>
      </c>
      <c r="H1131">
        <f>ROUND(IF(FreiwZulage&gt;TarifVolumenEnt+TarifVolumenLZ,FreiwZulage-(TarifVolumenEnt+TarifVolumenLZ),0)*AustrittsKNZ*EintrittsKNZ,2)</f>
        <v>189</v>
      </c>
      <c r="I1131">
        <f t="shared" si="159"/>
        <v>2616.6</v>
      </c>
      <c r="J1131">
        <f t="shared" si="153"/>
        <v>523.45000000000005</v>
      </c>
      <c r="K1131">
        <f t="shared" si="154"/>
        <v>1208.4000000000001</v>
      </c>
      <c r="L1131">
        <f t="shared" si="155"/>
        <v>2983.4</v>
      </c>
    </row>
    <row r="1132" spans="1:12" x14ac:dyDescent="0.25">
      <c r="A1132">
        <f t="shared" si="160"/>
        <v>3</v>
      </c>
      <c r="B1132">
        <f t="shared" si="161"/>
        <v>95</v>
      </c>
      <c r="C1132">
        <f t="shared" si="156"/>
        <v>2477</v>
      </c>
      <c r="D1132" t="str">
        <f t="shared" si="157"/>
        <v>Daniel</v>
      </c>
      <c r="E1132" t="str">
        <f t="shared" si="158"/>
        <v>Köhler</v>
      </c>
      <c r="F1132">
        <f>ROUND(IF(Tariftyp="AT",IF($A1132&lt;MONTH(TE_ZP_AT),AT_Gehalt,AT_Gehalt*(1+TE_Satz_AT)),IF($A1132&lt;MONTH(TE_ZP_Tarif),Tarifentgelt,Tarifentgelt*(1+TE_Satz))*IRWAZ/AZ_Tarif)*EintrittsKNZ*AustrittsKNZ,2)</f>
        <v>2167.5</v>
      </c>
      <c r="G1132">
        <f>ROUND(Grundentgelt*LZinPrz,2)</f>
        <v>260.10000000000002</v>
      </c>
      <c r="H1132">
        <f>ROUND(IF(FreiwZulage&gt;TarifVolumenEnt+TarifVolumenLZ,FreiwZulage-(TarifVolumenEnt+TarifVolumenLZ),0)*AustrittsKNZ*EintrittsKNZ,2)</f>
        <v>189</v>
      </c>
      <c r="I1132">
        <f t="shared" si="159"/>
        <v>2616.6</v>
      </c>
      <c r="J1132">
        <f t="shared" si="153"/>
        <v>523.45000000000005</v>
      </c>
      <c r="K1132">
        <f t="shared" si="154"/>
        <v>1208.4000000000001</v>
      </c>
      <c r="L1132">
        <f t="shared" si="155"/>
        <v>2983.4</v>
      </c>
    </row>
    <row r="1133" spans="1:12" x14ac:dyDescent="0.25">
      <c r="A1133">
        <f t="shared" si="160"/>
        <v>4</v>
      </c>
      <c r="B1133">
        <f t="shared" si="161"/>
        <v>95</v>
      </c>
      <c r="C1133">
        <f t="shared" si="156"/>
        <v>2477</v>
      </c>
      <c r="D1133" t="str">
        <f t="shared" si="157"/>
        <v>Daniel</v>
      </c>
      <c r="E1133" t="str">
        <f t="shared" si="158"/>
        <v>Köhler</v>
      </c>
      <c r="F1133">
        <f>ROUND(IF(Tariftyp="AT",IF($A1133&lt;MONTH(TE_ZP_AT),AT_Gehalt,AT_Gehalt*(1+TE_Satz_AT)),IF($A1133&lt;MONTH(TE_ZP_Tarif),Tarifentgelt,Tarifentgelt*(1+TE_Satz))*IRWAZ/AZ_Tarif)*EintrittsKNZ*AustrittsKNZ,2)</f>
        <v>2167.5</v>
      </c>
      <c r="G1133">
        <f>ROUND(Grundentgelt*LZinPrz,2)</f>
        <v>260.10000000000002</v>
      </c>
      <c r="H1133">
        <f>ROUND(IF(FreiwZulage&gt;TarifVolumenEnt+TarifVolumenLZ,FreiwZulage-(TarifVolumenEnt+TarifVolumenLZ),0)*AustrittsKNZ*EintrittsKNZ,2)</f>
        <v>189</v>
      </c>
      <c r="I1133">
        <f t="shared" si="159"/>
        <v>2616.6</v>
      </c>
      <c r="J1133">
        <f t="shared" si="153"/>
        <v>523.45000000000005</v>
      </c>
      <c r="K1133">
        <f t="shared" si="154"/>
        <v>1208.4000000000001</v>
      </c>
      <c r="L1133">
        <f t="shared" si="155"/>
        <v>2983.4</v>
      </c>
    </row>
    <row r="1134" spans="1:12" x14ac:dyDescent="0.25">
      <c r="A1134">
        <f t="shared" si="160"/>
        <v>5</v>
      </c>
      <c r="B1134">
        <f t="shared" si="161"/>
        <v>95</v>
      </c>
      <c r="C1134">
        <f t="shared" si="156"/>
        <v>2477</v>
      </c>
      <c r="D1134" t="str">
        <f t="shared" si="157"/>
        <v>Daniel</v>
      </c>
      <c r="E1134" t="str">
        <f t="shared" si="158"/>
        <v>Köhler</v>
      </c>
      <c r="F1134">
        <f>ROUND(IF(Tariftyp="AT",IF($A1134&lt;MONTH(TE_ZP_AT),AT_Gehalt,AT_Gehalt*(1+TE_Satz_AT)),IF($A1134&lt;MONTH(TE_ZP_Tarif),Tarifentgelt,Tarifentgelt*(1+TE_Satz))*IRWAZ/AZ_Tarif)*EintrittsKNZ*AustrittsKNZ,2)</f>
        <v>2232.5300000000002</v>
      </c>
      <c r="G1134">
        <f>ROUND(Grundentgelt*LZinPrz,2)</f>
        <v>267.89999999999998</v>
      </c>
      <c r="H1134">
        <f>ROUND(IF(FreiwZulage&gt;TarifVolumenEnt+TarifVolumenLZ,FreiwZulage-(TarifVolumenEnt+TarifVolumenLZ),0)*AustrittsKNZ*EintrittsKNZ,2)</f>
        <v>116.18</v>
      </c>
      <c r="I1134">
        <f t="shared" si="159"/>
        <v>2616.61</v>
      </c>
      <c r="J1134">
        <f t="shared" si="153"/>
        <v>523.45000000000005</v>
      </c>
      <c r="K1134">
        <f t="shared" si="154"/>
        <v>1208.3899999999999</v>
      </c>
      <c r="L1134">
        <f t="shared" si="155"/>
        <v>2983.39</v>
      </c>
    </row>
    <row r="1135" spans="1:12" x14ac:dyDescent="0.25">
      <c r="A1135">
        <f t="shared" si="160"/>
        <v>6</v>
      </c>
      <c r="B1135">
        <f t="shared" si="161"/>
        <v>95</v>
      </c>
      <c r="C1135">
        <f t="shared" si="156"/>
        <v>2477</v>
      </c>
      <c r="D1135" t="str">
        <f t="shared" si="157"/>
        <v>Daniel</v>
      </c>
      <c r="E1135" t="str">
        <f t="shared" si="158"/>
        <v>Köhler</v>
      </c>
      <c r="F1135">
        <f>ROUND(IF(Tariftyp="AT",IF($A1135&lt;MONTH(TE_ZP_AT),AT_Gehalt,AT_Gehalt*(1+TE_Satz_AT)),IF($A1135&lt;MONTH(TE_ZP_Tarif),Tarifentgelt,Tarifentgelt*(1+TE_Satz))*IRWAZ/AZ_Tarif)*EintrittsKNZ*AustrittsKNZ,2)</f>
        <v>2232.5300000000002</v>
      </c>
      <c r="G1135">
        <f>ROUND(Grundentgelt*LZinPrz,2)</f>
        <v>267.89999999999998</v>
      </c>
      <c r="H1135">
        <f>ROUND(IF(FreiwZulage&gt;TarifVolumenEnt+TarifVolumenLZ,FreiwZulage-(TarifVolumenEnt+TarifVolumenLZ),0)*AustrittsKNZ*EintrittsKNZ,2)</f>
        <v>116.18</v>
      </c>
      <c r="I1135">
        <f t="shared" si="159"/>
        <v>2616.61</v>
      </c>
      <c r="J1135">
        <f t="shared" si="153"/>
        <v>523.45000000000005</v>
      </c>
      <c r="K1135">
        <f t="shared" si="154"/>
        <v>1208.3899999999999</v>
      </c>
      <c r="L1135">
        <f t="shared" si="155"/>
        <v>2983.39</v>
      </c>
    </row>
    <row r="1136" spans="1:12" x14ac:dyDescent="0.25">
      <c r="A1136">
        <f t="shared" si="160"/>
        <v>7</v>
      </c>
      <c r="B1136">
        <f t="shared" si="161"/>
        <v>95</v>
      </c>
      <c r="C1136">
        <f t="shared" si="156"/>
        <v>2477</v>
      </c>
      <c r="D1136" t="str">
        <f t="shared" si="157"/>
        <v>Daniel</v>
      </c>
      <c r="E1136" t="str">
        <f t="shared" si="158"/>
        <v>Köhler</v>
      </c>
      <c r="F1136">
        <f>ROUND(IF(Tariftyp="AT",IF($A1136&lt;MONTH(TE_ZP_AT),AT_Gehalt,AT_Gehalt*(1+TE_Satz_AT)),IF($A1136&lt;MONTH(TE_ZP_Tarif),Tarifentgelt,Tarifentgelt*(1+TE_Satz))*IRWAZ/AZ_Tarif)*EintrittsKNZ*AustrittsKNZ,2)</f>
        <v>2232.5300000000002</v>
      </c>
      <c r="G1136">
        <f>ROUND(Grundentgelt*LZinPrz,2)</f>
        <v>267.89999999999998</v>
      </c>
      <c r="H1136">
        <f>ROUND(IF(FreiwZulage&gt;TarifVolumenEnt+TarifVolumenLZ,FreiwZulage-(TarifVolumenEnt+TarifVolumenLZ),0)*AustrittsKNZ*EintrittsKNZ,2)</f>
        <v>116.18</v>
      </c>
      <c r="I1136">
        <f t="shared" si="159"/>
        <v>2616.61</v>
      </c>
      <c r="J1136">
        <f t="shared" si="153"/>
        <v>523.45000000000005</v>
      </c>
      <c r="K1136">
        <f t="shared" si="154"/>
        <v>1208.3899999999999</v>
      </c>
      <c r="L1136">
        <f t="shared" si="155"/>
        <v>2983.39</v>
      </c>
    </row>
    <row r="1137" spans="1:12" x14ac:dyDescent="0.25">
      <c r="A1137">
        <f t="shared" si="160"/>
        <v>8</v>
      </c>
      <c r="B1137">
        <f t="shared" si="161"/>
        <v>95</v>
      </c>
      <c r="C1137">
        <f t="shared" si="156"/>
        <v>2477</v>
      </c>
      <c r="D1137" t="str">
        <f t="shared" si="157"/>
        <v>Daniel</v>
      </c>
      <c r="E1137" t="str">
        <f t="shared" si="158"/>
        <v>Köhler</v>
      </c>
      <c r="F1137">
        <f>ROUND(IF(Tariftyp="AT",IF($A1137&lt;MONTH(TE_ZP_AT),AT_Gehalt,AT_Gehalt*(1+TE_Satz_AT)),IF($A1137&lt;MONTH(TE_ZP_Tarif),Tarifentgelt,Tarifentgelt*(1+TE_Satz))*IRWAZ/AZ_Tarif)*EintrittsKNZ*AustrittsKNZ,2)</f>
        <v>2232.5300000000002</v>
      </c>
      <c r="G1137">
        <f>ROUND(Grundentgelt*LZinPrz,2)</f>
        <v>267.89999999999998</v>
      </c>
      <c r="H1137">
        <f>ROUND(IF(FreiwZulage&gt;TarifVolumenEnt+TarifVolumenLZ,FreiwZulage-(TarifVolumenEnt+TarifVolumenLZ),0)*AustrittsKNZ*EintrittsKNZ,2)</f>
        <v>116.18</v>
      </c>
      <c r="I1137">
        <f t="shared" si="159"/>
        <v>2616.61</v>
      </c>
      <c r="J1137">
        <f t="shared" si="153"/>
        <v>523.45000000000005</v>
      </c>
      <c r="K1137">
        <f t="shared" si="154"/>
        <v>1208.3899999999999</v>
      </c>
      <c r="L1137">
        <f t="shared" si="155"/>
        <v>2983.39</v>
      </c>
    </row>
    <row r="1138" spans="1:12" x14ac:dyDescent="0.25">
      <c r="A1138">
        <f t="shared" si="160"/>
        <v>9</v>
      </c>
      <c r="B1138">
        <f t="shared" si="161"/>
        <v>95</v>
      </c>
      <c r="C1138">
        <f t="shared" si="156"/>
        <v>2477</v>
      </c>
      <c r="D1138" t="str">
        <f t="shared" si="157"/>
        <v>Daniel</v>
      </c>
      <c r="E1138" t="str">
        <f t="shared" si="158"/>
        <v>Köhler</v>
      </c>
      <c r="F1138">
        <f>ROUND(IF(Tariftyp="AT",IF($A1138&lt;MONTH(TE_ZP_AT),AT_Gehalt,AT_Gehalt*(1+TE_Satz_AT)),IF($A1138&lt;MONTH(TE_ZP_Tarif),Tarifentgelt,Tarifentgelt*(1+TE_Satz))*IRWAZ/AZ_Tarif)*EintrittsKNZ*AustrittsKNZ,2)</f>
        <v>2232.5300000000002</v>
      </c>
      <c r="G1138">
        <f>ROUND(Grundentgelt*LZinPrz,2)</f>
        <v>267.89999999999998</v>
      </c>
      <c r="H1138">
        <f>ROUND(IF(FreiwZulage&gt;TarifVolumenEnt+TarifVolumenLZ,FreiwZulage-(TarifVolumenEnt+TarifVolumenLZ),0)*AustrittsKNZ*EintrittsKNZ,2)</f>
        <v>116.18</v>
      </c>
      <c r="I1138">
        <f t="shared" si="159"/>
        <v>2616.61</v>
      </c>
      <c r="J1138">
        <f t="shared" si="153"/>
        <v>523.45000000000005</v>
      </c>
      <c r="K1138">
        <f t="shared" si="154"/>
        <v>1208.3899999999999</v>
      </c>
      <c r="L1138">
        <f t="shared" si="155"/>
        <v>2983.39</v>
      </c>
    </row>
    <row r="1139" spans="1:12" x14ac:dyDescent="0.25">
      <c r="A1139">
        <f t="shared" si="160"/>
        <v>10</v>
      </c>
      <c r="B1139">
        <f t="shared" si="161"/>
        <v>95</v>
      </c>
      <c r="C1139">
        <f t="shared" si="156"/>
        <v>2477</v>
      </c>
      <c r="D1139" t="str">
        <f t="shared" si="157"/>
        <v>Daniel</v>
      </c>
      <c r="E1139" t="str">
        <f t="shared" si="158"/>
        <v>Köhler</v>
      </c>
      <c r="F1139">
        <f>ROUND(IF(Tariftyp="AT",IF($A1139&lt;MONTH(TE_ZP_AT),AT_Gehalt,AT_Gehalt*(1+TE_Satz_AT)),IF($A1139&lt;MONTH(TE_ZP_Tarif),Tarifentgelt,Tarifentgelt*(1+TE_Satz))*IRWAZ/AZ_Tarif)*EintrittsKNZ*AustrittsKNZ,2)</f>
        <v>2232.5300000000002</v>
      </c>
      <c r="G1139">
        <f>ROUND(Grundentgelt*LZinPrz,2)</f>
        <v>267.89999999999998</v>
      </c>
      <c r="H1139">
        <f>ROUND(IF(FreiwZulage&gt;TarifVolumenEnt+TarifVolumenLZ,FreiwZulage-(TarifVolumenEnt+TarifVolumenLZ),0)*AustrittsKNZ*EintrittsKNZ,2)</f>
        <v>116.18</v>
      </c>
      <c r="I1139">
        <f t="shared" si="159"/>
        <v>2616.61</v>
      </c>
      <c r="J1139">
        <f t="shared" si="153"/>
        <v>523.45000000000005</v>
      </c>
      <c r="K1139">
        <f t="shared" si="154"/>
        <v>1208.3899999999999</v>
      </c>
      <c r="L1139">
        <f t="shared" si="155"/>
        <v>2983.39</v>
      </c>
    </row>
    <row r="1140" spans="1:12" x14ac:dyDescent="0.25">
      <c r="A1140">
        <f t="shared" si="160"/>
        <v>11</v>
      </c>
      <c r="B1140">
        <f t="shared" si="161"/>
        <v>95</v>
      </c>
      <c r="C1140">
        <f t="shared" si="156"/>
        <v>2477</v>
      </c>
      <c r="D1140" t="str">
        <f t="shared" si="157"/>
        <v>Daniel</v>
      </c>
      <c r="E1140" t="str">
        <f t="shared" si="158"/>
        <v>Köhler</v>
      </c>
      <c r="F1140">
        <f>ROUND(IF(Tariftyp="AT",IF($A1140&lt;MONTH(TE_ZP_AT),AT_Gehalt,AT_Gehalt*(1+TE_Satz_AT)),IF($A1140&lt;MONTH(TE_ZP_Tarif),Tarifentgelt,Tarifentgelt*(1+TE_Satz))*IRWAZ/AZ_Tarif)*EintrittsKNZ*AustrittsKNZ,2)</f>
        <v>2232.5300000000002</v>
      </c>
      <c r="G1140">
        <f>ROUND(Grundentgelt*LZinPrz,2)</f>
        <v>267.89999999999998</v>
      </c>
      <c r="H1140">
        <f>ROUND(IF(FreiwZulage&gt;TarifVolumenEnt+TarifVolumenLZ,FreiwZulage-(TarifVolumenEnt+TarifVolumenLZ),0)*AustrittsKNZ*EintrittsKNZ,2)</f>
        <v>116.18</v>
      </c>
      <c r="I1140">
        <f t="shared" si="159"/>
        <v>2616.61</v>
      </c>
      <c r="J1140">
        <f t="shared" si="153"/>
        <v>523.45000000000005</v>
      </c>
      <c r="K1140">
        <f t="shared" si="154"/>
        <v>1208.3899999999999</v>
      </c>
      <c r="L1140">
        <f t="shared" si="155"/>
        <v>2983.39</v>
      </c>
    </row>
    <row r="1141" spans="1:12" x14ac:dyDescent="0.25">
      <c r="A1141">
        <f t="shared" si="160"/>
        <v>12</v>
      </c>
      <c r="B1141">
        <f t="shared" si="161"/>
        <v>95</v>
      </c>
      <c r="C1141">
        <f t="shared" si="156"/>
        <v>2477</v>
      </c>
      <c r="D1141" t="str">
        <f t="shared" si="157"/>
        <v>Daniel</v>
      </c>
      <c r="E1141" t="str">
        <f t="shared" si="158"/>
        <v>Köhler</v>
      </c>
      <c r="F1141">
        <f>ROUND(IF(Tariftyp="AT",IF($A1141&lt;MONTH(TE_ZP_AT),AT_Gehalt,AT_Gehalt*(1+TE_Satz_AT)),IF($A1141&lt;MONTH(TE_ZP_Tarif),Tarifentgelt,Tarifentgelt*(1+TE_Satz))*IRWAZ/AZ_Tarif)*EintrittsKNZ*AustrittsKNZ,2)</f>
        <v>2232.5300000000002</v>
      </c>
      <c r="G1141">
        <f>ROUND(Grundentgelt*LZinPrz,2)</f>
        <v>267.89999999999998</v>
      </c>
      <c r="H1141">
        <f>ROUND(IF(FreiwZulage&gt;TarifVolumenEnt+TarifVolumenLZ,FreiwZulage-(TarifVolumenEnt+TarifVolumenLZ),0)*AustrittsKNZ*EintrittsKNZ,2)</f>
        <v>116.18</v>
      </c>
      <c r="I1141">
        <f t="shared" si="159"/>
        <v>2616.61</v>
      </c>
      <c r="J1141">
        <f t="shared" si="153"/>
        <v>523.45000000000005</v>
      </c>
      <c r="K1141">
        <f t="shared" si="154"/>
        <v>1208.3899999999999</v>
      </c>
      <c r="L1141">
        <f t="shared" si="155"/>
        <v>2983.39</v>
      </c>
    </row>
    <row r="1142" spans="1:12" x14ac:dyDescent="0.25">
      <c r="A1142">
        <f t="shared" si="160"/>
        <v>1</v>
      </c>
      <c r="B1142">
        <f t="shared" si="161"/>
        <v>96</v>
      </c>
      <c r="C1142">
        <f t="shared" si="156"/>
        <v>2492</v>
      </c>
      <c r="D1142" t="str">
        <f t="shared" si="157"/>
        <v>Dietrich</v>
      </c>
      <c r="E1142" t="str">
        <f t="shared" si="158"/>
        <v>Köhler</v>
      </c>
      <c r="F1142">
        <f>ROUND(IF(Tariftyp="AT",IF($A1142&lt;MONTH(TE_ZP_AT),AT_Gehalt,AT_Gehalt*(1+TE_Satz_AT)),IF($A1142&lt;MONTH(TE_ZP_Tarif),Tarifentgelt,Tarifentgelt*(1+TE_Satz))*IRWAZ/AZ_Tarif)*EintrittsKNZ*AustrittsKNZ,2)</f>
        <v>4353.5</v>
      </c>
      <c r="G1142">
        <f>ROUND(Grundentgelt*LZinPrz,2)</f>
        <v>435.35</v>
      </c>
      <c r="H1142">
        <f>ROUND(IF(FreiwZulage&gt;TarifVolumenEnt+TarifVolumenLZ,FreiwZulage-(TarifVolumenEnt+TarifVolumenLZ),0)*AustrittsKNZ*EintrittsKNZ,2)</f>
        <v>0</v>
      </c>
      <c r="I1142">
        <f t="shared" si="159"/>
        <v>4788.8500000000004</v>
      </c>
      <c r="J1142">
        <f t="shared" si="153"/>
        <v>878.25</v>
      </c>
      <c r="K1142">
        <f t="shared" si="154"/>
        <v>0</v>
      </c>
      <c r="L1142">
        <f t="shared" si="155"/>
        <v>811.14999999999964</v>
      </c>
    </row>
    <row r="1143" spans="1:12" x14ac:dyDescent="0.25">
      <c r="A1143">
        <f t="shared" si="160"/>
        <v>2</v>
      </c>
      <c r="B1143">
        <f t="shared" si="161"/>
        <v>96</v>
      </c>
      <c r="C1143">
        <f t="shared" si="156"/>
        <v>2492</v>
      </c>
      <c r="D1143" t="str">
        <f t="shared" si="157"/>
        <v>Dietrich</v>
      </c>
      <c r="E1143" t="str">
        <f t="shared" si="158"/>
        <v>Köhler</v>
      </c>
      <c r="F1143">
        <f>ROUND(IF(Tariftyp="AT",IF($A1143&lt;MONTH(TE_ZP_AT),AT_Gehalt,AT_Gehalt*(1+TE_Satz_AT)),IF($A1143&lt;MONTH(TE_ZP_Tarif),Tarifentgelt,Tarifentgelt*(1+TE_Satz))*IRWAZ/AZ_Tarif)*EintrittsKNZ*AustrittsKNZ,2)</f>
        <v>4353.5</v>
      </c>
      <c r="G1143">
        <f>ROUND(Grundentgelt*LZinPrz,2)</f>
        <v>435.35</v>
      </c>
      <c r="H1143">
        <f>ROUND(IF(FreiwZulage&gt;TarifVolumenEnt+TarifVolumenLZ,FreiwZulage-(TarifVolumenEnt+TarifVolumenLZ),0)*AustrittsKNZ*EintrittsKNZ,2)</f>
        <v>0</v>
      </c>
      <c r="I1143">
        <f t="shared" si="159"/>
        <v>4788.8500000000004</v>
      </c>
      <c r="J1143">
        <f t="shared" si="153"/>
        <v>878.25</v>
      </c>
      <c r="K1143">
        <f t="shared" si="154"/>
        <v>0</v>
      </c>
      <c r="L1143">
        <f t="shared" si="155"/>
        <v>811.14999999999964</v>
      </c>
    </row>
    <row r="1144" spans="1:12" x14ac:dyDescent="0.25">
      <c r="A1144">
        <f t="shared" si="160"/>
        <v>3</v>
      </c>
      <c r="B1144">
        <f t="shared" si="161"/>
        <v>96</v>
      </c>
      <c r="C1144">
        <f t="shared" si="156"/>
        <v>2492</v>
      </c>
      <c r="D1144" t="str">
        <f t="shared" si="157"/>
        <v>Dietrich</v>
      </c>
      <c r="E1144" t="str">
        <f t="shared" si="158"/>
        <v>Köhler</v>
      </c>
      <c r="F1144">
        <f>ROUND(IF(Tariftyp="AT",IF($A1144&lt;MONTH(TE_ZP_AT),AT_Gehalt,AT_Gehalt*(1+TE_Satz_AT)),IF($A1144&lt;MONTH(TE_ZP_Tarif),Tarifentgelt,Tarifentgelt*(1+TE_Satz))*IRWAZ/AZ_Tarif)*EintrittsKNZ*AustrittsKNZ,2)</f>
        <v>4353.5</v>
      </c>
      <c r="G1144">
        <f>ROUND(Grundentgelt*LZinPrz,2)</f>
        <v>435.35</v>
      </c>
      <c r="H1144">
        <f>ROUND(IF(FreiwZulage&gt;TarifVolumenEnt+TarifVolumenLZ,FreiwZulage-(TarifVolumenEnt+TarifVolumenLZ),0)*AustrittsKNZ*EintrittsKNZ,2)</f>
        <v>0</v>
      </c>
      <c r="I1144">
        <f t="shared" si="159"/>
        <v>4788.8500000000004</v>
      </c>
      <c r="J1144">
        <f t="shared" si="153"/>
        <v>878.25</v>
      </c>
      <c r="K1144">
        <f t="shared" si="154"/>
        <v>0</v>
      </c>
      <c r="L1144">
        <f t="shared" si="155"/>
        <v>811.14999999999964</v>
      </c>
    </row>
    <row r="1145" spans="1:12" x14ac:dyDescent="0.25">
      <c r="A1145">
        <f t="shared" si="160"/>
        <v>4</v>
      </c>
      <c r="B1145">
        <f t="shared" si="161"/>
        <v>96</v>
      </c>
      <c r="C1145">
        <f t="shared" si="156"/>
        <v>2492</v>
      </c>
      <c r="D1145" t="str">
        <f t="shared" si="157"/>
        <v>Dietrich</v>
      </c>
      <c r="E1145" t="str">
        <f t="shared" si="158"/>
        <v>Köhler</v>
      </c>
      <c r="F1145">
        <f>ROUND(IF(Tariftyp="AT",IF($A1145&lt;MONTH(TE_ZP_AT),AT_Gehalt,AT_Gehalt*(1+TE_Satz_AT)),IF($A1145&lt;MONTH(TE_ZP_Tarif),Tarifentgelt,Tarifentgelt*(1+TE_Satz))*IRWAZ/AZ_Tarif)*EintrittsKNZ*AustrittsKNZ,2)</f>
        <v>4353.5</v>
      </c>
      <c r="G1145">
        <f>ROUND(Grundentgelt*LZinPrz,2)</f>
        <v>435.35</v>
      </c>
      <c r="H1145">
        <f>ROUND(IF(FreiwZulage&gt;TarifVolumenEnt+TarifVolumenLZ,FreiwZulage-(TarifVolumenEnt+TarifVolumenLZ),0)*AustrittsKNZ*EintrittsKNZ,2)</f>
        <v>0</v>
      </c>
      <c r="I1145">
        <f t="shared" si="159"/>
        <v>4788.8500000000004</v>
      </c>
      <c r="J1145">
        <f t="shared" si="153"/>
        <v>878.25</v>
      </c>
      <c r="K1145">
        <f t="shared" si="154"/>
        <v>0</v>
      </c>
      <c r="L1145">
        <f t="shared" si="155"/>
        <v>811.14999999999964</v>
      </c>
    </row>
    <row r="1146" spans="1:12" x14ac:dyDescent="0.25">
      <c r="A1146">
        <f t="shared" si="160"/>
        <v>5</v>
      </c>
      <c r="B1146">
        <f t="shared" si="161"/>
        <v>96</v>
      </c>
      <c r="C1146">
        <f t="shared" si="156"/>
        <v>2492</v>
      </c>
      <c r="D1146" t="str">
        <f t="shared" si="157"/>
        <v>Dietrich</v>
      </c>
      <c r="E1146" t="str">
        <f t="shared" si="158"/>
        <v>Köhler</v>
      </c>
      <c r="F1146">
        <f>ROUND(IF(Tariftyp="AT",IF($A1146&lt;MONTH(TE_ZP_AT),AT_Gehalt,AT_Gehalt*(1+TE_Satz_AT)),IF($A1146&lt;MONTH(TE_ZP_Tarif),Tarifentgelt,Tarifentgelt*(1+TE_Satz))*IRWAZ/AZ_Tarif)*EintrittsKNZ*AustrittsKNZ,2)</f>
        <v>4484.1099999999997</v>
      </c>
      <c r="G1146">
        <f>ROUND(Grundentgelt*LZinPrz,2)</f>
        <v>448.41</v>
      </c>
      <c r="H1146">
        <f>ROUND(IF(FreiwZulage&gt;TarifVolumenEnt+TarifVolumenLZ,FreiwZulage-(TarifVolumenEnt+TarifVolumenLZ),0)*AustrittsKNZ*EintrittsKNZ,2)</f>
        <v>0</v>
      </c>
      <c r="I1146">
        <f t="shared" si="159"/>
        <v>4932.5199999999995</v>
      </c>
      <c r="J1146">
        <f t="shared" si="153"/>
        <v>895.1</v>
      </c>
      <c r="K1146">
        <f t="shared" si="154"/>
        <v>0</v>
      </c>
      <c r="L1146">
        <f t="shared" si="155"/>
        <v>667.48000000000047</v>
      </c>
    </row>
    <row r="1147" spans="1:12" x14ac:dyDescent="0.25">
      <c r="A1147">
        <f t="shared" si="160"/>
        <v>6</v>
      </c>
      <c r="B1147">
        <f t="shared" si="161"/>
        <v>96</v>
      </c>
      <c r="C1147">
        <f t="shared" si="156"/>
        <v>2492</v>
      </c>
      <c r="D1147" t="str">
        <f t="shared" si="157"/>
        <v>Dietrich</v>
      </c>
      <c r="E1147" t="str">
        <f t="shared" si="158"/>
        <v>Köhler</v>
      </c>
      <c r="F1147">
        <f>ROUND(IF(Tariftyp="AT",IF($A1147&lt;MONTH(TE_ZP_AT),AT_Gehalt,AT_Gehalt*(1+TE_Satz_AT)),IF($A1147&lt;MONTH(TE_ZP_Tarif),Tarifentgelt,Tarifentgelt*(1+TE_Satz))*IRWAZ/AZ_Tarif)*EintrittsKNZ*AustrittsKNZ,2)</f>
        <v>4484.1099999999997</v>
      </c>
      <c r="G1147">
        <f>ROUND(Grundentgelt*LZinPrz,2)</f>
        <v>448.41</v>
      </c>
      <c r="H1147">
        <f>ROUND(IF(FreiwZulage&gt;TarifVolumenEnt+TarifVolumenLZ,FreiwZulage-(TarifVolumenEnt+TarifVolumenLZ),0)*AustrittsKNZ*EintrittsKNZ,2)</f>
        <v>0</v>
      </c>
      <c r="I1147">
        <f t="shared" si="159"/>
        <v>4932.5199999999995</v>
      </c>
      <c r="J1147">
        <f t="shared" si="153"/>
        <v>895.1</v>
      </c>
      <c r="K1147">
        <f t="shared" si="154"/>
        <v>0</v>
      </c>
      <c r="L1147">
        <f t="shared" si="155"/>
        <v>667.48000000000047</v>
      </c>
    </row>
    <row r="1148" spans="1:12" x14ac:dyDescent="0.25">
      <c r="A1148">
        <f t="shared" si="160"/>
        <v>7</v>
      </c>
      <c r="B1148">
        <f t="shared" si="161"/>
        <v>96</v>
      </c>
      <c r="C1148">
        <f t="shared" si="156"/>
        <v>2492</v>
      </c>
      <c r="D1148" t="str">
        <f t="shared" si="157"/>
        <v>Dietrich</v>
      </c>
      <c r="E1148" t="str">
        <f t="shared" si="158"/>
        <v>Köhler</v>
      </c>
      <c r="F1148">
        <f>ROUND(IF(Tariftyp="AT",IF($A1148&lt;MONTH(TE_ZP_AT),AT_Gehalt,AT_Gehalt*(1+TE_Satz_AT)),IF($A1148&lt;MONTH(TE_ZP_Tarif),Tarifentgelt,Tarifentgelt*(1+TE_Satz))*IRWAZ/AZ_Tarif)*EintrittsKNZ*AustrittsKNZ,2)</f>
        <v>4484.1099999999997</v>
      </c>
      <c r="G1148">
        <f>ROUND(Grundentgelt*LZinPrz,2)</f>
        <v>448.41</v>
      </c>
      <c r="H1148">
        <f>ROUND(IF(FreiwZulage&gt;TarifVolumenEnt+TarifVolumenLZ,FreiwZulage-(TarifVolumenEnt+TarifVolumenLZ),0)*AustrittsKNZ*EintrittsKNZ,2)</f>
        <v>0</v>
      </c>
      <c r="I1148">
        <f t="shared" si="159"/>
        <v>4932.5199999999995</v>
      </c>
      <c r="J1148">
        <f t="shared" si="153"/>
        <v>895.1</v>
      </c>
      <c r="K1148">
        <f t="shared" si="154"/>
        <v>0</v>
      </c>
      <c r="L1148">
        <f t="shared" si="155"/>
        <v>667.48000000000047</v>
      </c>
    </row>
    <row r="1149" spans="1:12" x14ac:dyDescent="0.25">
      <c r="A1149">
        <f t="shared" si="160"/>
        <v>8</v>
      </c>
      <c r="B1149">
        <f t="shared" si="161"/>
        <v>96</v>
      </c>
      <c r="C1149">
        <f t="shared" si="156"/>
        <v>2492</v>
      </c>
      <c r="D1149" t="str">
        <f t="shared" si="157"/>
        <v>Dietrich</v>
      </c>
      <c r="E1149" t="str">
        <f t="shared" si="158"/>
        <v>Köhler</v>
      </c>
      <c r="F1149">
        <f>ROUND(IF(Tariftyp="AT",IF($A1149&lt;MONTH(TE_ZP_AT),AT_Gehalt,AT_Gehalt*(1+TE_Satz_AT)),IF($A1149&lt;MONTH(TE_ZP_Tarif),Tarifentgelt,Tarifentgelt*(1+TE_Satz))*IRWAZ/AZ_Tarif)*EintrittsKNZ*AustrittsKNZ,2)</f>
        <v>4484.1099999999997</v>
      </c>
      <c r="G1149">
        <f>ROUND(Grundentgelt*LZinPrz,2)</f>
        <v>448.41</v>
      </c>
      <c r="H1149">
        <f>ROUND(IF(FreiwZulage&gt;TarifVolumenEnt+TarifVolumenLZ,FreiwZulage-(TarifVolumenEnt+TarifVolumenLZ),0)*AustrittsKNZ*EintrittsKNZ,2)</f>
        <v>0</v>
      </c>
      <c r="I1149">
        <f t="shared" si="159"/>
        <v>4932.5199999999995</v>
      </c>
      <c r="J1149">
        <f t="shared" si="153"/>
        <v>895.1</v>
      </c>
      <c r="K1149">
        <f t="shared" si="154"/>
        <v>0</v>
      </c>
      <c r="L1149">
        <f t="shared" si="155"/>
        <v>667.48000000000047</v>
      </c>
    </row>
    <row r="1150" spans="1:12" x14ac:dyDescent="0.25">
      <c r="A1150">
        <f t="shared" si="160"/>
        <v>9</v>
      </c>
      <c r="B1150">
        <f t="shared" si="161"/>
        <v>96</v>
      </c>
      <c r="C1150">
        <f t="shared" si="156"/>
        <v>2492</v>
      </c>
      <c r="D1150" t="str">
        <f t="shared" si="157"/>
        <v>Dietrich</v>
      </c>
      <c r="E1150" t="str">
        <f t="shared" si="158"/>
        <v>Köhler</v>
      </c>
      <c r="F1150">
        <f>ROUND(IF(Tariftyp="AT",IF($A1150&lt;MONTH(TE_ZP_AT),AT_Gehalt,AT_Gehalt*(1+TE_Satz_AT)),IF($A1150&lt;MONTH(TE_ZP_Tarif),Tarifentgelt,Tarifentgelt*(1+TE_Satz))*IRWAZ/AZ_Tarif)*EintrittsKNZ*AustrittsKNZ,2)</f>
        <v>4484.1099999999997</v>
      </c>
      <c r="G1150">
        <f>ROUND(Grundentgelt*LZinPrz,2)</f>
        <v>448.41</v>
      </c>
      <c r="H1150">
        <f>ROUND(IF(FreiwZulage&gt;TarifVolumenEnt+TarifVolumenLZ,FreiwZulage-(TarifVolumenEnt+TarifVolumenLZ),0)*AustrittsKNZ*EintrittsKNZ,2)</f>
        <v>0</v>
      </c>
      <c r="I1150">
        <f t="shared" si="159"/>
        <v>4932.5199999999995</v>
      </c>
      <c r="J1150">
        <f t="shared" si="153"/>
        <v>895.1</v>
      </c>
      <c r="K1150">
        <f t="shared" si="154"/>
        <v>0</v>
      </c>
      <c r="L1150">
        <f t="shared" si="155"/>
        <v>667.48000000000047</v>
      </c>
    </row>
    <row r="1151" spans="1:12" x14ac:dyDescent="0.25">
      <c r="A1151">
        <f t="shared" si="160"/>
        <v>10</v>
      </c>
      <c r="B1151">
        <f t="shared" si="161"/>
        <v>96</v>
      </c>
      <c r="C1151">
        <f t="shared" si="156"/>
        <v>2492</v>
      </c>
      <c r="D1151" t="str">
        <f t="shared" si="157"/>
        <v>Dietrich</v>
      </c>
      <c r="E1151" t="str">
        <f t="shared" si="158"/>
        <v>Köhler</v>
      </c>
      <c r="F1151">
        <f>ROUND(IF(Tariftyp="AT",IF($A1151&lt;MONTH(TE_ZP_AT),AT_Gehalt,AT_Gehalt*(1+TE_Satz_AT)),IF($A1151&lt;MONTH(TE_ZP_Tarif),Tarifentgelt,Tarifentgelt*(1+TE_Satz))*IRWAZ/AZ_Tarif)*EintrittsKNZ*AustrittsKNZ,2)</f>
        <v>4484.1099999999997</v>
      </c>
      <c r="G1151">
        <f>ROUND(Grundentgelt*LZinPrz,2)</f>
        <v>448.41</v>
      </c>
      <c r="H1151">
        <f>ROUND(IF(FreiwZulage&gt;TarifVolumenEnt+TarifVolumenLZ,FreiwZulage-(TarifVolumenEnt+TarifVolumenLZ),0)*AustrittsKNZ*EintrittsKNZ,2)</f>
        <v>0</v>
      </c>
      <c r="I1151">
        <f t="shared" si="159"/>
        <v>4932.5199999999995</v>
      </c>
      <c r="J1151">
        <f t="shared" si="153"/>
        <v>895.1</v>
      </c>
      <c r="K1151">
        <f t="shared" si="154"/>
        <v>0</v>
      </c>
      <c r="L1151">
        <f t="shared" si="155"/>
        <v>667.48000000000047</v>
      </c>
    </row>
    <row r="1152" spans="1:12" x14ac:dyDescent="0.25">
      <c r="A1152">
        <f t="shared" si="160"/>
        <v>11</v>
      </c>
      <c r="B1152">
        <f t="shared" si="161"/>
        <v>96</v>
      </c>
      <c r="C1152">
        <f t="shared" si="156"/>
        <v>2492</v>
      </c>
      <c r="D1152" t="str">
        <f t="shared" si="157"/>
        <v>Dietrich</v>
      </c>
      <c r="E1152" t="str">
        <f t="shared" si="158"/>
        <v>Köhler</v>
      </c>
      <c r="F1152">
        <f>ROUND(IF(Tariftyp="AT",IF($A1152&lt;MONTH(TE_ZP_AT),AT_Gehalt,AT_Gehalt*(1+TE_Satz_AT)),IF($A1152&lt;MONTH(TE_ZP_Tarif),Tarifentgelt,Tarifentgelt*(1+TE_Satz))*IRWAZ/AZ_Tarif)*EintrittsKNZ*AustrittsKNZ,2)</f>
        <v>4484.1099999999997</v>
      </c>
      <c r="G1152">
        <f>ROUND(Grundentgelt*LZinPrz,2)</f>
        <v>448.41</v>
      </c>
      <c r="H1152">
        <f>ROUND(IF(FreiwZulage&gt;TarifVolumenEnt+TarifVolumenLZ,FreiwZulage-(TarifVolumenEnt+TarifVolumenLZ),0)*AustrittsKNZ*EintrittsKNZ,2)</f>
        <v>0</v>
      </c>
      <c r="I1152">
        <f t="shared" si="159"/>
        <v>4932.5199999999995</v>
      </c>
      <c r="J1152">
        <f t="shared" si="153"/>
        <v>895.1</v>
      </c>
      <c r="K1152">
        <f t="shared" si="154"/>
        <v>0</v>
      </c>
      <c r="L1152">
        <f t="shared" si="155"/>
        <v>667.48000000000047</v>
      </c>
    </row>
    <row r="1153" spans="1:12" x14ac:dyDescent="0.25">
      <c r="A1153">
        <f t="shared" si="160"/>
        <v>12</v>
      </c>
      <c r="B1153">
        <f t="shared" si="161"/>
        <v>96</v>
      </c>
      <c r="C1153">
        <f t="shared" si="156"/>
        <v>2492</v>
      </c>
      <c r="D1153" t="str">
        <f t="shared" si="157"/>
        <v>Dietrich</v>
      </c>
      <c r="E1153" t="str">
        <f t="shared" si="158"/>
        <v>Köhler</v>
      </c>
      <c r="F1153">
        <f>ROUND(IF(Tariftyp="AT",IF($A1153&lt;MONTH(TE_ZP_AT),AT_Gehalt,AT_Gehalt*(1+TE_Satz_AT)),IF($A1153&lt;MONTH(TE_ZP_Tarif),Tarifentgelt,Tarifentgelt*(1+TE_Satz))*IRWAZ/AZ_Tarif)*EintrittsKNZ*AustrittsKNZ,2)</f>
        <v>4484.1099999999997</v>
      </c>
      <c r="G1153">
        <f>ROUND(Grundentgelt*LZinPrz,2)</f>
        <v>448.41</v>
      </c>
      <c r="H1153">
        <f>ROUND(IF(FreiwZulage&gt;TarifVolumenEnt+TarifVolumenLZ,FreiwZulage-(TarifVolumenEnt+TarifVolumenLZ),0)*AustrittsKNZ*EintrittsKNZ,2)</f>
        <v>0</v>
      </c>
      <c r="I1153">
        <f t="shared" si="159"/>
        <v>4932.5199999999995</v>
      </c>
      <c r="J1153">
        <f t="shared" si="153"/>
        <v>895.1</v>
      </c>
      <c r="K1153">
        <f t="shared" si="154"/>
        <v>0</v>
      </c>
      <c r="L1153">
        <f t="shared" si="155"/>
        <v>667.48000000000047</v>
      </c>
    </row>
    <row r="1154" spans="1:12" x14ac:dyDescent="0.25">
      <c r="A1154">
        <f t="shared" si="160"/>
        <v>1</v>
      </c>
      <c r="B1154">
        <f t="shared" si="161"/>
        <v>97</v>
      </c>
      <c r="C1154">
        <f t="shared" si="156"/>
        <v>2506</v>
      </c>
      <c r="D1154" t="str">
        <f t="shared" si="157"/>
        <v>Bernd</v>
      </c>
      <c r="E1154" t="str">
        <f t="shared" si="158"/>
        <v>König</v>
      </c>
      <c r="F1154">
        <f>ROUND(IF(Tariftyp="AT",IF($A1154&lt;MONTH(TE_ZP_AT),AT_Gehalt,AT_Gehalt*(1+TE_Satz_AT)),IF($A1154&lt;MONTH(TE_ZP_Tarif),Tarifentgelt,Tarifentgelt*(1+TE_Satz))*IRWAZ/AZ_Tarif)*EintrittsKNZ*AustrittsKNZ,2)</f>
        <v>3213.5</v>
      </c>
      <c r="G1154">
        <f>ROUND(Grundentgelt*LZinPrz,2)</f>
        <v>257.08</v>
      </c>
      <c r="H1154">
        <f>ROUND(IF(FreiwZulage&gt;TarifVolumenEnt+TarifVolumenLZ,FreiwZulage-(TarifVolumenEnt+TarifVolumenLZ),0)*AustrittsKNZ*EintrittsKNZ,2)</f>
        <v>0</v>
      </c>
      <c r="I1154">
        <f t="shared" si="159"/>
        <v>3470.58</v>
      </c>
      <c r="J1154">
        <f t="shared" ref="J1154:J1217" si="162">ROUND(IF(KVPV_BBG&lt;lfdEntgelt,KVPV_BBG*KVPV_Satz,lfdEntgelt*KVPV_Satz)+IF(RVAV_BBG&lt;lfdEntgelt,RVAV_BBG*RVAV_Satz,lfdEntgelt*RVAV_Satz),2)</f>
        <v>694.29</v>
      </c>
      <c r="K1154">
        <f t="shared" ref="K1154:K1217" si="163">IF(KVPV_BBG-lfdEntgelt&lt;0,0,KVPV_BBG-lfdEntgelt)</f>
        <v>354.42000000000007</v>
      </c>
      <c r="L1154">
        <f t="shared" ref="L1154:L1217" si="164">IF(RVAV_BBG-lfdEntgelt&lt;0,0,RVAV_BBG-lfdEntgelt)</f>
        <v>2129.42</v>
      </c>
    </row>
    <row r="1155" spans="1:12" x14ac:dyDescent="0.25">
      <c r="A1155">
        <f t="shared" si="160"/>
        <v>2</v>
      </c>
      <c r="B1155">
        <f t="shared" si="161"/>
        <v>97</v>
      </c>
      <c r="C1155">
        <f t="shared" ref="C1155:C1218" si="165">INDEX(Stammdaten,$B1155,1)</f>
        <v>2506</v>
      </c>
      <c r="D1155" t="str">
        <f t="shared" ref="D1155:D1218" si="166">INDEX(Stammdaten,$B1155,2)</f>
        <v>Bernd</v>
      </c>
      <c r="E1155" t="str">
        <f t="shared" ref="E1155:E1218" si="167">INDEX(Stammdaten,$B1155,3)</f>
        <v>König</v>
      </c>
      <c r="F1155">
        <f>ROUND(IF(Tariftyp="AT",IF($A1155&lt;MONTH(TE_ZP_AT),AT_Gehalt,AT_Gehalt*(1+TE_Satz_AT)),IF($A1155&lt;MONTH(TE_ZP_Tarif),Tarifentgelt,Tarifentgelt*(1+TE_Satz))*IRWAZ/AZ_Tarif)*EintrittsKNZ*AustrittsKNZ,2)</f>
        <v>3213.5</v>
      </c>
      <c r="G1155">
        <f>ROUND(Grundentgelt*LZinPrz,2)</f>
        <v>257.08</v>
      </c>
      <c r="H1155">
        <f>ROUND(IF(FreiwZulage&gt;TarifVolumenEnt+TarifVolumenLZ,FreiwZulage-(TarifVolumenEnt+TarifVolumenLZ),0)*AustrittsKNZ*EintrittsKNZ,2)</f>
        <v>0</v>
      </c>
      <c r="I1155">
        <f t="shared" ref="I1155:I1218" si="168">SUM(F1155:H1155)</f>
        <v>3470.58</v>
      </c>
      <c r="J1155">
        <f t="shared" si="162"/>
        <v>694.29</v>
      </c>
      <c r="K1155">
        <f t="shared" si="163"/>
        <v>354.42000000000007</v>
      </c>
      <c r="L1155">
        <f t="shared" si="164"/>
        <v>2129.42</v>
      </c>
    </row>
    <row r="1156" spans="1:12" x14ac:dyDescent="0.25">
      <c r="A1156">
        <f t="shared" ref="A1156:A1219" si="169">IF($A1155=12,1,$A1155+1)</f>
        <v>3</v>
      </c>
      <c r="B1156">
        <f t="shared" ref="B1156:B1219" si="170">IF(A1156=1,B1155+1,B1155)</f>
        <v>97</v>
      </c>
      <c r="C1156">
        <f t="shared" si="165"/>
        <v>2506</v>
      </c>
      <c r="D1156" t="str">
        <f t="shared" si="166"/>
        <v>Bernd</v>
      </c>
      <c r="E1156" t="str">
        <f t="shared" si="167"/>
        <v>König</v>
      </c>
      <c r="F1156">
        <f>ROUND(IF(Tariftyp="AT",IF($A1156&lt;MONTH(TE_ZP_AT),AT_Gehalt,AT_Gehalt*(1+TE_Satz_AT)),IF($A1156&lt;MONTH(TE_ZP_Tarif),Tarifentgelt,Tarifentgelt*(1+TE_Satz))*IRWAZ/AZ_Tarif)*EintrittsKNZ*AustrittsKNZ,2)</f>
        <v>3213.5</v>
      </c>
      <c r="G1156">
        <f>ROUND(Grundentgelt*LZinPrz,2)</f>
        <v>257.08</v>
      </c>
      <c r="H1156">
        <f>ROUND(IF(FreiwZulage&gt;TarifVolumenEnt+TarifVolumenLZ,FreiwZulage-(TarifVolumenEnt+TarifVolumenLZ),0)*AustrittsKNZ*EintrittsKNZ,2)</f>
        <v>0</v>
      </c>
      <c r="I1156">
        <f t="shared" si="168"/>
        <v>3470.58</v>
      </c>
      <c r="J1156">
        <f t="shared" si="162"/>
        <v>694.29</v>
      </c>
      <c r="K1156">
        <f t="shared" si="163"/>
        <v>354.42000000000007</v>
      </c>
      <c r="L1156">
        <f t="shared" si="164"/>
        <v>2129.42</v>
      </c>
    </row>
    <row r="1157" spans="1:12" x14ac:dyDescent="0.25">
      <c r="A1157">
        <f t="shared" si="169"/>
        <v>4</v>
      </c>
      <c r="B1157">
        <f t="shared" si="170"/>
        <v>97</v>
      </c>
      <c r="C1157">
        <f t="shared" si="165"/>
        <v>2506</v>
      </c>
      <c r="D1157" t="str">
        <f t="shared" si="166"/>
        <v>Bernd</v>
      </c>
      <c r="E1157" t="str">
        <f t="shared" si="167"/>
        <v>König</v>
      </c>
      <c r="F1157">
        <f>ROUND(IF(Tariftyp="AT",IF($A1157&lt;MONTH(TE_ZP_AT),AT_Gehalt,AT_Gehalt*(1+TE_Satz_AT)),IF($A1157&lt;MONTH(TE_ZP_Tarif),Tarifentgelt,Tarifentgelt*(1+TE_Satz))*IRWAZ/AZ_Tarif)*EintrittsKNZ*AustrittsKNZ,2)</f>
        <v>3213.5</v>
      </c>
      <c r="G1157">
        <f>ROUND(Grundentgelt*LZinPrz,2)</f>
        <v>257.08</v>
      </c>
      <c r="H1157">
        <f>ROUND(IF(FreiwZulage&gt;TarifVolumenEnt+TarifVolumenLZ,FreiwZulage-(TarifVolumenEnt+TarifVolumenLZ),0)*AustrittsKNZ*EintrittsKNZ,2)</f>
        <v>0</v>
      </c>
      <c r="I1157">
        <f t="shared" si="168"/>
        <v>3470.58</v>
      </c>
      <c r="J1157">
        <f t="shared" si="162"/>
        <v>694.29</v>
      </c>
      <c r="K1157">
        <f t="shared" si="163"/>
        <v>354.42000000000007</v>
      </c>
      <c r="L1157">
        <f t="shared" si="164"/>
        <v>2129.42</v>
      </c>
    </row>
    <row r="1158" spans="1:12" x14ac:dyDescent="0.25">
      <c r="A1158">
        <f t="shared" si="169"/>
        <v>5</v>
      </c>
      <c r="B1158">
        <f t="shared" si="170"/>
        <v>97</v>
      </c>
      <c r="C1158">
        <f t="shared" si="165"/>
        <v>2506</v>
      </c>
      <c r="D1158" t="str">
        <f t="shared" si="166"/>
        <v>Bernd</v>
      </c>
      <c r="E1158" t="str">
        <f t="shared" si="167"/>
        <v>König</v>
      </c>
      <c r="F1158">
        <f>ROUND(IF(Tariftyp="AT",IF($A1158&lt;MONTH(TE_ZP_AT),AT_Gehalt,AT_Gehalt*(1+TE_Satz_AT)),IF($A1158&lt;MONTH(TE_ZP_Tarif),Tarifentgelt,Tarifentgelt*(1+TE_Satz))*IRWAZ/AZ_Tarif)*EintrittsKNZ*AustrittsKNZ,2)</f>
        <v>3309.91</v>
      </c>
      <c r="G1158">
        <f>ROUND(Grundentgelt*LZinPrz,2)</f>
        <v>264.79000000000002</v>
      </c>
      <c r="H1158">
        <f>ROUND(IF(FreiwZulage&gt;TarifVolumenEnt+TarifVolumenLZ,FreiwZulage-(TarifVolumenEnt+TarifVolumenLZ),0)*AustrittsKNZ*EintrittsKNZ,2)</f>
        <v>0</v>
      </c>
      <c r="I1158">
        <f t="shared" si="168"/>
        <v>3574.7</v>
      </c>
      <c r="J1158">
        <f t="shared" si="162"/>
        <v>715.12</v>
      </c>
      <c r="K1158">
        <f t="shared" si="163"/>
        <v>250.30000000000018</v>
      </c>
      <c r="L1158">
        <f t="shared" si="164"/>
        <v>2025.3000000000002</v>
      </c>
    </row>
    <row r="1159" spans="1:12" x14ac:dyDescent="0.25">
      <c r="A1159">
        <f t="shared" si="169"/>
        <v>6</v>
      </c>
      <c r="B1159">
        <f t="shared" si="170"/>
        <v>97</v>
      </c>
      <c r="C1159">
        <f t="shared" si="165"/>
        <v>2506</v>
      </c>
      <c r="D1159" t="str">
        <f t="shared" si="166"/>
        <v>Bernd</v>
      </c>
      <c r="E1159" t="str">
        <f t="shared" si="167"/>
        <v>König</v>
      </c>
      <c r="F1159">
        <f>ROUND(IF(Tariftyp="AT",IF($A1159&lt;MONTH(TE_ZP_AT),AT_Gehalt,AT_Gehalt*(1+TE_Satz_AT)),IF($A1159&lt;MONTH(TE_ZP_Tarif),Tarifentgelt,Tarifentgelt*(1+TE_Satz))*IRWAZ/AZ_Tarif)*EintrittsKNZ*AustrittsKNZ,2)</f>
        <v>3309.91</v>
      </c>
      <c r="G1159">
        <f>ROUND(Grundentgelt*LZinPrz,2)</f>
        <v>264.79000000000002</v>
      </c>
      <c r="H1159">
        <f>ROUND(IF(FreiwZulage&gt;TarifVolumenEnt+TarifVolumenLZ,FreiwZulage-(TarifVolumenEnt+TarifVolumenLZ),0)*AustrittsKNZ*EintrittsKNZ,2)</f>
        <v>0</v>
      </c>
      <c r="I1159">
        <f t="shared" si="168"/>
        <v>3574.7</v>
      </c>
      <c r="J1159">
        <f t="shared" si="162"/>
        <v>715.12</v>
      </c>
      <c r="K1159">
        <f t="shared" si="163"/>
        <v>250.30000000000018</v>
      </c>
      <c r="L1159">
        <f t="shared" si="164"/>
        <v>2025.3000000000002</v>
      </c>
    </row>
    <row r="1160" spans="1:12" x14ac:dyDescent="0.25">
      <c r="A1160">
        <f t="shared" si="169"/>
        <v>7</v>
      </c>
      <c r="B1160">
        <f t="shared" si="170"/>
        <v>97</v>
      </c>
      <c r="C1160">
        <f t="shared" si="165"/>
        <v>2506</v>
      </c>
      <c r="D1160" t="str">
        <f t="shared" si="166"/>
        <v>Bernd</v>
      </c>
      <c r="E1160" t="str">
        <f t="shared" si="167"/>
        <v>König</v>
      </c>
      <c r="F1160">
        <f>ROUND(IF(Tariftyp="AT",IF($A1160&lt;MONTH(TE_ZP_AT),AT_Gehalt,AT_Gehalt*(1+TE_Satz_AT)),IF($A1160&lt;MONTH(TE_ZP_Tarif),Tarifentgelt,Tarifentgelt*(1+TE_Satz))*IRWAZ/AZ_Tarif)*EintrittsKNZ*AustrittsKNZ,2)</f>
        <v>3309.91</v>
      </c>
      <c r="G1160">
        <f>ROUND(Grundentgelt*LZinPrz,2)</f>
        <v>264.79000000000002</v>
      </c>
      <c r="H1160">
        <f>ROUND(IF(FreiwZulage&gt;TarifVolumenEnt+TarifVolumenLZ,FreiwZulage-(TarifVolumenEnt+TarifVolumenLZ),0)*AustrittsKNZ*EintrittsKNZ,2)</f>
        <v>0</v>
      </c>
      <c r="I1160">
        <f t="shared" si="168"/>
        <v>3574.7</v>
      </c>
      <c r="J1160">
        <f t="shared" si="162"/>
        <v>715.12</v>
      </c>
      <c r="K1160">
        <f t="shared" si="163"/>
        <v>250.30000000000018</v>
      </c>
      <c r="L1160">
        <f t="shared" si="164"/>
        <v>2025.3000000000002</v>
      </c>
    </row>
    <row r="1161" spans="1:12" x14ac:dyDescent="0.25">
      <c r="A1161">
        <f t="shared" si="169"/>
        <v>8</v>
      </c>
      <c r="B1161">
        <f t="shared" si="170"/>
        <v>97</v>
      </c>
      <c r="C1161">
        <f t="shared" si="165"/>
        <v>2506</v>
      </c>
      <c r="D1161" t="str">
        <f t="shared" si="166"/>
        <v>Bernd</v>
      </c>
      <c r="E1161" t="str">
        <f t="shared" si="167"/>
        <v>König</v>
      </c>
      <c r="F1161">
        <f>ROUND(IF(Tariftyp="AT",IF($A1161&lt;MONTH(TE_ZP_AT),AT_Gehalt,AT_Gehalt*(1+TE_Satz_AT)),IF($A1161&lt;MONTH(TE_ZP_Tarif),Tarifentgelt,Tarifentgelt*(1+TE_Satz))*IRWAZ/AZ_Tarif)*EintrittsKNZ*AustrittsKNZ,2)</f>
        <v>3309.91</v>
      </c>
      <c r="G1161">
        <f>ROUND(Grundentgelt*LZinPrz,2)</f>
        <v>264.79000000000002</v>
      </c>
      <c r="H1161">
        <f>ROUND(IF(FreiwZulage&gt;TarifVolumenEnt+TarifVolumenLZ,FreiwZulage-(TarifVolumenEnt+TarifVolumenLZ),0)*AustrittsKNZ*EintrittsKNZ,2)</f>
        <v>0</v>
      </c>
      <c r="I1161">
        <f t="shared" si="168"/>
        <v>3574.7</v>
      </c>
      <c r="J1161">
        <f t="shared" si="162"/>
        <v>715.12</v>
      </c>
      <c r="K1161">
        <f t="shared" si="163"/>
        <v>250.30000000000018</v>
      </c>
      <c r="L1161">
        <f t="shared" si="164"/>
        <v>2025.3000000000002</v>
      </c>
    </row>
    <row r="1162" spans="1:12" x14ac:dyDescent="0.25">
      <c r="A1162">
        <f t="shared" si="169"/>
        <v>9</v>
      </c>
      <c r="B1162">
        <f t="shared" si="170"/>
        <v>97</v>
      </c>
      <c r="C1162">
        <f t="shared" si="165"/>
        <v>2506</v>
      </c>
      <c r="D1162" t="str">
        <f t="shared" si="166"/>
        <v>Bernd</v>
      </c>
      <c r="E1162" t="str">
        <f t="shared" si="167"/>
        <v>König</v>
      </c>
      <c r="F1162">
        <f>ROUND(IF(Tariftyp="AT",IF($A1162&lt;MONTH(TE_ZP_AT),AT_Gehalt,AT_Gehalt*(1+TE_Satz_AT)),IF($A1162&lt;MONTH(TE_ZP_Tarif),Tarifentgelt,Tarifentgelt*(1+TE_Satz))*IRWAZ/AZ_Tarif)*EintrittsKNZ*AustrittsKNZ,2)</f>
        <v>3309.91</v>
      </c>
      <c r="G1162">
        <f>ROUND(Grundentgelt*LZinPrz,2)</f>
        <v>264.79000000000002</v>
      </c>
      <c r="H1162">
        <f>ROUND(IF(FreiwZulage&gt;TarifVolumenEnt+TarifVolumenLZ,FreiwZulage-(TarifVolumenEnt+TarifVolumenLZ),0)*AustrittsKNZ*EintrittsKNZ,2)</f>
        <v>0</v>
      </c>
      <c r="I1162">
        <f t="shared" si="168"/>
        <v>3574.7</v>
      </c>
      <c r="J1162">
        <f t="shared" si="162"/>
        <v>715.12</v>
      </c>
      <c r="K1162">
        <f t="shared" si="163"/>
        <v>250.30000000000018</v>
      </c>
      <c r="L1162">
        <f t="shared" si="164"/>
        <v>2025.3000000000002</v>
      </c>
    </row>
    <row r="1163" spans="1:12" x14ac:dyDescent="0.25">
      <c r="A1163">
        <f t="shared" si="169"/>
        <v>10</v>
      </c>
      <c r="B1163">
        <f t="shared" si="170"/>
        <v>97</v>
      </c>
      <c r="C1163">
        <f t="shared" si="165"/>
        <v>2506</v>
      </c>
      <c r="D1163" t="str">
        <f t="shared" si="166"/>
        <v>Bernd</v>
      </c>
      <c r="E1163" t="str">
        <f t="shared" si="167"/>
        <v>König</v>
      </c>
      <c r="F1163">
        <f>ROUND(IF(Tariftyp="AT",IF($A1163&lt;MONTH(TE_ZP_AT),AT_Gehalt,AT_Gehalt*(1+TE_Satz_AT)),IF($A1163&lt;MONTH(TE_ZP_Tarif),Tarifentgelt,Tarifentgelt*(1+TE_Satz))*IRWAZ/AZ_Tarif)*EintrittsKNZ*AustrittsKNZ,2)</f>
        <v>3309.91</v>
      </c>
      <c r="G1163">
        <f>ROUND(Grundentgelt*LZinPrz,2)</f>
        <v>264.79000000000002</v>
      </c>
      <c r="H1163">
        <f>ROUND(IF(FreiwZulage&gt;TarifVolumenEnt+TarifVolumenLZ,FreiwZulage-(TarifVolumenEnt+TarifVolumenLZ),0)*AustrittsKNZ*EintrittsKNZ,2)</f>
        <v>0</v>
      </c>
      <c r="I1163">
        <f t="shared" si="168"/>
        <v>3574.7</v>
      </c>
      <c r="J1163">
        <f t="shared" si="162"/>
        <v>715.12</v>
      </c>
      <c r="K1163">
        <f t="shared" si="163"/>
        <v>250.30000000000018</v>
      </c>
      <c r="L1163">
        <f t="shared" si="164"/>
        <v>2025.3000000000002</v>
      </c>
    </row>
    <row r="1164" spans="1:12" x14ac:dyDescent="0.25">
      <c r="A1164">
        <f t="shared" si="169"/>
        <v>11</v>
      </c>
      <c r="B1164">
        <f t="shared" si="170"/>
        <v>97</v>
      </c>
      <c r="C1164">
        <f t="shared" si="165"/>
        <v>2506</v>
      </c>
      <c r="D1164" t="str">
        <f t="shared" si="166"/>
        <v>Bernd</v>
      </c>
      <c r="E1164" t="str">
        <f t="shared" si="167"/>
        <v>König</v>
      </c>
      <c r="F1164">
        <f>ROUND(IF(Tariftyp="AT",IF($A1164&lt;MONTH(TE_ZP_AT),AT_Gehalt,AT_Gehalt*(1+TE_Satz_AT)),IF($A1164&lt;MONTH(TE_ZP_Tarif),Tarifentgelt,Tarifentgelt*(1+TE_Satz))*IRWAZ/AZ_Tarif)*EintrittsKNZ*AustrittsKNZ,2)</f>
        <v>3309.91</v>
      </c>
      <c r="G1164">
        <f>ROUND(Grundentgelt*LZinPrz,2)</f>
        <v>264.79000000000002</v>
      </c>
      <c r="H1164">
        <f>ROUND(IF(FreiwZulage&gt;TarifVolumenEnt+TarifVolumenLZ,FreiwZulage-(TarifVolumenEnt+TarifVolumenLZ),0)*AustrittsKNZ*EintrittsKNZ,2)</f>
        <v>0</v>
      </c>
      <c r="I1164">
        <f t="shared" si="168"/>
        <v>3574.7</v>
      </c>
      <c r="J1164">
        <f t="shared" si="162"/>
        <v>715.12</v>
      </c>
      <c r="K1164">
        <f t="shared" si="163"/>
        <v>250.30000000000018</v>
      </c>
      <c r="L1164">
        <f t="shared" si="164"/>
        <v>2025.3000000000002</v>
      </c>
    </row>
    <row r="1165" spans="1:12" x14ac:dyDescent="0.25">
      <c r="A1165">
        <f t="shared" si="169"/>
        <v>12</v>
      </c>
      <c r="B1165">
        <f t="shared" si="170"/>
        <v>97</v>
      </c>
      <c r="C1165">
        <f t="shared" si="165"/>
        <v>2506</v>
      </c>
      <c r="D1165" t="str">
        <f t="shared" si="166"/>
        <v>Bernd</v>
      </c>
      <c r="E1165" t="str">
        <f t="shared" si="167"/>
        <v>König</v>
      </c>
      <c r="F1165">
        <f>ROUND(IF(Tariftyp="AT",IF($A1165&lt;MONTH(TE_ZP_AT),AT_Gehalt,AT_Gehalt*(1+TE_Satz_AT)),IF($A1165&lt;MONTH(TE_ZP_Tarif),Tarifentgelt,Tarifentgelt*(1+TE_Satz))*IRWAZ/AZ_Tarif)*EintrittsKNZ*AustrittsKNZ,2)</f>
        <v>3309.91</v>
      </c>
      <c r="G1165">
        <f>ROUND(Grundentgelt*LZinPrz,2)</f>
        <v>264.79000000000002</v>
      </c>
      <c r="H1165">
        <f>ROUND(IF(FreiwZulage&gt;TarifVolumenEnt+TarifVolumenLZ,FreiwZulage-(TarifVolumenEnt+TarifVolumenLZ),0)*AustrittsKNZ*EintrittsKNZ,2)</f>
        <v>0</v>
      </c>
      <c r="I1165">
        <f t="shared" si="168"/>
        <v>3574.7</v>
      </c>
      <c r="J1165">
        <f t="shared" si="162"/>
        <v>715.12</v>
      </c>
      <c r="K1165">
        <f t="shared" si="163"/>
        <v>250.30000000000018</v>
      </c>
      <c r="L1165">
        <f t="shared" si="164"/>
        <v>2025.3000000000002</v>
      </c>
    </row>
    <row r="1166" spans="1:12" x14ac:dyDescent="0.25">
      <c r="A1166">
        <f t="shared" si="169"/>
        <v>1</v>
      </c>
      <c r="B1166">
        <f t="shared" si="170"/>
        <v>98</v>
      </c>
      <c r="C1166">
        <f t="shared" si="165"/>
        <v>2522</v>
      </c>
      <c r="D1166" t="str">
        <f t="shared" si="166"/>
        <v>Bärbel</v>
      </c>
      <c r="E1166" t="str">
        <f t="shared" si="167"/>
        <v>Kramer</v>
      </c>
      <c r="F1166">
        <f>ROUND(IF(Tariftyp="AT",IF($A1166&lt;MONTH(TE_ZP_AT),AT_Gehalt,AT_Gehalt*(1+TE_Satz_AT)),IF($A1166&lt;MONTH(TE_ZP_Tarif),Tarifentgelt,Tarifentgelt*(1+TE_Satz))*IRWAZ/AZ_Tarif)*EintrittsKNZ*AustrittsKNZ,2)</f>
        <v>0</v>
      </c>
      <c r="G1166">
        <f>ROUND(Grundentgelt*LZinPrz,2)</f>
        <v>0</v>
      </c>
      <c r="H1166">
        <f>ROUND(IF(FreiwZulage&gt;TarifVolumenEnt+TarifVolumenLZ,FreiwZulage-(TarifVolumenEnt+TarifVolumenLZ),0)*AustrittsKNZ*EintrittsKNZ,2)</f>
        <v>0</v>
      </c>
      <c r="I1166">
        <f t="shared" si="168"/>
        <v>0</v>
      </c>
      <c r="J1166">
        <f t="shared" si="162"/>
        <v>0</v>
      </c>
      <c r="K1166">
        <f t="shared" si="163"/>
        <v>3825</v>
      </c>
      <c r="L1166">
        <f t="shared" si="164"/>
        <v>5600</v>
      </c>
    </row>
    <row r="1167" spans="1:12" x14ac:dyDescent="0.25">
      <c r="A1167">
        <f t="shared" si="169"/>
        <v>2</v>
      </c>
      <c r="B1167">
        <f t="shared" si="170"/>
        <v>98</v>
      </c>
      <c r="C1167">
        <f t="shared" si="165"/>
        <v>2522</v>
      </c>
      <c r="D1167" t="str">
        <f t="shared" si="166"/>
        <v>Bärbel</v>
      </c>
      <c r="E1167" t="str">
        <f t="shared" si="167"/>
        <v>Kramer</v>
      </c>
      <c r="F1167">
        <f>ROUND(IF(Tariftyp="AT",IF($A1167&lt;MONTH(TE_ZP_AT),AT_Gehalt,AT_Gehalt*(1+TE_Satz_AT)),IF($A1167&lt;MONTH(TE_ZP_Tarif),Tarifentgelt,Tarifentgelt*(1+TE_Satz))*IRWAZ/AZ_Tarif)*EintrittsKNZ*AustrittsKNZ,2)</f>
        <v>0</v>
      </c>
      <c r="G1167">
        <f>ROUND(Grundentgelt*LZinPrz,2)</f>
        <v>0</v>
      </c>
      <c r="H1167">
        <f>ROUND(IF(FreiwZulage&gt;TarifVolumenEnt+TarifVolumenLZ,FreiwZulage-(TarifVolumenEnt+TarifVolumenLZ),0)*AustrittsKNZ*EintrittsKNZ,2)</f>
        <v>0</v>
      </c>
      <c r="I1167">
        <f t="shared" si="168"/>
        <v>0</v>
      </c>
      <c r="J1167">
        <f t="shared" si="162"/>
        <v>0</v>
      </c>
      <c r="K1167">
        <f t="shared" si="163"/>
        <v>3825</v>
      </c>
      <c r="L1167">
        <f t="shared" si="164"/>
        <v>5600</v>
      </c>
    </row>
    <row r="1168" spans="1:12" x14ac:dyDescent="0.25">
      <c r="A1168">
        <f t="shared" si="169"/>
        <v>3</v>
      </c>
      <c r="B1168">
        <f t="shared" si="170"/>
        <v>98</v>
      </c>
      <c r="C1168">
        <f t="shared" si="165"/>
        <v>2522</v>
      </c>
      <c r="D1168" t="str">
        <f t="shared" si="166"/>
        <v>Bärbel</v>
      </c>
      <c r="E1168" t="str">
        <f t="shared" si="167"/>
        <v>Kramer</v>
      </c>
      <c r="F1168">
        <f>ROUND(IF(Tariftyp="AT",IF($A1168&lt;MONTH(TE_ZP_AT),AT_Gehalt,AT_Gehalt*(1+TE_Satz_AT)),IF($A1168&lt;MONTH(TE_ZP_Tarif),Tarifentgelt,Tarifentgelt*(1+TE_Satz))*IRWAZ/AZ_Tarif)*EintrittsKNZ*AustrittsKNZ,2)</f>
        <v>0</v>
      </c>
      <c r="G1168">
        <f>ROUND(Grundentgelt*LZinPrz,2)</f>
        <v>0</v>
      </c>
      <c r="H1168">
        <f>ROUND(IF(FreiwZulage&gt;TarifVolumenEnt+TarifVolumenLZ,FreiwZulage-(TarifVolumenEnt+TarifVolumenLZ),0)*AustrittsKNZ*EintrittsKNZ,2)</f>
        <v>0</v>
      </c>
      <c r="I1168">
        <f t="shared" si="168"/>
        <v>0</v>
      </c>
      <c r="J1168">
        <f t="shared" si="162"/>
        <v>0</v>
      </c>
      <c r="K1168">
        <f t="shared" si="163"/>
        <v>3825</v>
      </c>
      <c r="L1168">
        <f t="shared" si="164"/>
        <v>5600</v>
      </c>
    </row>
    <row r="1169" spans="1:12" x14ac:dyDescent="0.25">
      <c r="A1169">
        <f t="shared" si="169"/>
        <v>4</v>
      </c>
      <c r="B1169">
        <f t="shared" si="170"/>
        <v>98</v>
      </c>
      <c r="C1169">
        <f t="shared" si="165"/>
        <v>2522</v>
      </c>
      <c r="D1169" t="str">
        <f t="shared" si="166"/>
        <v>Bärbel</v>
      </c>
      <c r="E1169" t="str">
        <f t="shared" si="167"/>
        <v>Kramer</v>
      </c>
      <c r="F1169">
        <f>ROUND(IF(Tariftyp="AT",IF($A1169&lt;MONTH(TE_ZP_AT),AT_Gehalt,AT_Gehalt*(1+TE_Satz_AT)),IF($A1169&lt;MONTH(TE_ZP_Tarif),Tarifentgelt,Tarifentgelt*(1+TE_Satz))*IRWAZ/AZ_Tarif)*EintrittsKNZ*AustrittsKNZ,2)</f>
        <v>0</v>
      </c>
      <c r="G1169">
        <f>ROUND(Grundentgelt*LZinPrz,2)</f>
        <v>0</v>
      </c>
      <c r="H1169">
        <f>ROUND(IF(FreiwZulage&gt;TarifVolumenEnt+TarifVolumenLZ,FreiwZulage-(TarifVolumenEnt+TarifVolumenLZ),0)*AustrittsKNZ*EintrittsKNZ,2)</f>
        <v>0</v>
      </c>
      <c r="I1169">
        <f t="shared" si="168"/>
        <v>0</v>
      </c>
      <c r="J1169">
        <f t="shared" si="162"/>
        <v>0</v>
      </c>
      <c r="K1169">
        <f t="shared" si="163"/>
        <v>3825</v>
      </c>
      <c r="L1169">
        <f t="shared" si="164"/>
        <v>5600</v>
      </c>
    </row>
    <row r="1170" spans="1:12" x14ac:dyDescent="0.25">
      <c r="A1170">
        <f t="shared" si="169"/>
        <v>5</v>
      </c>
      <c r="B1170">
        <f t="shared" si="170"/>
        <v>98</v>
      </c>
      <c r="C1170">
        <f t="shared" si="165"/>
        <v>2522</v>
      </c>
      <c r="D1170" t="str">
        <f t="shared" si="166"/>
        <v>Bärbel</v>
      </c>
      <c r="E1170" t="str">
        <f t="shared" si="167"/>
        <v>Kramer</v>
      </c>
      <c r="F1170">
        <f>ROUND(IF(Tariftyp="AT",IF($A1170&lt;MONTH(TE_ZP_AT),AT_Gehalt,AT_Gehalt*(1+TE_Satz_AT)),IF($A1170&lt;MONTH(TE_ZP_Tarif),Tarifentgelt,Tarifentgelt*(1+TE_Satz))*IRWAZ/AZ_Tarif)*EintrittsKNZ*AustrittsKNZ,2)</f>
        <v>0</v>
      </c>
      <c r="G1170">
        <f>ROUND(Grundentgelt*LZinPrz,2)</f>
        <v>0</v>
      </c>
      <c r="H1170">
        <f>ROUND(IF(FreiwZulage&gt;TarifVolumenEnt+TarifVolumenLZ,FreiwZulage-(TarifVolumenEnt+TarifVolumenLZ),0)*AustrittsKNZ*EintrittsKNZ,2)</f>
        <v>0</v>
      </c>
      <c r="I1170">
        <f t="shared" si="168"/>
        <v>0</v>
      </c>
      <c r="J1170">
        <f t="shared" si="162"/>
        <v>0</v>
      </c>
      <c r="K1170">
        <f t="shared" si="163"/>
        <v>3825</v>
      </c>
      <c r="L1170">
        <f t="shared" si="164"/>
        <v>5600</v>
      </c>
    </row>
    <row r="1171" spans="1:12" x14ac:dyDescent="0.25">
      <c r="A1171">
        <f t="shared" si="169"/>
        <v>6</v>
      </c>
      <c r="B1171">
        <f t="shared" si="170"/>
        <v>98</v>
      </c>
      <c r="C1171">
        <f t="shared" si="165"/>
        <v>2522</v>
      </c>
      <c r="D1171" t="str">
        <f t="shared" si="166"/>
        <v>Bärbel</v>
      </c>
      <c r="E1171" t="str">
        <f t="shared" si="167"/>
        <v>Kramer</v>
      </c>
      <c r="F1171">
        <f>ROUND(IF(Tariftyp="AT",IF($A1171&lt;MONTH(TE_ZP_AT),AT_Gehalt,AT_Gehalt*(1+TE_Satz_AT)),IF($A1171&lt;MONTH(TE_ZP_Tarif),Tarifentgelt,Tarifentgelt*(1+TE_Satz))*IRWAZ/AZ_Tarif)*EintrittsKNZ*AustrittsKNZ,2)</f>
        <v>0</v>
      </c>
      <c r="G1171">
        <f>ROUND(Grundentgelt*LZinPrz,2)</f>
        <v>0</v>
      </c>
      <c r="H1171">
        <f>ROUND(IF(FreiwZulage&gt;TarifVolumenEnt+TarifVolumenLZ,FreiwZulage-(TarifVolumenEnt+TarifVolumenLZ),0)*AustrittsKNZ*EintrittsKNZ,2)</f>
        <v>0</v>
      </c>
      <c r="I1171">
        <f t="shared" si="168"/>
        <v>0</v>
      </c>
      <c r="J1171">
        <f t="shared" si="162"/>
        <v>0</v>
      </c>
      <c r="K1171">
        <f t="shared" si="163"/>
        <v>3825</v>
      </c>
      <c r="L1171">
        <f t="shared" si="164"/>
        <v>5600</v>
      </c>
    </row>
    <row r="1172" spans="1:12" x14ac:dyDescent="0.25">
      <c r="A1172">
        <f t="shared" si="169"/>
        <v>7</v>
      </c>
      <c r="B1172">
        <f t="shared" si="170"/>
        <v>98</v>
      </c>
      <c r="C1172">
        <f t="shared" si="165"/>
        <v>2522</v>
      </c>
      <c r="D1172" t="str">
        <f t="shared" si="166"/>
        <v>Bärbel</v>
      </c>
      <c r="E1172" t="str">
        <f t="shared" si="167"/>
        <v>Kramer</v>
      </c>
      <c r="F1172">
        <f>ROUND(IF(Tariftyp="AT",IF($A1172&lt;MONTH(TE_ZP_AT),AT_Gehalt,AT_Gehalt*(1+TE_Satz_AT)),IF($A1172&lt;MONTH(TE_ZP_Tarif),Tarifentgelt,Tarifentgelt*(1+TE_Satz))*IRWAZ/AZ_Tarif)*EintrittsKNZ*AustrittsKNZ,2)</f>
        <v>0</v>
      </c>
      <c r="G1172">
        <f>ROUND(Grundentgelt*LZinPrz,2)</f>
        <v>0</v>
      </c>
      <c r="H1172">
        <f>ROUND(IF(FreiwZulage&gt;TarifVolumenEnt+TarifVolumenLZ,FreiwZulage-(TarifVolumenEnt+TarifVolumenLZ),0)*AustrittsKNZ*EintrittsKNZ,2)</f>
        <v>0</v>
      </c>
      <c r="I1172">
        <f t="shared" si="168"/>
        <v>0</v>
      </c>
      <c r="J1172">
        <f t="shared" si="162"/>
        <v>0</v>
      </c>
      <c r="K1172">
        <f t="shared" si="163"/>
        <v>3825</v>
      </c>
      <c r="L1172">
        <f t="shared" si="164"/>
        <v>5600</v>
      </c>
    </row>
    <row r="1173" spans="1:12" x14ac:dyDescent="0.25">
      <c r="A1173">
        <f t="shared" si="169"/>
        <v>8</v>
      </c>
      <c r="B1173">
        <f t="shared" si="170"/>
        <v>98</v>
      </c>
      <c r="C1173">
        <f t="shared" si="165"/>
        <v>2522</v>
      </c>
      <c r="D1173" t="str">
        <f t="shared" si="166"/>
        <v>Bärbel</v>
      </c>
      <c r="E1173" t="str">
        <f t="shared" si="167"/>
        <v>Kramer</v>
      </c>
      <c r="F1173">
        <f>ROUND(IF(Tariftyp="AT",IF($A1173&lt;MONTH(TE_ZP_AT),AT_Gehalt,AT_Gehalt*(1+TE_Satz_AT)),IF($A1173&lt;MONTH(TE_ZP_Tarif),Tarifentgelt,Tarifentgelt*(1+TE_Satz))*IRWAZ/AZ_Tarif)*EintrittsKNZ*AustrittsKNZ,2)</f>
        <v>0</v>
      </c>
      <c r="G1173">
        <f>ROUND(Grundentgelt*LZinPrz,2)</f>
        <v>0</v>
      </c>
      <c r="H1173">
        <f>ROUND(IF(FreiwZulage&gt;TarifVolumenEnt+TarifVolumenLZ,FreiwZulage-(TarifVolumenEnt+TarifVolumenLZ),0)*AustrittsKNZ*EintrittsKNZ,2)</f>
        <v>0</v>
      </c>
      <c r="I1173">
        <f t="shared" si="168"/>
        <v>0</v>
      </c>
      <c r="J1173">
        <f t="shared" si="162"/>
        <v>0</v>
      </c>
      <c r="K1173">
        <f t="shared" si="163"/>
        <v>3825</v>
      </c>
      <c r="L1173">
        <f t="shared" si="164"/>
        <v>5600</v>
      </c>
    </row>
    <row r="1174" spans="1:12" x14ac:dyDescent="0.25">
      <c r="A1174">
        <f t="shared" si="169"/>
        <v>9</v>
      </c>
      <c r="B1174">
        <f t="shared" si="170"/>
        <v>98</v>
      </c>
      <c r="C1174">
        <f t="shared" si="165"/>
        <v>2522</v>
      </c>
      <c r="D1174" t="str">
        <f t="shared" si="166"/>
        <v>Bärbel</v>
      </c>
      <c r="E1174" t="str">
        <f t="shared" si="167"/>
        <v>Kramer</v>
      </c>
      <c r="F1174">
        <f>ROUND(IF(Tariftyp="AT",IF($A1174&lt;MONTH(TE_ZP_AT),AT_Gehalt,AT_Gehalt*(1+TE_Satz_AT)),IF($A1174&lt;MONTH(TE_ZP_Tarif),Tarifentgelt,Tarifentgelt*(1+TE_Satz))*IRWAZ/AZ_Tarif)*EintrittsKNZ*AustrittsKNZ,2)</f>
        <v>0</v>
      </c>
      <c r="G1174">
        <f>ROUND(Grundentgelt*LZinPrz,2)</f>
        <v>0</v>
      </c>
      <c r="H1174">
        <f>ROUND(IF(FreiwZulage&gt;TarifVolumenEnt+TarifVolumenLZ,FreiwZulage-(TarifVolumenEnt+TarifVolumenLZ),0)*AustrittsKNZ*EintrittsKNZ,2)</f>
        <v>0</v>
      </c>
      <c r="I1174">
        <f t="shared" si="168"/>
        <v>0</v>
      </c>
      <c r="J1174">
        <f t="shared" si="162"/>
        <v>0</v>
      </c>
      <c r="K1174">
        <f t="shared" si="163"/>
        <v>3825</v>
      </c>
      <c r="L1174">
        <f t="shared" si="164"/>
        <v>5600</v>
      </c>
    </row>
    <row r="1175" spans="1:12" x14ac:dyDescent="0.25">
      <c r="A1175">
        <f t="shared" si="169"/>
        <v>10</v>
      </c>
      <c r="B1175">
        <f t="shared" si="170"/>
        <v>98</v>
      </c>
      <c r="C1175">
        <f t="shared" si="165"/>
        <v>2522</v>
      </c>
      <c r="D1175" t="str">
        <f t="shared" si="166"/>
        <v>Bärbel</v>
      </c>
      <c r="E1175" t="str">
        <f t="shared" si="167"/>
        <v>Kramer</v>
      </c>
      <c r="F1175">
        <f>ROUND(IF(Tariftyp="AT",IF($A1175&lt;MONTH(TE_ZP_AT),AT_Gehalt,AT_Gehalt*(1+TE_Satz_AT)),IF($A1175&lt;MONTH(TE_ZP_Tarif),Tarifentgelt,Tarifentgelt*(1+TE_Satz))*IRWAZ/AZ_Tarif)*EintrittsKNZ*AustrittsKNZ,2)</f>
        <v>0</v>
      </c>
      <c r="G1175">
        <f>ROUND(Grundentgelt*LZinPrz,2)</f>
        <v>0</v>
      </c>
      <c r="H1175">
        <f>ROUND(IF(FreiwZulage&gt;TarifVolumenEnt+TarifVolumenLZ,FreiwZulage-(TarifVolumenEnt+TarifVolumenLZ),0)*AustrittsKNZ*EintrittsKNZ,2)</f>
        <v>0</v>
      </c>
      <c r="I1175">
        <f t="shared" si="168"/>
        <v>0</v>
      </c>
      <c r="J1175">
        <f t="shared" si="162"/>
        <v>0</v>
      </c>
      <c r="K1175">
        <f t="shared" si="163"/>
        <v>3825</v>
      </c>
      <c r="L1175">
        <f t="shared" si="164"/>
        <v>5600</v>
      </c>
    </row>
    <row r="1176" spans="1:12" x14ac:dyDescent="0.25">
      <c r="A1176">
        <f t="shared" si="169"/>
        <v>11</v>
      </c>
      <c r="B1176">
        <f t="shared" si="170"/>
        <v>98</v>
      </c>
      <c r="C1176">
        <f t="shared" si="165"/>
        <v>2522</v>
      </c>
      <c r="D1176" t="str">
        <f t="shared" si="166"/>
        <v>Bärbel</v>
      </c>
      <c r="E1176" t="str">
        <f t="shared" si="167"/>
        <v>Kramer</v>
      </c>
      <c r="F1176">
        <f>ROUND(IF(Tariftyp="AT",IF($A1176&lt;MONTH(TE_ZP_AT),AT_Gehalt,AT_Gehalt*(1+TE_Satz_AT)),IF($A1176&lt;MONTH(TE_ZP_Tarif),Tarifentgelt,Tarifentgelt*(1+TE_Satz))*IRWAZ/AZ_Tarif)*EintrittsKNZ*AustrittsKNZ,2)</f>
        <v>0</v>
      </c>
      <c r="G1176">
        <f>ROUND(Grundentgelt*LZinPrz,2)</f>
        <v>0</v>
      </c>
      <c r="H1176">
        <f>ROUND(IF(FreiwZulage&gt;TarifVolumenEnt+TarifVolumenLZ,FreiwZulage-(TarifVolumenEnt+TarifVolumenLZ),0)*AustrittsKNZ*EintrittsKNZ,2)</f>
        <v>0</v>
      </c>
      <c r="I1176">
        <f t="shared" si="168"/>
        <v>0</v>
      </c>
      <c r="J1176">
        <f t="shared" si="162"/>
        <v>0</v>
      </c>
      <c r="K1176">
        <f t="shared" si="163"/>
        <v>3825</v>
      </c>
      <c r="L1176">
        <f t="shared" si="164"/>
        <v>5600</v>
      </c>
    </row>
    <row r="1177" spans="1:12" x14ac:dyDescent="0.25">
      <c r="A1177">
        <f t="shared" si="169"/>
        <v>12</v>
      </c>
      <c r="B1177">
        <f t="shared" si="170"/>
        <v>98</v>
      </c>
      <c r="C1177">
        <f t="shared" si="165"/>
        <v>2522</v>
      </c>
      <c r="D1177" t="str">
        <f t="shared" si="166"/>
        <v>Bärbel</v>
      </c>
      <c r="E1177" t="str">
        <f t="shared" si="167"/>
        <v>Kramer</v>
      </c>
      <c r="F1177">
        <f>ROUND(IF(Tariftyp="AT",IF($A1177&lt;MONTH(TE_ZP_AT),AT_Gehalt,AT_Gehalt*(1+TE_Satz_AT)),IF($A1177&lt;MONTH(TE_ZP_Tarif),Tarifentgelt,Tarifentgelt*(1+TE_Satz))*IRWAZ/AZ_Tarif)*EintrittsKNZ*AustrittsKNZ,2)</f>
        <v>0</v>
      </c>
      <c r="G1177">
        <f>ROUND(Grundentgelt*LZinPrz,2)</f>
        <v>0</v>
      </c>
      <c r="H1177">
        <f>ROUND(IF(FreiwZulage&gt;TarifVolumenEnt+TarifVolumenLZ,FreiwZulage-(TarifVolumenEnt+TarifVolumenLZ),0)*AustrittsKNZ*EintrittsKNZ,2)</f>
        <v>0</v>
      </c>
      <c r="I1177">
        <f t="shared" si="168"/>
        <v>0</v>
      </c>
      <c r="J1177">
        <f t="shared" si="162"/>
        <v>0</v>
      </c>
      <c r="K1177">
        <f t="shared" si="163"/>
        <v>3825</v>
      </c>
      <c r="L1177">
        <f t="shared" si="164"/>
        <v>5600</v>
      </c>
    </row>
    <row r="1178" spans="1:12" x14ac:dyDescent="0.25">
      <c r="A1178">
        <f t="shared" si="169"/>
        <v>1</v>
      </c>
      <c r="B1178">
        <f t="shared" si="170"/>
        <v>99</v>
      </c>
      <c r="C1178">
        <f t="shared" si="165"/>
        <v>2528</v>
      </c>
      <c r="D1178" t="str">
        <f t="shared" si="166"/>
        <v>Dirk</v>
      </c>
      <c r="E1178" t="str">
        <f t="shared" si="167"/>
        <v>Krost</v>
      </c>
      <c r="F1178">
        <f>ROUND(IF(Tariftyp="AT",IF($A1178&lt;MONTH(TE_ZP_AT),AT_Gehalt,AT_Gehalt*(1+TE_Satz_AT)),IF($A1178&lt;MONTH(TE_ZP_Tarif),Tarifentgelt,Tarifentgelt*(1+TE_Satz))*IRWAZ/AZ_Tarif)*EintrittsKNZ*AustrittsKNZ,2)</f>
        <v>2361.71</v>
      </c>
      <c r="G1178">
        <f>ROUND(Grundentgelt*LZinPrz,2)</f>
        <v>188.94</v>
      </c>
      <c r="H1178">
        <f>ROUND(IF(FreiwZulage&gt;TarifVolumenEnt+TarifVolumenLZ,FreiwZulage-(TarifVolumenEnt+TarifVolumenLZ),0)*AustrittsKNZ*EintrittsKNZ,2)</f>
        <v>0</v>
      </c>
      <c r="I1178">
        <f t="shared" si="168"/>
        <v>2550.65</v>
      </c>
      <c r="J1178">
        <f t="shared" si="162"/>
        <v>510.26</v>
      </c>
      <c r="K1178">
        <f t="shared" si="163"/>
        <v>1274.3499999999999</v>
      </c>
      <c r="L1178">
        <f t="shared" si="164"/>
        <v>3049.35</v>
      </c>
    </row>
    <row r="1179" spans="1:12" x14ac:dyDescent="0.25">
      <c r="A1179">
        <f t="shared" si="169"/>
        <v>2</v>
      </c>
      <c r="B1179">
        <f t="shared" si="170"/>
        <v>99</v>
      </c>
      <c r="C1179">
        <f t="shared" si="165"/>
        <v>2528</v>
      </c>
      <c r="D1179" t="str">
        <f t="shared" si="166"/>
        <v>Dirk</v>
      </c>
      <c r="E1179" t="str">
        <f t="shared" si="167"/>
        <v>Krost</v>
      </c>
      <c r="F1179">
        <f>ROUND(IF(Tariftyp="AT",IF($A1179&lt;MONTH(TE_ZP_AT),AT_Gehalt,AT_Gehalt*(1+TE_Satz_AT)),IF($A1179&lt;MONTH(TE_ZP_Tarif),Tarifentgelt,Tarifentgelt*(1+TE_Satz))*IRWAZ/AZ_Tarif)*EintrittsKNZ*AustrittsKNZ,2)</f>
        <v>2361.71</v>
      </c>
      <c r="G1179">
        <f>ROUND(Grundentgelt*LZinPrz,2)</f>
        <v>188.94</v>
      </c>
      <c r="H1179">
        <f>ROUND(IF(FreiwZulage&gt;TarifVolumenEnt+TarifVolumenLZ,FreiwZulage-(TarifVolumenEnt+TarifVolumenLZ),0)*AustrittsKNZ*EintrittsKNZ,2)</f>
        <v>0</v>
      </c>
      <c r="I1179">
        <f t="shared" si="168"/>
        <v>2550.65</v>
      </c>
      <c r="J1179">
        <f t="shared" si="162"/>
        <v>510.26</v>
      </c>
      <c r="K1179">
        <f t="shared" si="163"/>
        <v>1274.3499999999999</v>
      </c>
      <c r="L1179">
        <f t="shared" si="164"/>
        <v>3049.35</v>
      </c>
    </row>
    <row r="1180" spans="1:12" x14ac:dyDescent="0.25">
      <c r="A1180">
        <f t="shared" si="169"/>
        <v>3</v>
      </c>
      <c r="B1180">
        <f t="shared" si="170"/>
        <v>99</v>
      </c>
      <c r="C1180">
        <f t="shared" si="165"/>
        <v>2528</v>
      </c>
      <c r="D1180" t="str">
        <f t="shared" si="166"/>
        <v>Dirk</v>
      </c>
      <c r="E1180" t="str">
        <f t="shared" si="167"/>
        <v>Krost</v>
      </c>
      <c r="F1180">
        <f>ROUND(IF(Tariftyp="AT",IF($A1180&lt;MONTH(TE_ZP_AT),AT_Gehalt,AT_Gehalt*(1+TE_Satz_AT)),IF($A1180&lt;MONTH(TE_ZP_Tarif),Tarifentgelt,Tarifentgelt*(1+TE_Satz))*IRWAZ/AZ_Tarif)*EintrittsKNZ*AustrittsKNZ,2)</f>
        <v>2361.71</v>
      </c>
      <c r="G1180">
        <f>ROUND(Grundentgelt*LZinPrz,2)</f>
        <v>188.94</v>
      </c>
      <c r="H1180">
        <f>ROUND(IF(FreiwZulage&gt;TarifVolumenEnt+TarifVolumenLZ,FreiwZulage-(TarifVolumenEnt+TarifVolumenLZ),0)*AustrittsKNZ*EintrittsKNZ,2)</f>
        <v>0</v>
      </c>
      <c r="I1180">
        <f t="shared" si="168"/>
        <v>2550.65</v>
      </c>
      <c r="J1180">
        <f t="shared" si="162"/>
        <v>510.26</v>
      </c>
      <c r="K1180">
        <f t="shared" si="163"/>
        <v>1274.3499999999999</v>
      </c>
      <c r="L1180">
        <f t="shared" si="164"/>
        <v>3049.35</v>
      </c>
    </row>
    <row r="1181" spans="1:12" x14ac:dyDescent="0.25">
      <c r="A1181">
        <f t="shared" si="169"/>
        <v>4</v>
      </c>
      <c r="B1181">
        <f t="shared" si="170"/>
        <v>99</v>
      </c>
      <c r="C1181">
        <f t="shared" si="165"/>
        <v>2528</v>
      </c>
      <c r="D1181" t="str">
        <f t="shared" si="166"/>
        <v>Dirk</v>
      </c>
      <c r="E1181" t="str">
        <f t="shared" si="167"/>
        <v>Krost</v>
      </c>
      <c r="F1181">
        <f>ROUND(IF(Tariftyp="AT",IF($A1181&lt;MONTH(TE_ZP_AT),AT_Gehalt,AT_Gehalt*(1+TE_Satz_AT)),IF($A1181&lt;MONTH(TE_ZP_Tarif),Tarifentgelt,Tarifentgelt*(1+TE_Satz))*IRWAZ/AZ_Tarif)*EintrittsKNZ*AustrittsKNZ,2)</f>
        <v>2361.71</v>
      </c>
      <c r="G1181">
        <f>ROUND(Grundentgelt*LZinPrz,2)</f>
        <v>188.94</v>
      </c>
      <c r="H1181">
        <f>ROUND(IF(FreiwZulage&gt;TarifVolumenEnt+TarifVolumenLZ,FreiwZulage-(TarifVolumenEnt+TarifVolumenLZ),0)*AustrittsKNZ*EintrittsKNZ,2)</f>
        <v>0</v>
      </c>
      <c r="I1181">
        <f t="shared" si="168"/>
        <v>2550.65</v>
      </c>
      <c r="J1181">
        <f t="shared" si="162"/>
        <v>510.26</v>
      </c>
      <c r="K1181">
        <f t="shared" si="163"/>
        <v>1274.3499999999999</v>
      </c>
      <c r="L1181">
        <f t="shared" si="164"/>
        <v>3049.35</v>
      </c>
    </row>
    <row r="1182" spans="1:12" x14ac:dyDescent="0.25">
      <c r="A1182">
        <f t="shared" si="169"/>
        <v>5</v>
      </c>
      <c r="B1182">
        <f t="shared" si="170"/>
        <v>99</v>
      </c>
      <c r="C1182">
        <f t="shared" si="165"/>
        <v>2528</v>
      </c>
      <c r="D1182" t="str">
        <f t="shared" si="166"/>
        <v>Dirk</v>
      </c>
      <c r="E1182" t="str">
        <f t="shared" si="167"/>
        <v>Krost</v>
      </c>
      <c r="F1182">
        <f>ROUND(IF(Tariftyp="AT",IF($A1182&lt;MONTH(TE_ZP_AT),AT_Gehalt,AT_Gehalt*(1+TE_Satz_AT)),IF($A1182&lt;MONTH(TE_ZP_Tarif),Tarifentgelt,Tarifentgelt*(1+TE_Satz))*IRWAZ/AZ_Tarif)*EintrittsKNZ*AustrittsKNZ,2)</f>
        <v>2432.5700000000002</v>
      </c>
      <c r="G1182">
        <f>ROUND(Grundentgelt*LZinPrz,2)</f>
        <v>194.61</v>
      </c>
      <c r="H1182">
        <f>ROUND(IF(FreiwZulage&gt;TarifVolumenEnt+TarifVolumenLZ,FreiwZulage-(TarifVolumenEnt+TarifVolumenLZ),0)*AustrittsKNZ*EintrittsKNZ,2)</f>
        <v>0</v>
      </c>
      <c r="I1182">
        <f t="shared" si="168"/>
        <v>2627.1800000000003</v>
      </c>
      <c r="J1182">
        <f t="shared" si="162"/>
        <v>525.57000000000005</v>
      </c>
      <c r="K1182">
        <f t="shared" si="163"/>
        <v>1197.8199999999997</v>
      </c>
      <c r="L1182">
        <f t="shared" si="164"/>
        <v>2972.8199999999997</v>
      </c>
    </row>
    <row r="1183" spans="1:12" x14ac:dyDescent="0.25">
      <c r="A1183">
        <f t="shared" si="169"/>
        <v>6</v>
      </c>
      <c r="B1183">
        <f t="shared" si="170"/>
        <v>99</v>
      </c>
      <c r="C1183">
        <f t="shared" si="165"/>
        <v>2528</v>
      </c>
      <c r="D1183" t="str">
        <f t="shared" si="166"/>
        <v>Dirk</v>
      </c>
      <c r="E1183" t="str">
        <f t="shared" si="167"/>
        <v>Krost</v>
      </c>
      <c r="F1183">
        <f>ROUND(IF(Tariftyp="AT",IF($A1183&lt;MONTH(TE_ZP_AT),AT_Gehalt,AT_Gehalt*(1+TE_Satz_AT)),IF($A1183&lt;MONTH(TE_ZP_Tarif),Tarifentgelt,Tarifentgelt*(1+TE_Satz))*IRWAZ/AZ_Tarif)*EintrittsKNZ*AustrittsKNZ,2)</f>
        <v>2432.5700000000002</v>
      </c>
      <c r="G1183">
        <f>ROUND(Grundentgelt*LZinPrz,2)</f>
        <v>194.61</v>
      </c>
      <c r="H1183">
        <f>ROUND(IF(FreiwZulage&gt;TarifVolumenEnt+TarifVolumenLZ,FreiwZulage-(TarifVolumenEnt+TarifVolumenLZ),0)*AustrittsKNZ*EintrittsKNZ,2)</f>
        <v>0</v>
      </c>
      <c r="I1183">
        <f t="shared" si="168"/>
        <v>2627.1800000000003</v>
      </c>
      <c r="J1183">
        <f t="shared" si="162"/>
        <v>525.57000000000005</v>
      </c>
      <c r="K1183">
        <f t="shared" si="163"/>
        <v>1197.8199999999997</v>
      </c>
      <c r="L1183">
        <f t="shared" si="164"/>
        <v>2972.8199999999997</v>
      </c>
    </row>
    <row r="1184" spans="1:12" x14ac:dyDescent="0.25">
      <c r="A1184">
        <f t="shared" si="169"/>
        <v>7</v>
      </c>
      <c r="B1184">
        <f t="shared" si="170"/>
        <v>99</v>
      </c>
      <c r="C1184">
        <f t="shared" si="165"/>
        <v>2528</v>
      </c>
      <c r="D1184" t="str">
        <f t="shared" si="166"/>
        <v>Dirk</v>
      </c>
      <c r="E1184" t="str">
        <f t="shared" si="167"/>
        <v>Krost</v>
      </c>
      <c r="F1184">
        <f>ROUND(IF(Tariftyp="AT",IF($A1184&lt;MONTH(TE_ZP_AT),AT_Gehalt,AT_Gehalt*(1+TE_Satz_AT)),IF($A1184&lt;MONTH(TE_ZP_Tarif),Tarifentgelt,Tarifentgelt*(1+TE_Satz))*IRWAZ/AZ_Tarif)*EintrittsKNZ*AustrittsKNZ,2)</f>
        <v>2432.5700000000002</v>
      </c>
      <c r="G1184">
        <f>ROUND(Grundentgelt*LZinPrz,2)</f>
        <v>194.61</v>
      </c>
      <c r="H1184">
        <f>ROUND(IF(FreiwZulage&gt;TarifVolumenEnt+TarifVolumenLZ,FreiwZulage-(TarifVolumenEnt+TarifVolumenLZ),0)*AustrittsKNZ*EintrittsKNZ,2)</f>
        <v>0</v>
      </c>
      <c r="I1184">
        <f t="shared" si="168"/>
        <v>2627.1800000000003</v>
      </c>
      <c r="J1184">
        <f t="shared" si="162"/>
        <v>525.57000000000005</v>
      </c>
      <c r="K1184">
        <f t="shared" si="163"/>
        <v>1197.8199999999997</v>
      </c>
      <c r="L1184">
        <f t="shared" si="164"/>
        <v>2972.8199999999997</v>
      </c>
    </row>
    <row r="1185" spans="1:12" x14ac:dyDescent="0.25">
      <c r="A1185">
        <f t="shared" si="169"/>
        <v>8</v>
      </c>
      <c r="B1185">
        <f t="shared" si="170"/>
        <v>99</v>
      </c>
      <c r="C1185">
        <f t="shared" si="165"/>
        <v>2528</v>
      </c>
      <c r="D1185" t="str">
        <f t="shared" si="166"/>
        <v>Dirk</v>
      </c>
      <c r="E1185" t="str">
        <f t="shared" si="167"/>
        <v>Krost</v>
      </c>
      <c r="F1185">
        <f>ROUND(IF(Tariftyp="AT",IF($A1185&lt;MONTH(TE_ZP_AT),AT_Gehalt,AT_Gehalt*(1+TE_Satz_AT)),IF($A1185&lt;MONTH(TE_ZP_Tarif),Tarifentgelt,Tarifentgelt*(1+TE_Satz))*IRWAZ/AZ_Tarif)*EintrittsKNZ*AustrittsKNZ,2)</f>
        <v>2432.5700000000002</v>
      </c>
      <c r="G1185">
        <f>ROUND(Grundentgelt*LZinPrz,2)</f>
        <v>194.61</v>
      </c>
      <c r="H1185">
        <f>ROUND(IF(FreiwZulage&gt;TarifVolumenEnt+TarifVolumenLZ,FreiwZulage-(TarifVolumenEnt+TarifVolumenLZ),0)*AustrittsKNZ*EintrittsKNZ,2)</f>
        <v>0</v>
      </c>
      <c r="I1185">
        <f t="shared" si="168"/>
        <v>2627.1800000000003</v>
      </c>
      <c r="J1185">
        <f t="shared" si="162"/>
        <v>525.57000000000005</v>
      </c>
      <c r="K1185">
        <f t="shared" si="163"/>
        <v>1197.8199999999997</v>
      </c>
      <c r="L1185">
        <f t="shared" si="164"/>
        <v>2972.8199999999997</v>
      </c>
    </row>
    <row r="1186" spans="1:12" x14ac:dyDescent="0.25">
      <c r="A1186">
        <f t="shared" si="169"/>
        <v>9</v>
      </c>
      <c r="B1186">
        <f t="shared" si="170"/>
        <v>99</v>
      </c>
      <c r="C1186">
        <f t="shared" si="165"/>
        <v>2528</v>
      </c>
      <c r="D1186" t="str">
        <f t="shared" si="166"/>
        <v>Dirk</v>
      </c>
      <c r="E1186" t="str">
        <f t="shared" si="167"/>
        <v>Krost</v>
      </c>
      <c r="F1186">
        <f>ROUND(IF(Tariftyp="AT",IF($A1186&lt;MONTH(TE_ZP_AT),AT_Gehalt,AT_Gehalt*(1+TE_Satz_AT)),IF($A1186&lt;MONTH(TE_ZP_Tarif),Tarifentgelt,Tarifentgelt*(1+TE_Satz))*IRWAZ/AZ_Tarif)*EintrittsKNZ*AustrittsKNZ,2)</f>
        <v>2432.5700000000002</v>
      </c>
      <c r="G1186">
        <f>ROUND(Grundentgelt*LZinPrz,2)</f>
        <v>194.61</v>
      </c>
      <c r="H1186">
        <f>ROUND(IF(FreiwZulage&gt;TarifVolumenEnt+TarifVolumenLZ,FreiwZulage-(TarifVolumenEnt+TarifVolumenLZ),0)*AustrittsKNZ*EintrittsKNZ,2)</f>
        <v>0</v>
      </c>
      <c r="I1186">
        <f t="shared" si="168"/>
        <v>2627.1800000000003</v>
      </c>
      <c r="J1186">
        <f t="shared" si="162"/>
        <v>525.57000000000005</v>
      </c>
      <c r="K1186">
        <f t="shared" si="163"/>
        <v>1197.8199999999997</v>
      </c>
      <c r="L1186">
        <f t="shared" si="164"/>
        <v>2972.8199999999997</v>
      </c>
    </row>
    <row r="1187" spans="1:12" x14ac:dyDescent="0.25">
      <c r="A1187">
        <f t="shared" si="169"/>
        <v>10</v>
      </c>
      <c r="B1187">
        <f t="shared" si="170"/>
        <v>99</v>
      </c>
      <c r="C1187">
        <f t="shared" si="165"/>
        <v>2528</v>
      </c>
      <c r="D1187" t="str">
        <f t="shared" si="166"/>
        <v>Dirk</v>
      </c>
      <c r="E1187" t="str">
        <f t="shared" si="167"/>
        <v>Krost</v>
      </c>
      <c r="F1187">
        <f>ROUND(IF(Tariftyp="AT",IF($A1187&lt;MONTH(TE_ZP_AT),AT_Gehalt,AT_Gehalt*(1+TE_Satz_AT)),IF($A1187&lt;MONTH(TE_ZP_Tarif),Tarifentgelt,Tarifentgelt*(1+TE_Satz))*IRWAZ/AZ_Tarif)*EintrittsKNZ*AustrittsKNZ,2)</f>
        <v>2432.5700000000002</v>
      </c>
      <c r="G1187">
        <f>ROUND(Grundentgelt*LZinPrz,2)</f>
        <v>194.61</v>
      </c>
      <c r="H1187">
        <f>ROUND(IF(FreiwZulage&gt;TarifVolumenEnt+TarifVolumenLZ,FreiwZulage-(TarifVolumenEnt+TarifVolumenLZ),0)*AustrittsKNZ*EintrittsKNZ,2)</f>
        <v>0</v>
      </c>
      <c r="I1187">
        <f t="shared" si="168"/>
        <v>2627.1800000000003</v>
      </c>
      <c r="J1187">
        <f t="shared" si="162"/>
        <v>525.57000000000005</v>
      </c>
      <c r="K1187">
        <f t="shared" si="163"/>
        <v>1197.8199999999997</v>
      </c>
      <c r="L1187">
        <f t="shared" si="164"/>
        <v>2972.8199999999997</v>
      </c>
    </row>
    <row r="1188" spans="1:12" x14ac:dyDescent="0.25">
      <c r="A1188">
        <f t="shared" si="169"/>
        <v>11</v>
      </c>
      <c r="B1188">
        <f t="shared" si="170"/>
        <v>99</v>
      </c>
      <c r="C1188">
        <f t="shared" si="165"/>
        <v>2528</v>
      </c>
      <c r="D1188" t="str">
        <f t="shared" si="166"/>
        <v>Dirk</v>
      </c>
      <c r="E1188" t="str">
        <f t="shared" si="167"/>
        <v>Krost</v>
      </c>
      <c r="F1188">
        <f>ROUND(IF(Tariftyp="AT",IF($A1188&lt;MONTH(TE_ZP_AT),AT_Gehalt,AT_Gehalt*(1+TE_Satz_AT)),IF($A1188&lt;MONTH(TE_ZP_Tarif),Tarifentgelt,Tarifentgelt*(1+TE_Satz))*IRWAZ/AZ_Tarif)*EintrittsKNZ*AustrittsKNZ,2)</f>
        <v>2432.5700000000002</v>
      </c>
      <c r="G1188">
        <f>ROUND(Grundentgelt*LZinPrz,2)</f>
        <v>194.61</v>
      </c>
      <c r="H1188">
        <f>ROUND(IF(FreiwZulage&gt;TarifVolumenEnt+TarifVolumenLZ,FreiwZulage-(TarifVolumenEnt+TarifVolumenLZ),0)*AustrittsKNZ*EintrittsKNZ,2)</f>
        <v>0</v>
      </c>
      <c r="I1188">
        <f t="shared" si="168"/>
        <v>2627.1800000000003</v>
      </c>
      <c r="J1188">
        <f t="shared" si="162"/>
        <v>525.57000000000005</v>
      </c>
      <c r="K1188">
        <f t="shared" si="163"/>
        <v>1197.8199999999997</v>
      </c>
      <c r="L1188">
        <f t="shared" si="164"/>
        <v>2972.8199999999997</v>
      </c>
    </row>
    <row r="1189" spans="1:12" x14ac:dyDescent="0.25">
      <c r="A1189">
        <f t="shared" si="169"/>
        <v>12</v>
      </c>
      <c r="B1189">
        <f t="shared" si="170"/>
        <v>99</v>
      </c>
      <c r="C1189">
        <f t="shared" si="165"/>
        <v>2528</v>
      </c>
      <c r="D1189" t="str">
        <f t="shared" si="166"/>
        <v>Dirk</v>
      </c>
      <c r="E1189" t="str">
        <f t="shared" si="167"/>
        <v>Krost</v>
      </c>
      <c r="F1189">
        <f>ROUND(IF(Tariftyp="AT",IF($A1189&lt;MONTH(TE_ZP_AT),AT_Gehalt,AT_Gehalt*(1+TE_Satz_AT)),IF($A1189&lt;MONTH(TE_ZP_Tarif),Tarifentgelt,Tarifentgelt*(1+TE_Satz))*IRWAZ/AZ_Tarif)*EintrittsKNZ*AustrittsKNZ,2)</f>
        <v>2432.5700000000002</v>
      </c>
      <c r="G1189">
        <f>ROUND(Grundentgelt*LZinPrz,2)</f>
        <v>194.61</v>
      </c>
      <c r="H1189">
        <f>ROUND(IF(FreiwZulage&gt;TarifVolumenEnt+TarifVolumenLZ,FreiwZulage-(TarifVolumenEnt+TarifVolumenLZ),0)*AustrittsKNZ*EintrittsKNZ,2)</f>
        <v>0</v>
      </c>
      <c r="I1189">
        <f t="shared" si="168"/>
        <v>2627.1800000000003</v>
      </c>
      <c r="J1189">
        <f t="shared" si="162"/>
        <v>525.57000000000005</v>
      </c>
      <c r="K1189">
        <f t="shared" si="163"/>
        <v>1197.8199999999997</v>
      </c>
      <c r="L1189">
        <f t="shared" si="164"/>
        <v>2972.8199999999997</v>
      </c>
    </row>
    <row r="1190" spans="1:12" x14ac:dyDescent="0.25">
      <c r="A1190">
        <f t="shared" si="169"/>
        <v>1</v>
      </c>
      <c r="B1190">
        <f t="shared" si="170"/>
        <v>100</v>
      </c>
      <c r="C1190">
        <f t="shared" si="165"/>
        <v>2531</v>
      </c>
      <c r="D1190" t="str">
        <f t="shared" si="166"/>
        <v>Dieter</v>
      </c>
      <c r="E1190" t="str">
        <f t="shared" si="167"/>
        <v>Lenz</v>
      </c>
      <c r="F1190">
        <f>ROUND(IF(Tariftyp="AT",IF($A1190&lt;MONTH(TE_ZP_AT),AT_Gehalt,AT_Gehalt*(1+TE_Satz_AT)),IF($A1190&lt;MONTH(TE_ZP_Tarif),Tarifentgelt,Tarifentgelt*(1+TE_Satz))*IRWAZ/AZ_Tarif)*EintrittsKNZ*AustrittsKNZ,2)</f>
        <v>2167.5</v>
      </c>
      <c r="G1190">
        <f>ROUND(Grundentgelt*LZinPrz,2)</f>
        <v>238.43</v>
      </c>
      <c r="H1190">
        <f>ROUND(IF(FreiwZulage&gt;TarifVolumenEnt+TarifVolumenLZ,FreiwZulage-(TarifVolumenEnt+TarifVolumenLZ),0)*AustrittsKNZ*EintrittsKNZ,2)</f>
        <v>170</v>
      </c>
      <c r="I1190">
        <f t="shared" si="168"/>
        <v>2575.9299999999998</v>
      </c>
      <c r="J1190">
        <f t="shared" si="162"/>
        <v>515.30999999999995</v>
      </c>
      <c r="K1190">
        <f t="shared" si="163"/>
        <v>1249.0700000000002</v>
      </c>
      <c r="L1190">
        <f t="shared" si="164"/>
        <v>3024.07</v>
      </c>
    </row>
    <row r="1191" spans="1:12" x14ac:dyDescent="0.25">
      <c r="A1191">
        <f t="shared" si="169"/>
        <v>2</v>
      </c>
      <c r="B1191">
        <f t="shared" si="170"/>
        <v>100</v>
      </c>
      <c r="C1191">
        <f t="shared" si="165"/>
        <v>2531</v>
      </c>
      <c r="D1191" t="str">
        <f t="shared" si="166"/>
        <v>Dieter</v>
      </c>
      <c r="E1191" t="str">
        <f t="shared" si="167"/>
        <v>Lenz</v>
      </c>
      <c r="F1191">
        <f>ROUND(IF(Tariftyp="AT",IF($A1191&lt;MONTH(TE_ZP_AT),AT_Gehalt,AT_Gehalt*(1+TE_Satz_AT)),IF($A1191&lt;MONTH(TE_ZP_Tarif),Tarifentgelt,Tarifentgelt*(1+TE_Satz))*IRWAZ/AZ_Tarif)*EintrittsKNZ*AustrittsKNZ,2)</f>
        <v>2167.5</v>
      </c>
      <c r="G1191">
        <f>ROUND(Grundentgelt*LZinPrz,2)</f>
        <v>238.43</v>
      </c>
      <c r="H1191">
        <f>ROUND(IF(FreiwZulage&gt;TarifVolumenEnt+TarifVolumenLZ,FreiwZulage-(TarifVolumenEnt+TarifVolumenLZ),0)*AustrittsKNZ*EintrittsKNZ,2)</f>
        <v>170</v>
      </c>
      <c r="I1191">
        <f t="shared" si="168"/>
        <v>2575.9299999999998</v>
      </c>
      <c r="J1191">
        <f t="shared" si="162"/>
        <v>515.30999999999995</v>
      </c>
      <c r="K1191">
        <f t="shared" si="163"/>
        <v>1249.0700000000002</v>
      </c>
      <c r="L1191">
        <f t="shared" si="164"/>
        <v>3024.07</v>
      </c>
    </row>
    <row r="1192" spans="1:12" x14ac:dyDescent="0.25">
      <c r="A1192">
        <f t="shared" si="169"/>
        <v>3</v>
      </c>
      <c r="B1192">
        <f t="shared" si="170"/>
        <v>100</v>
      </c>
      <c r="C1192">
        <f t="shared" si="165"/>
        <v>2531</v>
      </c>
      <c r="D1192" t="str">
        <f t="shared" si="166"/>
        <v>Dieter</v>
      </c>
      <c r="E1192" t="str">
        <f t="shared" si="167"/>
        <v>Lenz</v>
      </c>
      <c r="F1192">
        <f>ROUND(IF(Tariftyp="AT",IF($A1192&lt;MONTH(TE_ZP_AT),AT_Gehalt,AT_Gehalt*(1+TE_Satz_AT)),IF($A1192&lt;MONTH(TE_ZP_Tarif),Tarifentgelt,Tarifentgelt*(1+TE_Satz))*IRWAZ/AZ_Tarif)*EintrittsKNZ*AustrittsKNZ,2)</f>
        <v>2167.5</v>
      </c>
      <c r="G1192">
        <f>ROUND(Grundentgelt*LZinPrz,2)</f>
        <v>238.43</v>
      </c>
      <c r="H1192">
        <f>ROUND(IF(FreiwZulage&gt;TarifVolumenEnt+TarifVolumenLZ,FreiwZulage-(TarifVolumenEnt+TarifVolumenLZ),0)*AustrittsKNZ*EintrittsKNZ,2)</f>
        <v>170</v>
      </c>
      <c r="I1192">
        <f t="shared" si="168"/>
        <v>2575.9299999999998</v>
      </c>
      <c r="J1192">
        <f t="shared" si="162"/>
        <v>515.30999999999995</v>
      </c>
      <c r="K1192">
        <f t="shared" si="163"/>
        <v>1249.0700000000002</v>
      </c>
      <c r="L1192">
        <f t="shared" si="164"/>
        <v>3024.07</v>
      </c>
    </row>
    <row r="1193" spans="1:12" x14ac:dyDescent="0.25">
      <c r="A1193">
        <f t="shared" si="169"/>
        <v>4</v>
      </c>
      <c r="B1193">
        <f t="shared" si="170"/>
        <v>100</v>
      </c>
      <c r="C1193">
        <f t="shared" si="165"/>
        <v>2531</v>
      </c>
      <c r="D1193" t="str">
        <f t="shared" si="166"/>
        <v>Dieter</v>
      </c>
      <c r="E1193" t="str">
        <f t="shared" si="167"/>
        <v>Lenz</v>
      </c>
      <c r="F1193">
        <f>ROUND(IF(Tariftyp="AT",IF($A1193&lt;MONTH(TE_ZP_AT),AT_Gehalt,AT_Gehalt*(1+TE_Satz_AT)),IF($A1193&lt;MONTH(TE_ZP_Tarif),Tarifentgelt,Tarifentgelt*(1+TE_Satz))*IRWAZ/AZ_Tarif)*EintrittsKNZ*AustrittsKNZ,2)</f>
        <v>2167.5</v>
      </c>
      <c r="G1193">
        <f>ROUND(Grundentgelt*LZinPrz,2)</f>
        <v>238.43</v>
      </c>
      <c r="H1193">
        <f>ROUND(IF(FreiwZulage&gt;TarifVolumenEnt+TarifVolumenLZ,FreiwZulage-(TarifVolumenEnt+TarifVolumenLZ),0)*AustrittsKNZ*EintrittsKNZ,2)</f>
        <v>170</v>
      </c>
      <c r="I1193">
        <f t="shared" si="168"/>
        <v>2575.9299999999998</v>
      </c>
      <c r="J1193">
        <f t="shared" si="162"/>
        <v>515.30999999999995</v>
      </c>
      <c r="K1193">
        <f t="shared" si="163"/>
        <v>1249.0700000000002</v>
      </c>
      <c r="L1193">
        <f t="shared" si="164"/>
        <v>3024.07</v>
      </c>
    </row>
    <row r="1194" spans="1:12" x14ac:dyDescent="0.25">
      <c r="A1194">
        <f t="shared" si="169"/>
        <v>5</v>
      </c>
      <c r="B1194">
        <f t="shared" si="170"/>
        <v>100</v>
      </c>
      <c r="C1194">
        <f t="shared" si="165"/>
        <v>2531</v>
      </c>
      <c r="D1194" t="str">
        <f t="shared" si="166"/>
        <v>Dieter</v>
      </c>
      <c r="E1194" t="str">
        <f t="shared" si="167"/>
        <v>Lenz</v>
      </c>
      <c r="F1194">
        <f>ROUND(IF(Tariftyp="AT",IF($A1194&lt;MONTH(TE_ZP_AT),AT_Gehalt,AT_Gehalt*(1+TE_Satz_AT)),IF($A1194&lt;MONTH(TE_ZP_Tarif),Tarifentgelt,Tarifentgelt*(1+TE_Satz))*IRWAZ/AZ_Tarif)*EintrittsKNZ*AustrittsKNZ,2)</f>
        <v>2232.5300000000002</v>
      </c>
      <c r="G1194">
        <f>ROUND(Grundentgelt*LZinPrz,2)</f>
        <v>245.58</v>
      </c>
      <c r="H1194">
        <f>ROUND(IF(FreiwZulage&gt;TarifVolumenEnt+TarifVolumenLZ,FreiwZulage-(TarifVolumenEnt+TarifVolumenLZ),0)*AustrittsKNZ*EintrittsKNZ,2)</f>
        <v>97.83</v>
      </c>
      <c r="I1194">
        <f t="shared" si="168"/>
        <v>2575.94</v>
      </c>
      <c r="J1194">
        <f t="shared" si="162"/>
        <v>515.32000000000005</v>
      </c>
      <c r="K1194">
        <f t="shared" si="163"/>
        <v>1249.06</v>
      </c>
      <c r="L1194">
        <f t="shared" si="164"/>
        <v>3024.06</v>
      </c>
    </row>
    <row r="1195" spans="1:12" x14ac:dyDescent="0.25">
      <c r="A1195">
        <f t="shared" si="169"/>
        <v>6</v>
      </c>
      <c r="B1195">
        <f t="shared" si="170"/>
        <v>100</v>
      </c>
      <c r="C1195">
        <f t="shared" si="165"/>
        <v>2531</v>
      </c>
      <c r="D1195" t="str">
        <f t="shared" si="166"/>
        <v>Dieter</v>
      </c>
      <c r="E1195" t="str">
        <f t="shared" si="167"/>
        <v>Lenz</v>
      </c>
      <c r="F1195">
        <f>ROUND(IF(Tariftyp="AT",IF($A1195&lt;MONTH(TE_ZP_AT),AT_Gehalt,AT_Gehalt*(1+TE_Satz_AT)),IF($A1195&lt;MONTH(TE_ZP_Tarif),Tarifentgelt,Tarifentgelt*(1+TE_Satz))*IRWAZ/AZ_Tarif)*EintrittsKNZ*AustrittsKNZ,2)</f>
        <v>2232.5300000000002</v>
      </c>
      <c r="G1195">
        <f>ROUND(Grundentgelt*LZinPrz,2)</f>
        <v>245.58</v>
      </c>
      <c r="H1195">
        <f>ROUND(IF(FreiwZulage&gt;TarifVolumenEnt+TarifVolumenLZ,FreiwZulage-(TarifVolumenEnt+TarifVolumenLZ),0)*AustrittsKNZ*EintrittsKNZ,2)</f>
        <v>97.83</v>
      </c>
      <c r="I1195">
        <f t="shared" si="168"/>
        <v>2575.94</v>
      </c>
      <c r="J1195">
        <f t="shared" si="162"/>
        <v>515.32000000000005</v>
      </c>
      <c r="K1195">
        <f t="shared" si="163"/>
        <v>1249.06</v>
      </c>
      <c r="L1195">
        <f t="shared" si="164"/>
        <v>3024.06</v>
      </c>
    </row>
    <row r="1196" spans="1:12" x14ac:dyDescent="0.25">
      <c r="A1196">
        <f t="shared" si="169"/>
        <v>7</v>
      </c>
      <c r="B1196">
        <f t="shared" si="170"/>
        <v>100</v>
      </c>
      <c r="C1196">
        <f t="shared" si="165"/>
        <v>2531</v>
      </c>
      <c r="D1196" t="str">
        <f t="shared" si="166"/>
        <v>Dieter</v>
      </c>
      <c r="E1196" t="str">
        <f t="shared" si="167"/>
        <v>Lenz</v>
      </c>
      <c r="F1196">
        <f>ROUND(IF(Tariftyp="AT",IF($A1196&lt;MONTH(TE_ZP_AT),AT_Gehalt,AT_Gehalt*(1+TE_Satz_AT)),IF($A1196&lt;MONTH(TE_ZP_Tarif),Tarifentgelt,Tarifentgelt*(1+TE_Satz))*IRWAZ/AZ_Tarif)*EintrittsKNZ*AustrittsKNZ,2)</f>
        <v>2232.5300000000002</v>
      </c>
      <c r="G1196">
        <f>ROUND(Grundentgelt*LZinPrz,2)</f>
        <v>245.58</v>
      </c>
      <c r="H1196">
        <f>ROUND(IF(FreiwZulage&gt;TarifVolumenEnt+TarifVolumenLZ,FreiwZulage-(TarifVolumenEnt+TarifVolumenLZ),0)*AustrittsKNZ*EintrittsKNZ,2)</f>
        <v>97.83</v>
      </c>
      <c r="I1196">
        <f t="shared" si="168"/>
        <v>2575.94</v>
      </c>
      <c r="J1196">
        <f t="shared" si="162"/>
        <v>515.32000000000005</v>
      </c>
      <c r="K1196">
        <f t="shared" si="163"/>
        <v>1249.06</v>
      </c>
      <c r="L1196">
        <f t="shared" si="164"/>
        <v>3024.06</v>
      </c>
    </row>
    <row r="1197" spans="1:12" x14ac:dyDescent="0.25">
      <c r="A1197">
        <f t="shared" si="169"/>
        <v>8</v>
      </c>
      <c r="B1197">
        <f t="shared" si="170"/>
        <v>100</v>
      </c>
      <c r="C1197">
        <f t="shared" si="165"/>
        <v>2531</v>
      </c>
      <c r="D1197" t="str">
        <f t="shared" si="166"/>
        <v>Dieter</v>
      </c>
      <c r="E1197" t="str">
        <f t="shared" si="167"/>
        <v>Lenz</v>
      </c>
      <c r="F1197">
        <f>ROUND(IF(Tariftyp="AT",IF($A1197&lt;MONTH(TE_ZP_AT),AT_Gehalt,AT_Gehalt*(1+TE_Satz_AT)),IF($A1197&lt;MONTH(TE_ZP_Tarif),Tarifentgelt,Tarifentgelt*(1+TE_Satz))*IRWAZ/AZ_Tarif)*EintrittsKNZ*AustrittsKNZ,2)</f>
        <v>2232.5300000000002</v>
      </c>
      <c r="G1197">
        <f>ROUND(Grundentgelt*LZinPrz,2)</f>
        <v>245.58</v>
      </c>
      <c r="H1197">
        <f>ROUND(IF(FreiwZulage&gt;TarifVolumenEnt+TarifVolumenLZ,FreiwZulage-(TarifVolumenEnt+TarifVolumenLZ),0)*AustrittsKNZ*EintrittsKNZ,2)</f>
        <v>97.83</v>
      </c>
      <c r="I1197">
        <f t="shared" si="168"/>
        <v>2575.94</v>
      </c>
      <c r="J1197">
        <f t="shared" si="162"/>
        <v>515.32000000000005</v>
      </c>
      <c r="K1197">
        <f t="shared" si="163"/>
        <v>1249.06</v>
      </c>
      <c r="L1197">
        <f t="shared" si="164"/>
        <v>3024.06</v>
      </c>
    </row>
    <row r="1198" spans="1:12" x14ac:dyDescent="0.25">
      <c r="A1198">
        <f t="shared" si="169"/>
        <v>9</v>
      </c>
      <c r="B1198">
        <f t="shared" si="170"/>
        <v>100</v>
      </c>
      <c r="C1198">
        <f t="shared" si="165"/>
        <v>2531</v>
      </c>
      <c r="D1198" t="str">
        <f t="shared" si="166"/>
        <v>Dieter</v>
      </c>
      <c r="E1198" t="str">
        <f t="shared" si="167"/>
        <v>Lenz</v>
      </c>
      <c r="F1198">
        <f>ROUND(IF(Tariftyp="AT",IF($A1198&lt;MONTH(TE_ZP_AT),AT_Gehalt,AT_Gehalt*(1+TE_Satz_AT)),IF($A1198&lt;MONTH(TE_ZP_Tarif),Tarifentgelt,Tarifentgelt*(1+TE_Satz))*IRWAZ/AZ_Tarif)*EintrittsKNZ*AustrittsKNZ,2)</f>
        <v>2232.5300000000002</v>
      </c>
      <c r="G1198">
        <f>ROUND(Grundentgelt*LZinPrz,2)</f>
        <v>245.58</v>
      </c>
      <c r="H1198">
        <f>ROUND(IF(FreiwZulage&gt;TarifVolumenEnt+TarifVolumenLZ,FreiwZulage-(TarifVolumenEnt+TarifVolumenLZ),0)*AustrittsKNZ*EintrittsKNZ,2)</f>
        <v>97.83</v>
      </c>
      <c r="I1198">
        <f t="shared" si="168"/>
        <v>2575.94</v>
      </c>
      <c r="J1198">
        <f t="shared" si="162"/>
        <v>515.32000000000005</v>
      </c>
      <c r="K1198">
        <f t="shared" si="163"/>
        <v>1249.06</v>
      </c>
      <c r="L1198">
        <f t="shared" si="164"/>
        <v>3024.06</v>
      </c>
    </row>
    <row r="1199" spans="1:12" x14ac:dyDescent="0.25">
      <c r="A1199">
        <f t="shared" si="169"/>
        <v>10</v>
      </c>
      <c r="B1199">
        <f t="shared" si="170"/>
        <v>100</v>
      </c>
      <c r="C1199">
        <f t="shared" si="165"/>
        <v>2531</v>
      </c>
      <c r="D1199" t="str">
        <f t="shared" si="166"/>
        <v>Dieter</v>
      </c>
      <c r="E1199" t="str">
        <f t="shared" si="167"/>
        <v>Lenz</v>
      </c>
      <c r="F1199">
        <f>ROUND(IF(Tariftyp="AT",IF($A1199&lt;MONTH(TE_ZP_AT),AT_Gehalt,AT_Gehalt*(1+TE_Satz_AT)),IF($A1199&lt;MONTH(TE_ZP_Tarif),Tarifentgelt,Tarifentgelt*(1+TE_Satz))*IRWAZ/AZ_Tarif)*EintrittsKNZ*AustrittsKNZ,2)</f>
        <v>2232.5300000000002</v>
      </c>
      <c r="G1199">
        <f>ROUND(Grundentgelt*LZinPrz,2)</f>
        <v>245.58</v>
      </c>
      <c r="H1199">
        <f>ROUND(IF(FreiwZulage&gt;TarifVolumenEnt+TarifVolumenLZ,FreiwZulage-(TarifVolumenEnt+TarifVolumenLZ),0)*AustrittsKNZ*EintrittsKNZ,2)</f>
        <v>97.83</v>
      </c>
      <c r="I1199">
        <f t="shared" si="168"/>
        <v>2575.94</v>
      </c>
      <c r="J1199">
        <f t="shared" si="162"/>
        <v>515.32000000000005</v>
      </c>
      <c r="K1199">
        <f t="shared" si="163"/>
        <v>1249.06</v>
      </c>
      <c r="L1199">
        <f t="shared" si="164"/>
        <v>3024.06</v>
      </c>
    </row>
    <row r="1200" spans="1:12" x14ac:dyDescent="0.25">
      <c r="A1200">
        <f t="shared" si="169"/>
        <v>11</v>
      </c>
      <c r="B1200">
        <f t="shared" si="170"/>
        <v>100</v>
      </c>
      <c r="C1200">
        <f t="shared" si="165"/>
        <v>2531</v>
      </c>
      <c r="D1200" t="str">
        <f t="shared" si="166"/>
        <v>Dieter</v>
      </c>
      <c r="E1200" t="str">
        <f t="shared" si="167"/>
        <v>Lenz</v>
      </c>
      <c r="F1200">
        <f>ROUND(IF(Tariftyp="AT",IF($A1200&lt;MONTH(TE_ZP_AT),AT_Gehalt,AT_Gehalt*(1+TE_Satz_AT)),IF($A1200&lt;MONTH(TE_ZP_Tarif),Tarifentgelt,Tarifentgelt*(1+TE_Satz))*IRWAZ/AZ_Tarif)*EintrittsKNZ*AustrittsKNZ,2)</f>
        <v>2232.5300000000002</v>
      </c>
      <c r="G1200">
        <f>ROUND(Grundentgelt*LZinPrz,2)</f>
        <v>245.58</v>
      </c>
      <c r="H1200">
        <f>ROUND(IF(FreiwZulage&gt;TarifVolumenEnt+TarifVolumenLZ,FreiwZulage-(TarifVolumenEnt+TarifVolumenLZ),0)*AustrittsKNZ*EintrittsKNZ,2)</f>
        <v>97.83</v>
      </c>
      <c r="I1200">
        <f t="shared" si="168"/>
        <v>2575.94</v>
      </c>
      <c r="J1200">
        <f t="shared" si="162"/>
        <v>515.32000000000005</v>
      </c>
      <c r="K1200">
        <f t="shared" si="163"/>
        <v>1249.06</v>
      </c>
      <c r="L1200">
        <f t="shared" si="164"/>
        <v>3024.06</v>
      </c>
    </row>
    <row r="1201" spans="1:12" x14ac:dyDescent="0.25">
      <c r="A1201">
        <f t="shared" si="169"/>
        <v>12</v>
      </c>
      <c r="B1201">
        <f t="shared" si="170"/>
        <v>100</v>
      </c>
      <c r="C1201">
        <f t="shared" si="165"/>
        <v>2531</v>
      </c>
      <c r="D1201" t="str">
        <f t="shared" si="166"/>
        <v>Dieter</v>
      </c>
      <c r="E1201" t="str">
        <f t="shared" si="167"/>
        <v>Lenz</v>
      </c>
      <c r="F1201">
        <f>ROUND(IF(Tariftyp="AT",IF($A1201&lt;MONTH(TE_ZP_AT),AT_Gehalt,AT_Gehalt*(1+TE_Satz_AT)),IF($A1201&lt;MONTH(TE_ZP_Tarif),Tarifentgelt,Tarifentgelt*(1+TE_Satz))*IRWAZ/AZ_Tarif)*EintrittsKNZ*AustrittsKNZ,2)</f>
        <v>2232.5300000000002</v>
      </c>
      <c r="G1201">
        <f>ROUND(Grundentgelt*LZinPrz,2)</f>
        <v>245.58</v>
      </c>
      <c r="H1201">
        <f>ROUND(IF(FreiwZulage&gt;TarifVolumenEnt+TarifVolumenLZ,FreiwZulage-(TarifVolumenEnt+TarifVolumenLZ),0)*AustrittsKNZ*EintrittsKNZ,2)</f>
        <v>97.83</v>
      </c>
      <c r="I1201">
        <f t="shared" si="168"/>
        <v>2575.94</v>
      </c>
      <c r="J1201">
        <f t="shared" si="162"/>
        <v>515.32000000000005</v>
      </c>
      <c r="K1201">
        <f t="shared" si="163"/>
        <v>1249.06</v>
      </c>
      <c r="L1201">
        <f t="shared" si="164"/>
        <v>3024.06</v>
      </c>
    </row>
    <row r="1202" spans="1:12" x14ac:dyDescent="0.25">
      <c r="A1202">
        <f t="shared" si="169"/>
        <v>1</v>
      </c>
      <c r="B1202">
        <f t="shared" si="170"/>
        <v>101</v>
      </c>
      <c r="C1202">
        <f t="shared" si="165"/>
        <v>2532</v>
      </c>
      <c r="D1202" t="str">
        <f t="shared" si="166"/>
        <v>Ulrike</v>
      </c>
      <c r="E1202" t="str">
        <f t="shared" si="167"/>
        <v>Leppert</v>
      </c>
      <c r="F1202">
        <f>ROUND(IF(Tariftyp="AT",IF($A1202&lt;MONTH(TE_ZP_AT),AT_Gehalt,AT_Gehalt*(1+TE_Satz_AT)),IF($A1202&lt;MONTH(TE_ZP_Tarif),Tarifentgelt,Tarifentgelt*(1+TE_Satz))*IRWAZ/AZ_Tarif)*EintrittsKNZ*AustrittsKNZ,2)</f>
        <v>2866.5</v>
      </c>
      <c r="G1202">
        <f>ROUND(Grundentgelt*LZinPrz,2)</f>
        <v>229.32</v>
      </c>
      <c r="H1202">
        <f>ROUND(IF(FreiwZulage&gt;TarifVolumenEnt+TarifVolumenLZ,FreiwZulage-(TarifVolumenEnt+TarifVolumenLZ),0)*AustrittsKNZ*EintrittsKNZ,2)</f>
        <v>0</v>
      </c>
      <c r="I1202">
        <f t="shared" si="168"/>
        <v>3095.82</v>
      </c>
      <c r="J1202">
        <f t="shared" si="162"/>
        <v>619.32000000000005</v>
      </c>
      <c r="K1202">
        <f t="shared" si="163"/>
        <v>729.17999999999984</v>
      </c>
      <c r="L1202">
        <f t="shared" si="164"/>
        <v>2504.1799999999998</v>
      </c>
    </row>
    <row r="1203" spans="1:12" x14ac:dyDescent="0.25">
      <c r="A1203">
        <f t="shared" si="169"/>
        <v>2</v>
      </c>
      <c r="B1203">
        <f t="shared" si="170"/>
        <v>101</v>
      </c>
      <c r="C1203">
        <f t="shared" si="165"/>
        <v>2532</v>
      </c>
      <c r="D1203" t="str">
        <f t="shared" si="166"/>
        <v>Ulrike</v>
      </c>
      <c r="E1203" t="str">
        <f t="shared" si="167"/>
        <v>Leppert</v>
      </c>
      <c r="F1203">
        <f>ROUND(IF(Tariftyp="AT",IF($A1203&lt;MONTH(TE_ZP_AT),AT_Gehalt,AT_Gehalt*(1+TE_Satz_AT)),IF($A1203&lt;MONTH(TE_ZP_Tarif),Tarifentgelt,Tarifentgelt*(1+TE_Satz))*IRWAZ/AZ_Tarif)*EintrittsKNZ*AustrittsKNZ,2)</f>
        <v>2866.5</v>
      </c>
      <c r="G1203">
        <f>ROUND(Grundentgelt*LZinPrz,2)</f>
        <v>229.32</v>
      </c>
      <c r="H1203">
        <f>ROUND(IF(FreiwZulage&gt;TarifVolumenEnt+TarifVolumenLZ,FreiwZulage-(TarifVolumenEnt+TarifVolumenLZ),0)*AustrittsKNZ*EintrittsKNZ,2)</f>
        <v>0</v>
      </c>
      <c r="I1203">
        <f t="shared" si="168"/>
        <v>3095.82</v>
      </c>
      <c r="J1203">
        <f t="shared" si="162"/>
        <v>619.32000000000005</v>
      </c>
      <c r="K1203">
        <f t="shared" si="163"/>
        <v>729.17999999999984</v>
      </c>
      <c r="L1203">
        <f t="shared" si="164"/>
        <v>2504.1799999999998</v>
      </c>
    </row>
    <row r="1204" spans="1:12" x14ac:dyDescent="0.25">
      <c r="A1204">
        <f t="shared" si="169"/>
        <v>3</v>
      </c>
      <c r="B1204">
        <f t="shared" si="170"/>
        <v>101</v>
      </c>
      <c r="C1204">
        <f t="shared" si="165"/>
        <v>2532</v>
      </c>
      <c r="D1204" t="str">
        <f t="shared" si="166"/>
        <v>Ulrike</v>
      </c>
      <c r="E1204" t="str">
        <f t="shared" si="167"/>
        <v>Leppert</v>
      </c>
      <c r="F1204">
        <f>ROUND(IF(Tariftyp="AT",IF($A1204&lt;MONTH(TE_ZP_AT),AT_Gehalt,AT_Gehalt*(1+TE_Satz_AT)),IF($A1204&lt;MONTH(TE_ZP_Tarif),Tarifentgelt,Tarifentgelt*(1+TE_Satz))*IRWAZ/AZ_Tarif)*EintrittsKNZ*AustrittsKNZ,2)</f>
        <v>2866.5</v>
      </c>
      <c r="G1204">
        <f>ROUND(Grundentgelt*LZinPrz,2)</f>
        <v>229.32</v>
      </c>
      <c r="H1204">
        <f>ROUND(IF(FreiwZulage&gt;TarifVolumenEnt+TarifVolumenLZ,FreiwZulage-(TarifVolumenEnt+TarifVolumenLZ),0)*AustrittsKNZ*EintrittsKNZ,2)</f>
        <v>0</v>
      </c>
      <c r="I1204">
        <f t="shared" si="168"/>
        <v>3095.82</v>
      </c>
      <c r="J1204">
        <f t="shared" si="162"/>
        <v>619.32000000000005</v>
      </c>
      <c r="K1204">
        <f t="shared" si="163"/>
        <v>729.17999999999984</v>
      </c>
      <c r="L1204">
        <f t="shared" si="164"/>
        <v>2504.1799999999998</v>
      </c>
    </row>
    <row r="1205" spans="1:12" x14ac:dyDescent="0.25">
      <c r="A1205">
        <f t="shared" si="169"/>
        <v>4</v>
      </c>
      <c r="B1205">
        <f t="shared" si="170"/>
        <v>101</v>
      </c>
      <c r="C1205">
        <f t="shared" si="165"/>
        <v>2532</v>
      </c>
      <c r="D1205" t="str">
        <f t="shared" si="166"/>
        <v>Ulrike</v>
      </c>
      <c r="E1205" t="str">
        <f t="shared" si="167"/>
        <v>Leppert</v>
      </c>
      <c r="F1205">
        <f>ROUND(IF(Tariftyp="AT",IF($A1205&lt;MONTH(TE_ZP_AT),AT_Gehalt,AT_Gehalt*(1+TE_Satz_AT)),IF($A1205&lt;MONTH(TE_ZP_Tarif),Tarifentgelt,Tarifentgelt*(1+TE_Satz))*IRWAZ/AZ_Tarif)*EintrittsKNZ*AustrittsKNZ,2)</f>
        <v>2866.5</v>
      </c>
      <c r="G1205">
        <f>ROUND(Grundentgelt*LZinPrz,2)</f>
        <v>229.32</v>
      </c>
      <c r="H1205">
        <f>ROUND(IF(FreiwZulage&gt;TarifVolumenEnt+TarifVolumenLZ,FreiwZulage-(TarifVolumenEnt+TarifVolumenLZ),0)*AustrittsKNZ*EintrittsKNZ,2)</f>
        <v>0</v>
      </c>
      <c r="I1205">
        <f t="shared" si="168"/>
        <v>3095.82</v>
      </c>
      <c r="J1205">
        <f t="shared" si="162"/>
        <v>619.32000000000005</v>
      </c>
      <c r="K1205">
        <f t="shared" si="163"/>
        <v>729.17999999999984</v>
      </c>
      <c r="L1205">
        <f t="shared" si="164"/>
        <v>2504.1799999999998</v>
      </c>
    </row>
    <row r="1206" spans="1:12" x14ac:dyDescent="0.25">
      <c r="A1206">
        <f t="shared" si="169"/>
        <v>5</v>
      </c>
      <c r="B1206">
        <f t="shared" si="170"/>
        <v>101</v>
      </c>
      <c r="C1206">
        <f t="shared" si="165"/>
        <v>2532</v>
      </c>
      <c r="D1206" t="str">
        <f t="shared" si="166"/>
        <v>Ulrike</v>
      </c>
      <c r="E1206" t="str">
        <f t="shared" si="167"/>
        <v>Leppert</v>
      </c>
      <c r="F1206">
        <f>ROUND(IF(Tariftyp="AT",IF($A1206&lt;MONTH(TE_ZP_AT),AT_Gehalt,AT_Gehalt*(1+TE_Satz_AT)),IF($A1206&lt;MONTH(TE_ZP_Tarif),Tarifentgelt,Tarifentgelt*(1+TE_Satz))*IRWAZ/AZ_Tarif)*EintrittsKNZ*AustrittsKNZ,2)</f>
        <v>2952.5</v>
      </c>
      <c r="G1206">
        <f>ROUND(Grundentgelt*LZinPrz,2)</f>
        <v>236.2</v>
      </c>
      <c r="H1206">
        <f>ROUND(IF(FreiwZulage&gt;TarifVolumenEnt+TarifVolumenLZ,FreiwZulage-(TarifVolumenEnt+TarifVolumenLZ),0)*AustrittsKNZ*EintrittsKNZ,2)</f>
        <v>0</v>
      </c>
      <c r="I1206">
        <f t="shared" si="168"/>
        <v>3188.7</v>
      </c>
      <c r="J1206">
        <f t="shared" si="162"/>
        <v>637.9</v>
      </c>
      <c r="K1206">
        <f t="shared" si="163"/>
        <v>636.30000000000018</v>
      </c>
      <c r="L1206">
        <f t="shared" si="164"/>
        <v>2411.3000000000002</v>
      </c>
    </row>
    <row r="1207" spans="1:12" x14ac:dyDescent="0.25">
      <c r="A1207">
        <f t="shared" si="169"/>
        <v>6</v>
      </c>
      <c r="B1207">
        <f t="shared" si="170"/>
        <v>101</v>
      </c>
      <c r="C1207">
        <f t="shared" si="165"/>
        <v>2532</v>
      </c>
      <c r="D1207" t="str">
        <f t="shared" si="166"/>
        <v>Ulrike</v>
      </c>
      <c r="E1207" t="str">
        <f t="shared" si="167"/>
        <v>Leppert</v>
      </c>
      <c r="F1207">
        <f>ROUND(IF(Tariftyp="AT",IF($A1207&lt;MONTH(TE_ZP_AT),AT_Gehalt,AT_Gehalt*(1+TE_Satz_AT)),IF($A1207&lt;MONTH(TE_ZP_Tarif),Tarifentgelt,Tarifentgelt*(1+TE_Satz))*IRWAZ/AZ_Tarif)*EintrittsKNZ*AustrittsKNZ,2)</f>
        <v>2952.5</v>
      </c>
      <c r="G1207">
        <f>ROUND(Grundentgelt*LZinPrz,2)</f>
        <v>236.2</v>
      </c>
      <c r="H1207">
        <f>ROUND(IF(FreiwZulage&gt;TarifVolumenEnt+TarifVolumenLZ,FreiwZulage-(TarifVolumenEnt+TarifVolumenLZ),0)*AustrittsKNZ*EintrittsKNZ,2)</f>
        <v>0</v>
      </c>
      <c r="I1207">
        <f t="shared" si="168"/>
        <v>3188.7</v>
      </c>
      <c r="J1207">
        <f t="shared" si="162"/>
        <v>637.9</v>
      </c>
      <c r="K1207">
        <f t="shared" si="163"/>
        <v>636.30000000000018</v>
      </c>
      <c r="L1207">
        <f t="shared" si="164"/>
        <v>2411.3000000000002</v>
      </c>
    </row>
    <row r="1208" spans="1:12" x14ac:dyDescent="0.25">
      <c r="A1208">
        <f t="shared" si="169"/>
        <v>7</v>
      </c>
      <c r="B1208">
        <f t="shared" si="170"/>
        <v>101</v>
      </c>
      <c r="C1208">
        <f t="shared" si="165"/>
        <v>2532</v>
      </c>
      <c r="D1208" t="str">
        <f t="shared" si="166"/>
        <v>Ulrike</v>
      </c>
      <c r="E1208" t="str">
        <f t="shared" si="167"/>
        <v>Leppert</v>
      </c>
      <c r="F1208">
        <f>ROUND(IF(Tariftyp="AT",IF($A1208&lt;MONTH(TE_ZP_AT),AT_Gehalt,AT_Gehalt*(1+TE_Satz_AT)),IF($A1208&lt;MONTH(TE_ZP_Tarif),Tarifentgelt,Tarifentgelt*(1+TE_Satz))*IRWAZ/AZ_Tarif)*EintrittsKNZ*AustrittsKNZ,2)</f>
        <v>2952.5</v>
      </c>
      <c r="G1208">
        <f>ROUND(Grundentgelt*LZinPrz,2)</f>
        <v>236.2</v>
      </c>
      <c r="H1208">
        <f>ROUND(IF(FreiwZulage&gt;TarifVolumenEnt+TarifVolumenLZ,FreiwZulage-(TarifVolumenEnt+TarifVolumenLZ),0)*AustrittsKNZ*EintrittsKNZ,2)</f>
        <v>0</v>
      </c>
      <c r="I1208">
        <f t="shared" si="168"/>
        <v>3188.7</v>
      </c>
      <c r="J1208">
        <f t="shared" si="162"/>
        <v>637.9</v>
      </c>
      <c r="K1208">
        <f t="shared" si="163"/>
        <v>636.30000000000018</v>
      </c>
      <c r="L1208">
        <f t="shared" si="164"/>
        <v>2411.3000000000002</v>
      </c>
    </row>
    <row r="1209" spans="1:12" x14ac:dyDescent="0.25">
      <c r="A1209">
        <f t="shared" si="169"/>
        <v>8</v>
      </c>
      <c r="B1209">
        <f t="shared" si="170"/>
        <v>101</v>
      </c>
      <c r="C1209">
        <f t="shared" si="165"/>
        <v>2532</v>
      </c>
      <c r="D1209" t="str">
        <f t="shared" si="166"/>
        <v>Ulrike</v>
      </c>
      <c r="E1209" t="str">
        <f t="shared" si="167"/>
        <v>Leppert</v>
      </c>
      <c r="F1209">
        <f>ROUND(IF(Tariftyp="AT",IF($A1209&lt;MONTH(TE_ZP_AT),AT_Gehalt,AT_Gehalt*(1+TE_Satz_AT)),IF($A1209&lt;MONTH(TE_ZP_Tarif),Tarifentgelt,Tarifentgelt*(1+TE_Satz))*IRWAZ/AZ_Tarif)*EintrittsKNZ*AustrittsKNZ,2)</f>
        <v>2952.5</v>
      </c>
      <c r="G1209">
        <f>ROUND(Grundentgelt*LZinPrz,2)</f>
        <v>236.2</v>
      </c>
      <c r="H1209">
        <f>ROUND(IF(FreiwZulage&gt;TarifVolumenEnt+TarifVolumenLZ,FreiwZulage-(TarifVolumenEnt+TarifVolumenLZ),0)*AustrittsKNZ*EintrittsKNZ,2)</f>
        <v>0</v>
      </c>
      <c r="I1209">
        <f t="shared" si="168"/>
        <v>3188.7</v>
      </c>
      <c r="J1209">
        <f t="shared" si="162"/>
        <v>637.9</v>
      </c>
      <c r="K1209">
        <f t="shared" si="163"/>
        <v>636.30000000000018</v>
      </c>
      <c r="L1209">
        <f t="shared" si="164"/>
        <v>2411.3000000000002</v>
      </c>
    </row>
    <row r="1210" spans="1:12" x14ac:dyDescent="0.25">
      <c r="A1210">
        <f t="shared" si="169"/>
        <v>9</v>
      </c>
      <c r="B1210">
        <f t="shared" si="170"/>
        <v>101</v>
      </c>
      <c r="C1210">
        <f t="shared" si="165"/>
        <v>2532</v>
      </c>
      <c r="D1210" t="str">
        <f t="shared" si="166"/>
        <v>Ulrike</v>
      </c>
      <c r="E1210" t="str">
        <f t="shared" si="167"/>
        <v>Leppert</v>
      </c>
      <c r="F1210">
        <f>ROUND(IF(Tariftyp="AT",IF($A1210&lt;MONTH(TE_ZP_AT),AT_Gehalt,AT_Gehalt*(1+TE_Satz_AT)),IF($A1210&lt;MONTH(TE_ZP_Tarif),Tarifentgelt,Tarifentgelt*(1+TE_Satz))*IRWAZ/AZ_Tarif)*EintrittsKNZ*AustrittsKNZ,2)</f>
        <v>2952.5</v>
      </c>
      <c r="G1210">
        <f>ROUND(Grundentgelt*LZinPrz,2)</f>
        <v>236.2</v>
      </c>
      <c r="H1210">
        <f>ROUND(IF(FreiwZulage&gt;TarifVolumenEnt+TarifVolumenLZ,FreiwZulage-(TarifVolumenEnt+TarifVolumenLZ),0)*AustrittsKNZ*EintrittsKNZ,2)</f>
        <v>0</v>
      </c>
      <c r="I1210">
        <f t="shared" si="168"/>
        <v>3188.7</v>
      </c>
      <c r="J1210">
        <f t="shared" si="162"/>
        <v>637.9</v>
      </c>
      <c r="K1210">
        <f t="shared" si="163"/>
        <v>636.30000000000018</v>
      </c>
      <c r="L1210">
        <f t="shared" si="164"/>
        <v>2411.3000000000002</v>
      </c>
    </row>
    <row r="1211" spans="1:12" x14ac:dyDescent="0.25">
      <c r="A1211">
        <f t="shared" si="169"/>
        <v>10</v>
      </c>
      <c r="B1211">
        <f t="shared" si="170"/>
        <v>101</v>
      </c>
      <c r="C1211">
        <f t="shared" si="165"/>
        <v>2532</v>
      </c>
      <c r="D1211" t="str">
        <f t="shared" si="166"/>
        <v>Ulrike</v>
      </c>
      <c r="E1211" t="str">
        <f t="shared" si="167"/>
        <v>Leppert</v>
      </c>
      <c r="F1211">
        <f>ROUND(IF(Tariftyp="AT",IF($A1211&lt;MONTH(TE_ZP_AT),AT_Gehalt,AT_Gehalt*(1+TE_Satz_AT)),IF($A1211&lt;MONTH(TE_ZP_Tarif),Tarifentgelt,Tarifentgelt*(1+TE_Satz))*IRWAZ/AZ_Tarif)*EintrittsKNZ*AustrittsKNZ,2)</f>
        <v>2952.5</v>
      </c>
      <c r="G1211">
        <f>ROUND(Grundentgelt*LZinPrz,2)</f>
        <v>236.2</v>
      </c>
      <c r="H1211">
        <f>ROUND(IF(FreiwZulage&gt;TarifVolumenEnt+TarifVolumenLZ,FreiwZulage-(TarifVolumenEnt+TarifVolumenLZ),0)*AustrittsKNZ*EintrittsKNZ,2)</f>
        <v>0</v>
      </c>
      <c r="I1211">
        <f t="shared" si="168"/>
        <v>3188.7</v>
      </c>
      <c r="J1211">
        <f t="shared" si="162"/>
        <v>637.9</v>
      </c>
      <c r="K1211">
        <f t="shared" si="163"/>
        <v>636.30000000000018</v>
      </c>
      <c r="L1211">
        <f t="shared" si="164"/>
        <v>2411.3000000000002</v>
      </c>
    </row>
    <row r="1212" spans="1:12" x14ac:dyDescent="0.25">
      <c r="A1212">
        <f t="shared" si="169"/>
        <v>11</v>
      </c>
      <c r="B1212">
        <f t="shared" si="170"/>
        <v>101</v>
      </c>
      <c r="C1212">
        <f t="shared" si="165"/>
        <v>2532</v>
      </c>
      <c r="D1212" t="str">
        <f t="shared" si="166"/>
        <v>Ulrike</v>
      </c>
      <c r="E1212" t="str">
        <f t="shared" si="167"/>
        <v>Leppert</v>
      </c>
      <c r="F1212">
        <f>ROUND(IF(Tariftyp="AT",IF($A1212&lt;MONTH(TE_ZP_AT),AT_Gehalt,AT_Gehalt*(1+TE_Satz_AT)),IF($A1212&lt;MONTH(TE_ZP_Tarif),Tarifentgelt,Tarifentgelt*(1+TE_Satz))*IRWAZ/AZ_Tarif)*EintrittsKNZ*AustrittsKNZ,2)</f>
        <v>2952.5</v>
      </c>
      <c r="G1212">
        <f>ROUND(Grundentgelt*LZinPrz,2)</f>
        <v>236.2</v>
      </c>
      <c r="H1212">
        <f>ROUND(IF(FreiwZulage&gt;TarifVolumenEnt+TarifVolumenLZ,FreiwZulage-(TarifVolumenEnt+TarifVolumenLZ),0)*AustrittsKNZ*EintrittsKNZ,2)</f>
        <v>0</v>
      </c>
      <c r="I1212">
        <f t="shared" si="168"/>
        <v>3188.7</v>
      </c>
      <c r="J1212">
        <f t="shared" si="162"/>
        <v>637.9</v>
      </c>
      <c r="K1212">
        <f t="shared" si="163"/>
        <v>636.30000000000018</v>
      </c>
      <c r="L1212">
        <f t="shared" si="164"/>
        <v>2411.3000000000002</v>
      </c>
    </row>
    <row r="1213" spans="1:12" x14ac:dyDescent="0.25">
      <c r="A1213">
        <f t="shared" si="169"/>
        <v>12</v>
      </c>
      <c r="B1213">
        <f t="shared" si="170"/>
        <v>101</v>
      </c>
      <c r="C1213">
        <f t="shared" si="165"/>
        <v>2532</v>
      </c>
      <c r="D1213" t="str">
        <f t="shared" si="166"/>
        <v>Ulrike</v>
      </c>
      <c r="E1213" t="str">
        <f t="shared" si="167"/>
        <v>Leppert</v>
      </c>
      <c r="F1213">
        <f>ROUND(IF(Tariftyp="AT",IF($A1213&lt;MONTH(TE_ZP_AT),AT_Gehalt,AT_Gehalt*(1+TE_Satz_AT)),IF($A1213&lt;MONTH(TE_ZP_Tarif),Tarifentgelt,Tarifentgelt*(1+TE_Satz))*IRWAZ/AZ_Tarif)*EintrittsKNZ*AustrittsKNZ,2)</f>
        <v>2952.5</v>
      </c>
      <c r="G1213">
        <f>ROUND(Grundentgelt*LZinPrz,2)</f>
        <v>236.2</v>
      </c>
      <c r="H1213">
        <f>ROUND(IF(FreiwZulage&gt;TarifVolumenEnt+TarifVolumenLZ,FreiwZulage-(TarifVolumenEnt+TarifVolumenLZ),0)*AustrittsKNZ*EintrittsKNZ,2)</f>
        <v>0</v>
      </c>
      <c r="I1213">
        <f t="shared" si="168"/>
        <v>3188.7</v>
      </c>
      <c r="J1213">
        <f t="shared" si="162"/>
        <v>637.9</v>
      </c>
      <c r="K1213">
        <f t="shared" si="163"/>
        <v>636.30000000000018</v>
      </c>
      <c r="L1213">
        <f t="shared" si="164"/>
        <v>2411.3000000000002</v>
      </c>
    </row>
    <row r="1214" spans="1:12" x14ac:dyDescent="0.25">
      <c r="A1214">
        <f t="shared" si="169"/>
        <v>1</v>
      </c>
      <c r="B1214">
        <f t="shared" si="170"/>
        <v>102</v>
      </c>
      <c r="C1214">
        <f t="shared" si="165"/>
        <v>2535</v>
      </c>
      <c r="D1214" t="str">
        <f t="shared" si="166"/>
        <v>Alf</v>
      </c>
      <c r="E1214" t="str">
        <f t="shared" si="167"/>
        <v>Lingenfelder</v>
      </c>
      <c r="F1214">
        <f>ROUND(IF(Tariftyp="AT",IF($A1214&lt;MONTH(TE_ZP_AT),AT_Gehalt,AT_Gehalt*(1+TE_Satz_AT)),IF($A1214&lt;MONTH(TE_ZP_Tarif),Tarifentgelt,Tarifentgelt*(1+TE_Satz))*IRWAZ/AZ_Tarif)*EintrittsKNZ*AustrittsKNZ,2)</f>
        <v>2042</v>
      </c>
      <c r="G1214">
        <f>ROUND(Grundentgelt*LZinPrz,2)</f>
        <v>204.2</v>
      </c>
      <c r="H1214">
        <f>ROUND(IF(FreiwZulage&gt;TarifVolumenEnt+TarifVolumenLZ,FreiwZulage-(TarifVolumenEnt+TarifVolumenLZ),0)*AustrittsKNZ*EintrittsKNZ,2)</f>
        <v>164</v>
      </c>
      <c r="I1214">
        <f t="shared" si="168"/>
        <v>2410.1999999999998</v>
      </c>
      <c r="J1214">
        <f t="shared" si="162"/>
        <v>482.16</v>
      </c>
      <c r="K1214">
        <f t="shared" si="163"/>
        <v>1414.8000000000002</v>
      </c>
      <c r="L1214">
        <f t="shared" si="164"/>
        <v>3189.8</v>
      </c>
    </row>
    <row r="1215" spans="1:12" x14ac:dyDescent="0.25">
      <c r="A1215">
        <f t="shared" si="169"/>
        <v>2</v>
      </c>
      <c r="B1215">
        <f t="shared" si="170"/>
        <v>102</v>
      </c>
      <c r="C1215">
        <f t="shared" si="165"/>
        <v>2535</v>
      </c>
      <c r="D1215" t="str">
        <f t="shared" si="166"/>
        <v>Alf</v>
      </c>
      <c r="E1215" t="str">
        <f t="shared" si="167"/>
        <v>Lingenfelder</v>
      </c>
      <c r="F1215">
        <f>ROUND(IF(Tariftyp="AT",IF($A1215&lt;MONTH(TE_ZP_AT),AT_Gehalt,AT_Gehalt*(1+TE_Satz_AT)),IF($A1215&lt;MONTH(TE_ZP_Tarif),Tarifentgelt,Tarifentgelt*(1+TE_Satz))*IRWAZ/AZ_Tarif)*EintrittsKNZ*AustrittsKNZ,2)</f>
        <v>2042</v>
      </c>
      <c r="G1215">
        <f>ROUND(Grundentgelt*LZinPrz,2)</f>
        <v>204.2</v>
      </c>
      <c r="H1215">
        <f>ROUND(IF(FreiwZulage&gt;TarifVolumenEnt+TarifVolumenLZ,FreiwZulage-(TarifVolumenEnt+TarifVolumenLZ),0)*AustrittsKNZ*EintrittsKNZ,2)</f>
        <v>164</v>
      </c>
      <c r="I1215">
        <f t="shared" si="168"/>
        <v>2410.1999999999998</v>
      </c>
      <c r="J1215">
        <f t="shared" si="162"/>
        <v>482.16</v>
      </c>
      <c r="K1215">
        <f t="shared" si="163"/>
        <v>1414.8000000000002</v>
      </c>
      <c r="L1215">
        <f t="shared" si="164"/>
        <v>3189.8</v>
      </c>
    </row>
    <row r="1216" spans="1:12" x14ac:dyDescent="0.25">
      <c r="A1216">
        <f t="shared" si="169"/>
        <v>3</v>
      </c>
      <c r="B1216">
        <f t="shared" si="170"/>
        <v>102</v>
      </c>
      <c r="C1216">
        <f t="shared" si="165"/>
        <v>2535</v>
      </c>
      <c r="D1216" t="str">
        <f t="shared" si="166"/>
        <v>Alf</v>
      </c>
      <c r="E1216" t="str">
        <f t="shared" si="167"/>
        <v>Lingenfelder</v>
      </c>
      <c r="F1216">
        <f>ROUND(IF(Tariftyp="AT",IF($A1216&lt;MONTH(TE_ZP_AT),AT_Gehalt,AT_Gehalt*(1+TE_Satz_AT)),IF($A1216&lt;MONTH(TE_ZP_Tarif),Tarifentgelt,Tarifentgelt*(1+TE_Satz))*IRWAZ/AZ_Tarif)*EintrittsKNZ*AustrittsKNZ,2)</f>
        <v>2042</v>
      </c>
      <c r="G1216">
        <f>ROUND(Grundentgelt*LZinPrz,2)</f>
        <v>204.2</v>
      </c>
      <c r="H1216">
        <f>ROUND(IF(FreiwZulage&gt;TarifVolumenEnt+TarifVolumenLZ,FreiwZulage-(TarifVolumenEnt+TarifVolumenLZ),0)*AustrittsKNZ*EintrittsKNZ,2)</f>
        <v>164</v>
      </c>
      <c r="I1216">
        <f t="shared" si="168"/>
        <v>2410.1999999999998</v>
      </c>
      <c r="J1216">
        <f t="shared" si="162"/>
        <v>482.16</v>
      </c>
      <c r="K1216">
        <f t="shared" si="163"/>
        <v>1414.8000000000002</v>
      </c>
      <c r="L1216">
        <f t="shared" si="164"/>
        <v>3189.8</v>
      </c>
    </row>
    <row r="1217" spans="1:12" x14ac:dyDescent="0.25">
      <c r="A1217">
        <f t="shared" si="169"/>
        <v>4</v>
      </c>
      <c r="B1217">
        <f t="shared" si="170"/>
        <v>102</v>
      </c>
      <c r="C1217">
        <f t="shared" si="165"/>
        <v>2535</v>
      </c>
      <c r="D1217" t="str">
        <f t="shared" si="166"/>
        <v>Alf</v>
      </c>
      <c r="E1217" t="str">
        <f t="shared" si="167"/>
        <v>Lingenfelder</v>
      </c>
      <c r="F1217">
        <f>ROUND(IF(Tariftyp="AT",IF($A1217&lt;MONTH(TE_ZP_AT),AT_Gehalt,AT_Gehalt*(1+TE_Satz_AT)),IF($A1217&lt;MONTH(TE_ZP_Tarif),Tarifentgelt,Tarifentgelt*(1+TE_Satz))*IRWAZ/AZ_Tarif)*EintrittsKNZ*AustrittsKNZ,2)</f>
        <v>2042</v>
      </c>
      <c r="G1217">
        <f>ROUND(Grundentgelt*LZinPrz,2)</f>
        <v>204.2</v>
      </c>
      <c r="H1217">
        <f>ROUND(IF(FreiwZulage&gt;TarifVolumenEnt+TarifVolumenLZ,FreiwZulage-(TarifVolumenEnt+TarifVolumenLZ),0)*AustrittsKNZ*EintrittsKNZ,2)</f>
        <v>164</v>
      </c>
      <c r="I1217">
        <f t="shared" si="168"/>
        <v>2410.1999999999998</v>
      </c>
      <c r="J1217">
        <f t="shared" si="162"/>
        <v>482.16</v>
      </c>
      <c r="K1217">
        <f t="shared" si="163"/>
        <v>1414.8000000000002</v>
      </c>
      <c r="L1217">
        <f t="shared" si="164"/>
        <v>3189.8</v>
      </c>
    </row>
    <row r="1218" spans="1:12" x14ac:dyDescent="0.25">
      <c r="A1218">
        <f t="shared" si="169"/>
        <v>5</v>
      </c>
      <c r="B1218">
        <f t="shared" si="170"/>
        <v>102</v>
      </c>
      <c r="C1218">
        <f t="shared" si="165"/>
        <v>2535</v>
      </c>
      <c r="D1218" t="str">
        <f t="shared" si="166"/>
        <v>Alf</v>
      </c>
      <c r="E1218" t="str">
        <f t="shared" si="167"/>
        <v>Lingenfelder</v>
      </c>
      <c r="F1218">
        <f>ROUND(IF(Tariftyp="AT",IF($A1218&lt;MONTH(TE_ZP_AT),AT_Gehalt,AT_Gehalt*(1+TE_Satz_AT)),IF($A1218&lt;MONTH(TE_ZP_Tarif),Tarifentgelt,Tarifentgelt*(1+TE_Satz))*IRWAZ/AZ_Tarif)*EintrittsKNZ*AustrittsKNZ,2)</f>
        <v>2103.2600000000002</v>
      </c>
      <c r="G1218">
        <f>ROUND(Grundentgelt*LZinPrz,2)</f>
        <v>210.33</v>
      </c>
      <c r="H1218">
        <f>ROUND(IF(FreiwZulage&gt;TarifVolumenEnt+TarifVolumenLZ,FreiwZulage-(TarifVolumenEnt+TarifVolumenLZ),0)*AustrittsKNZ*EintrittsKNZ,2)</f>
        <v>96.61</v>
      </c>
      <c r="I1218">
        <f t="shared" si="168"/>
        <v>2410.2000000000003</v>
      </c>
      <c r="J1218">
        <f t="shared" ref="J1218:J1281" si="171">ROUND(IF(KVPV_BBG&lt;lfdEntgelt,KVPV_BBG*KVPV_Satz,lfdEntgelt*KVPV_Satz)+IF(RVAV_BBG&lt;lfdEntgelt,RVAV_BBG*RVAV_Satz,lfdEntgelt*RVAV_Satz),2)</f>
        <v>482.16</v>
      </c>
      <c r="K1218">
        <f t="shared" ref="K1218:K1281" si="172">IF(KVPV_BBG-lfdEntgelt&lt;0,0,KVPV_BBG-lfdEntgelt)</f>
        <v>1414.7999999999997</v>
      </c>
      <c r="L1218">
        <f t="shared" ref="L1218:L1281" si="173">IF(RVAV_BBG-lfdEntgelt&lt;0,0,RVAV_BBG-lfdEntgelt)</f>
        <v>3189.7999999999997</v>
      </c>
    </row>
    <row r="1219" spans="1:12" x14ac:dyDescent="0.25">
      <c r="A1219">
        <f t="shared" si="169"/>
        <v>6</v>
      </c>
      <c r="B1219">
        <f t="shared" si="170"/>
        <v>102</v>
      </c>
      <c r="C1219">
        <f t="shared" ref="C1219:C1282" si="174">INDEX(Stammdaten,$B1219,1)</f>
        <v>2535</v>
      </c>
      <c r="D1219" t="str">
        <f t="shared" ref="D1219:D1282" si="175">INDEX(Stammdaten,$B1219,2)</f>
        <v>Alf</v>
      </c>
      <c r="E1219" t="str">
        <f t="shared" ref="E1219:E1282" si="176">INDEX(Stammdaten,$B1219,3)</f>
        <v>Lingenfelder</v>
      </c>
      <c r="F1219">
        <f>ROUND(IF(Tariftyp="AT",IF($A1219&lt;MONTH(TE_ZP_AT),AT_Gehalt,AT_Gehalt*(1+TE_Satz_AT)),IF($A1219&lt;MONTH(TE_ZP_Tarif),Tarifentgelt,Tarifentgelt*(1+TE_Satz))*IRWAZ/AZ_Tarif)*EintrittsKNZ*AustrittsKNZ,2)</f>
        <v>2103.2600000000002</v>
      </c>
      <c r="G1219">
        <f>ROUND(Grundentgelt*LZinPrz,2)</f>
        <v>210.33</v>
      </c>
      <c r="H1219">
        <f>ROUND(IF(FreiwZulage&gt;TarifVolumenEnt+TarifVolumenLZ,FreiwZulage-(TarifVolumenEnt+TarifVolumenLZ),0)*AustrittsKNZ*EintrittsKNZ,2)</f>
        <v>96.61</v>
      </c>
      <c r="I1219">
        <f t="shared" ref="I1219:I1282" si="177">SUM(F1219:H1219)</f>
        <v>2410.2000000000003</v>
      </c>
      <c r="J1219">
        <f t="shared" si="171"/>
        <v>482.16</v>
      </c>
      <c r="K1219">
        <f t="shared" si="172"/>
        <v>1414.7999999999997</v>
      </c>
      <c r="L1219">
        <f t="shared" si="173"/>
        <v>3189.7999999999997</v>
      </c>
    </row>
    <row r="1220" spans="1:12" x14ac:dyDescent="0.25">
      <c r="A1220">
        <f t="shared" ref="A1220:A1283" si="178">IF($A1219=12,1,$A1219+1)</f>
        <v>7</v>
      </c>
      <c r="B1220">
        <f t="shared" ref="B1220:B1283" si="179">IF(A1220=1,B1219+1,B1219)</f>
        <v>102</v>
      </c>
      <c r="C1220">
        <f t="shared" si="174"/>
        <v>2535</v>
      </c>
      <c r="D1220" t="str">
        <f t="shared" si="175"/>
        <v>Alf</v>
      </c>
      <c r="E1220" t="str">
        <f t="shared" si="176"/>
        <v>Lingenfelder</v>
      </c>
      <c r="F1220">
        <f>ROUND(IF(Tariftyp="AT",IF($A1220&lt;MONTH(TE_ZP_AT),AT_Gehalt,AT_Gehalt*(1+TE_Satz_AT)),IF($A1220&lt;MONTH(TE_ZP_Tarif),Tarifentgelt,Tarifentgelt*(1+TE_Satz))*IRWAZ/AZ_Tarif)*EintrittsKNZ*AustrittsKNZ,2)</f>
        <v>2103.2600000000002</v>
      </c>
      <c r="G1220">
        <f>ROUND(Grundentgelt*LZinPrz,2)</f>
        <v>210.33</v>
      </c>
      <c r="H1220">
        <f>ROUND(IF(FreiwZulage&gt;TarifVolumenEnt+TarifVolumenLZ,FreiwZulage-(TarifVolumenEnt+TarifVolumenLZ),0)*AustrittsKNZ*EintrittsKNZ,2)</f>
        <v>96.61</v>
      </c>
      <c r="I1220">
        <f t="shared" si="177"/>
        <v>2410.2000000000003</v>
      </c>
      <c r="J1220">
        <f t="shared" si="171"/>
        <v>482.16</v>
      </c>
      <c r="K1220">
        <f t="shared" si="172"/>
        <v>1414.7999999999997</v>
      </c>
      <c r="L1220">
        <f t="shared" si="173"/>
        <v>3189.7999999999997</v>
      </c>
    </row>
    <row r="1221" spans="1:12" x14ac:dyDescent="0.25">
      <c r="A1221">
        <f t="shared" si="178"/>
        <v>8</v>
      </c>
      <c r="B1221">
        <f t="shared" si="179"/>
        <v>102</v>
      </c>
      <c r="C1221">
        <f t="shared" si="174"/>
        <v>2535</v>
      </c>
      <c r="D1221" t="str">
        <f t="shared" si="175"/>
        <v>Alf</v>
      </c>
      <c r="E1221" t="str">
        <f t="shared" si="176"/>
        <v>Lingenfelder</v>
      </c>
      <c r="F1221">
        <f>ROUND(IF(Tariftyp="AT",IF($A1221&lt;MONTH(TE_ZP_AT),AT_Gehalt,AT_Gehalt*(1+TE_Satz_AT)),IF($A1221&lt;MONTH(TE_ZP_Tarif),Tarifentgelt,Tarifentgelt*(1+TE_Satz))*IRWAZ/AZ_Tarif)*EintrittsKNZ*AustrittsKNZ,2)</f>
        <v>2103.2600000000002</v>
      </c>
      <c r="G1221">
        <f>ROUND(Grundentgelt*LZinPrz,2)</f>
        <v>210.33</v>
      </c>
      <c r="H1221">
        <f>ROUND(IF(FreiwZulage&gt;TarifVolumenEnt+TarifVolumenLZ,FreiwZulage-(TarifVolumenEnt+TarifVolumenLZ),0)*AustrittsKNZ*EintrittsKNZ,2)</f>
        <v>96.61</v>
      </c>
      <c r="I1221">
        <f t="shared" si="177"/>
        <v>2410.2000000000003</v>
      </c>
      <c r="J1221">
        <f t="shared" si="171"/>
        <v>482.16</v>
      </c>
      <c r="K1221">
        <f t="shared" si="172"/>
        <v>1414.7999999999997</v>
      </c>
      <c r="L1221">
        <f t="shared" si="173"/>
        <v>3189.7999999999997</v>
      </c>
    </row>
    <row r="1222" spans="1:12" x14ac:dyDescent="0.25">
      <c r="A1222">
        <f t="shared" si="178"/>
        <v>9</v>
      </c>
      <c r="B1222">
        <f t="shared" si="179"/>
        <v>102</v>
      </c>
      <c r="C1222">
        <f t="shared" si="174"/>
        <v>2535</v>
      </c>
      <c r="D1222" t="str">
        <f t="shared" si="175"/>
        <v>Alf</v>
      </c>
      <c r="E1222" t="str">
        <f t="shared" si="176"/>
        <v>Lingenfelder</v>
      </c>
      <c r="F1222">
        <f>ROUND(IF(Tariftyp="AT",IF($A1222&lt;MONTH(TE_ZP_AT),AT_Gehalt,AT_Gehalt*(1+TE_Satz_AT)),IF($A1222&lt;MONTH(TE_ZP_Tarif),Tarifentgelt,Tarifentgelt*(1+TE_Satz))*IRWAZ/AZ_Tarif)*EintrittsKNZ*AustrittsKNZ,2)</f>
        <v>2103.2600000000002</v>
      </c>
      <c r="G1222">
        <f>ROUND(Grundentgelt*LZinPrz,2)</f>
        <v>210.33</v>
      </c>
      <c r="H1222">
        <f>ROUND(IF(FreiwZulage&gt;TarifVolumenEnt+TarifVolumenLZ,FreiwZulage-(TarifVolumenEnt+TarifVolumenLZ),0)*AustrittsKNZ*EintrittsKNZ,2)</f>
        <v>96.61</v>
      </c>
      <c r="I1222">
        <f t="shared" si="177"/>
        <v>2410.2000000000003</v>
      </c>
      <c r="J1222">
        <f t="shared" si="171"/>
        <v>482.16</v>
      </c>
      <c r="K1222">
        <f t="shared" si="172"/>
        <v>1414.7999999999997</v>
      </c>
      <c r="L1222">
        <f t="shared" si="173"/>
        <v>3189.7999999999997</v>
      </c>
    </row>
    <row r="1223" spans="1:12" x14ac:dyDescent="0.25">
      <c r="A1223">
        <f t="shared" si="178"/>
        <v>10</v>
      </c>
      <c r="B1223">
        <f t="shared" si="179"/>
        <v>102</v>
      </c>
      <c r="C1223">
        <f t="shared" si="174"/>
        <v>2535</v>
      </c>
      <c r="D1223" t="str">
        <f t="shared" si="175"/>
        <v>Alf</v>
      </c>
      <c r="E1223" t="str">
        <f t="shared" si="176"/>
        <v>Lingenfelder</v>
      </c>
      <c r="F1223">
        <f>ROUND(IF(Tariftyp="AT",IF($A1223&lt;MONTH(TE_ZP_AT),AT_Gehalt,AT_Gehalt*(1+TE_Satz_AT)),IF($A1223&lt;MONTH(TE_ZP_Tarif),Tarifentgelt,Tarifentgelt*(1+TE_Satz))*IRWAZ/AZ_Tarif)*EintrittsKNZ*AustrittsKNZ,2)</f>
        <v>2103.2600000000002</v>
      </c>
      <c r="G1223">
        <f>ROUND(Grundentgelt*LZinPrz,2)</f>
        <v>210.33</v>
      </c>
      <c r="H1223">
        <f>ROUND(IF(FreiwZulage&gt;TarifVolumenEnt+TarifVolumenLZ,FreiwZulage-(TarifVolumenEnt+TarifVolumenLZ),0)*AustrittsKNZ*EintrittsKNZ,2)</f>
        <v>96.61</v>
      </c>
      <c r="I1223">
        <f t="shared" si="177"/>
        <v>2410.2000000000003</v>
      </c>
      <c r="J1223">
        <f t="shared" si="171"/>
        <v>482.16</v>
      </c>
      <c r="K1223">
        <f t="shared" si="172"/>
        <v>1414.7999999999997</v>
      </c>
      <c r="L1223">
        <f t="shared" si="173"/>
        <v>3189.7999999999997</v>
      </c>
    </row>
    <row r="1224" spans="1:12" x14ac:dyDescent="0.25">
      <c r="A1224">
        <f t="shared" si="178"/>
        <v>11</v>
      </c>
      <c r="B1224">
        <f t="shared" si="179"/>
        <v>102</v>
      </c>
      <c r="C1224">
        <f t="shared" si="174"/>
        <v>2535</v>
      </c>
      <c r="D1224" t="str">
        <f t="shared" si="175"/>
        <v>Alf</v>
      </c>
      <c r="E1224" t="str">
        <f t="shared" si="176"/>
        <v>Lingenfelder</v>
      </c>
      <c r="F1224">
        <f>ROUND(IF(Tariftyp="AT",IF($A1224&lt;MONTH(TE_ZP_AT),AT_Gehalt,AT_Gehalt*(1+TE_Satz_AT)),IF($A1224&lt;MONTH(TE_ZP_Tarif),Tarifentgelt,Tarifentgelt*(1+TE_Satz))*IRWAZ/AZ_Tarif)*EintrittsKNZ*AustrittsKNZ,2)</f>
        <v>2103.2600000000002</v>
      </c>
      <c r="G1224">
        <f>ROUND(Grundentgelt*LZinPrz,2)</f>
        <v>210.33</v>
      </c>
      <c r="H1224">
        <f>ROUND(IF(FreiwZulage&gt;TarifVolumenEnt+TarifVolumenLZ,FreiwZulage-(TarifVolumenEnt+TarifVolumenLZ),0)*AustrittsKNZ*EintrittsKNZ,2)</f>
        <v>96.61</v>
      </c>
      <c r="I1224">
        <f t="shared" si="177"/>
        <v>2410.2000000000003</v>
      </c>
      <c r="J1224">
        <f t="shared" si="171"/>
        <v>482.16</v>
      </c>
      <c r="K1224">
        <f t="shared" si="172"/>
        <v>1414.7999999999997</v>
      </c>
      <c r="L1224">
        <f t="shared" si="173"/>
        <v>3189.7999999999997</v>
      </c>
    </row>
    <row r="1225" spans="1:12" x14ac:dyDescent="0.25">
      <c r="A1225">
        <f t="shared" si="178"/>
        <v>12</v>
      </c>
      <c r="B1225">
        <f t="shared" si="179"/>
        <v>102</v>
      </c>
      <c r="C1225">
        <f t="shared" si="174"/>
        <v>2535</v>
      </c>
      <c r="D1225" t="str">
        <f t="shared" si="175"/>
        <v>Alf</v>
      </c>
      <c r="E1225" t="str">
        <f t="shared" si="176"/>
        <v>Lingenfelder</v>
      </c>
      <c r="F1225">
        <f>ROUND(IF(Tariftyp="AT",IF($A1225&lt;MONTH(TE_ZP_AT),AT_Gehalt,AT_Gehalt*(1+TE_Satz_AT)),IF($A1225&lt;MONTH(TE_ZP_Tarif),Tarifentgelt,Tarifentgelt*(1+TE_Satz))*IRWAZ/AZ_Tarif)*EintrittsKNZ*AustrittsKNZ,2)</f>
        <v>2103.2600000000002</v>
      </c>
      <c r="G1225">
        <f>ROUND(Grundentgelt*LZinPrz,2)</f>
        <v>210.33</v>
      </c>
      <c r="H1225">
        <f>ROUND(IF(FreiwZulage&gt;TarifVolumenEnt+TarifVolumenLZ,FreiwZulage-(TarifVolumenEnt+TarifVolumenLZ),0)*AustrittsKNZ*EintrittsKNZ,2)</f>
        <v>96.61</v>
      </c>
      <c r="I1225">
        <f t="shared" si="177"/>
        <v>2410.2000000000003</v>
      </c>
      <c r="J1225">
        <f t="shared" si="171"/>
        <v>482.16</v>
      </c>
      <c r="K1225">
        <f t="shared" si="172"/>
        <v>1414.7999999999997</v>
      </c>
      <c r="L1225">
        <f t="shared" si="173"/>
        <v>3189.7999999999997</v>
      </c>
    </row>
    <row r="1226" spans="1:12" x14ac:dyDescent="0.25">
      <c r="A1226">
        <f t="shared" si="178"/>
        <v>1</v>
      </c>
      <c r="B1226">
        <f t="shared" si="179"/>
        <v>103</v>
      </c>
      <c r="C1226">
        <f t="shared" si="174"/>
        <v>2539</v>
      </c>
      <c r="D1226" t="str">
        <f t="shared" si="175"/>
        <v>Bernd</v>
      </c>
      <c r="E1226" t="str">
        <f t="shared" si="176"/>
        <v>Lisch</v>
      </c>
      <c r="F1226">
        <f>ROUND(IF(Tariftyp="AT",IF($A1226&lt;MONTH(TE_ZP_AT),AT_Gehalt,AT_Gehalt*(1+TE_Satz_AT)),IF($A1226&lt;MONTH(TE_ZP_Tarif),Tarifentgelt,Tarifentgelt*(1+TE_Satz))*IRWAZ/AZ_Tarif)*EintrittsKNZ*AustrittsKNZ,2)</f>
        <v>5256.5</v>
      </c>
      <c r="G1226">
        <f>ROUND(Grundentgelt*LZinPrz,2)</f>
        <v>420.52</v>
      </c>
      <c r="H1226">
        <f>ROUND(IF(FreiwZulage&gt;TarifVolumenEnt+TarifVolumenLZ,FreiwZulage-(TarifVolumenEnt+TarifVolumenLZ),0)*AustrittsKNZ*EintrittsKNZ,2)</f>
        <v>86</v>
      </c>
      <c r="I1226">
        <f t="shared" si="177"/>
        <v>5763.02</v>
      </c>
      <c r="J1226">
        <f t="shared" si="171"/>
        <v>973.4</v>
      </c>
      <c r="K1226">
        <f t="shared" si="172"/>
        <v>0</v>
      </c>
      <c r="L1226">
        <f t="shared" si="173"/>
        <v>0</v>
      </c>
    </row>
    <row r="1227" spans="1:12" x14ac:dyDescent="0.25">
      <c r="A1227">
        <f t="shared" si="178"/>
        <v>2</v>
      </c>
      <c r="B1227">
        <f t="shared" si="179"/>
        <v>103</v>
      </c>
      <c r="C1227">
        <f t="shared" si="174"/>
        <v>2539</v>
      </c>
      <c r="D1227" t="str">
        <f t="shared" si="175"/>
        <v>Bernd</v>
      </c>
      <c r="E1227" t="str">
        <f t="shared" si="176"/>
        <v>Lisch</v>
      </c>
      <c r="F1227">
        <f>ROUND(IF(Tariftyp="AT",IF($A1227&lt;MONTH(TE_ZP_AT),AT_Gehalt,AT_Gehalt*(1+TE_Satz_AT)),IF($A1227&lt;MONTH(TE_ZP_Tarif),Tarifentgelt,Tarifentgelt*(1+TE_Satz))*IRWAZ/AZ_Tarif)*EintrittsKNZ*AustrittsKNZ,2)</f>
        <v>5256.5</v>
      </c>
      <c r="G1227">
        <f>ROUND(Grundentgelt*LZinPrz,2)</f>
        <v>420.52</v>
      </c>
      <c r="H1227">
        <f>ROUND(IF(FreiwZulage&gt;TarifVolumenEnt+TarifVolumenLZ,FreiwZulage-(TarifVolumenEnt+TarifVolumenLZ),0)*AustrittsKNZ*EintrittsKNZ,2)</f>
        <v>86</v>
      </c>
      <c r="I1227">
        <f t="shared" si="177"/>
        <v>5763.02</v>
      </c>
      <c r="J1227">
        <f t="shared" si="171"/>
        <v>973.4</v>
      </c>
      <c r="K1227">
        <f t="shared" si="172"/>
        <v>0</v>
      </c>
      <c r="L1227">
        <f t="shared" si="173"/>
        <v>0</v>
      </c>
    </row>
    <row r="1228" spans="1:12" x14ac:dyDescent="0.25">
      <c r="A1228">
        <f t="shared" si="178"/>
        <v>3</v>
      </c>
      <c r="B1228">
        <f t="shared" si="179"/>
        <v>103</v>
      </c>
      <c r="C1228">
        <f t="shared" si="174"/>
        <v>2539</v>
      </c>
      <c r="D1228" t="str">
        <f t="shared" si="175"/>
        <v>Bernd</v>
      </c>
      <c r="E1228" t="str">
        <f t="shared" si="176"/>
        <v>Lisch</v>
      </c>
      <c r="F1228">
        <f>ROUND(IF(Tariftyp="AT",IF($A1228&lt;MONTH(TE_ZP_AT),AT_Gehalt,AT_Gehalt*(1+TE_Satz_AT)),IF($A1228&lt;MONTH(TE_ZP_Tarif),Tarifentgelt,Tarifentgelt*(1+TE_Satz))*IRWAZ/AZ_Tarif)*EintrittsKNZ*AustrittsKNZ,2)</f>
        <v>5256.5</v>
      </c>
      <c r="G1228">
        <f>ROUND(Grundentgelt*LZinPrz,2)</f>
        <v>420.52</v>
      </c>
      <c r="H1228">
        <f>ROUND(IF(FreiwZulage&gt;TarifVolumenEnt+TarifVolumenLZ,FreiwZulage-(TarifVolumenEnt+TarifVolumenLZ),0)*AustrittsKNZ*EintrittsKNZ,2)</f>
        <v>86</v>
      </c>
      <c r="I1228">
        <f t="shared" si="177"/>
        <v>5763.02</v>
      </c>
      <c r="J1228">
        <f t="shared" si="171"/>
        <v>973.4</v>
      </c>
      <c r="K1228">
        <f t="shared" si="172"/>
        <v>0</v>
      </c>
      <c r="L1228">
        <f t="shared" si="173"/>
        <v>0</v>
      </c>
    </row>
    <row r="1229" spans="1:12" x14ac:dyDescent="0.25">
      <c r="A1229">
        <f t="shared" si="178"/>
        <v>4</v>
      </c>
      <c r="B1229">
        <f t="shared" si="179"/>
        <v>103</v>
      </c>
      <c r="C1229">
        <f t="shared" si="174"/>
        <v>2539</v>
      </c>
      <c r="D1229" t="str">
        <f t="shared" si="175"/>
        <v>Bernd</v>
      </c>
      <c r="E1229" t="str">
        <f t="shared" si="176"/>
        <v>Lisch</v>
      </c>
      <c r="F1229">
        <f>ROUND(IF(Tariftyp="AT",IF($A1229&lt;MONTH(TE_ZP_AT),AT_Gehalt,AT_Gehalt*(1+TE_Satz_AT)),IF($A1229&lt;MONTH(TE_ZP_Tarif),Tarifentgelt,Tarifentgelt*(1+TE_Satz))*IRWAZ/AZ_Tarif)*EintrittsKNZ*AustrittsKNZ,2)</f>
        <v>5256.5</v>
      </c>
      <c r="G1229">
        <f>ROUND(Grundentgelt*LZinPrz,2)</f>
        <v>420.52</v>
      </c>
      <c r="H1229">
        <f>ROUND(IF(FreiwZulage&gt;TarifVolumenEnt+TarifVolumenLZ,FreiwZulage-(TarifVolumenEnt+TarifVolumenLZ),0)*AustrittsKNZ*EintrittsKNZ,2)</f>
        <v>86</v>
      </c>
      <c r="I1229">
        <f t="shared" si="177"/>
        <v>5763.02</v>
      </c>
      <c r="J1229">
        <f t="shared" si="171"/>
        <v>973.4</v>
      </c>
      <c r="K1229">
        <f t="shared" si="172"/>
        <v>0</v>
      </c>
      <c r="L1229">
        <f t="shared" si="173"/>
        <v>0</v>
      </c>
    </row>
    <row r="1230" spans="1:12" x14ac:dyDescent="0.25">
      <c r="A1230">
        <f t="shared" si="178"/>
        <v>5</v>
      </c>
      <c r="B1230">
        <f t="shared" si="179"/>
        <v>103</v>
      </c>
      <c r="C1230">
        <f t="shared" si="174"/>
        <v>2539</v>
      </c>
      <c r="D1230" t="str">
        <f t="shared" si="175"/>
        <v>Bernd</v>
      </c>
      <c r="E1230" t="str">
        <f t="shared" si="176"/>
        <v>Lisch</v>
      </c>
      <c r="F1230">
        <f>ROUND(IF(Tariftyp="AT",IF($A1230&lt;MONTH(TE_ZP_AT),AT_Gehalt,AT_Gehalt*(1+TE_Satz_AT)),IF($A1230&lt;MONTH(TE_ZP_Tarif),Tarifentgelt,Tarifentgelt*(1+TE_Satz))*IRWAZ/AZ_Tarif)*EintrittsKNZ*AustrittsKNZ,2)</f>
        <v>5414.2</v>
      </c>
      <c r="G1230">
        <f>ROUND(Grundentgelt*LZinPrz,2)</f>
        <v>433.14</v>
      </c>
      <c r="H1230">
        <f>ROUND(IF(FreiwZulage&gt;TarifVolumenEnt+TarifVolumenLZ,FreiwZulage-(TarifVolumenEnt+TarifVolumenLZ),0)*AustrittsKNZ*EintrittsKNZ,2)</f>
        <v>0</v>
      </c>
      <c r="I1230">
        <f t="shared" si="177"/>
        <v>5847.34</v>
      </c>
      <c r="J1230">
        <f t="shared" si="171"/>
        <v>973.4</v>
      </c>
      <c r="K1230">
        <f t="shared" si="172"/>
        <v>0</v>
      </c>
      <c r="L1230">
        <f t="shared" si="173"/>
        <v>0</v>
      </c>
    </row>
    <row r="1231" spans="1:12" x14ac:dyDescent="0.25">
      <c r="A1231">
        <f t="shared" si="178"/>
        <v>6</v>
      </c>
      <c r="B1231">
        <f t="shared" si="179"/>
        <v>103</v>
      </c>
      <c r="C1231">
        <f t="shared" si="174"/>
        <v>2539</v>
      </c>
      <c r="D1231" t="str">
        <f t="shared" si="175"/>
        <v>Bernd</v>
      </c>
      <c r="E1231" t="str">
        <f t="shared" si="176"/>
        <v>Lisch</v>
      </c>
      <c r="F1231">
        <f>ROUND(IF(Tariftyp="AT",IF($A1231&lt;MONTH(TE_ZP_AT),AT_Gehalt,AT_Gehalt*(1+TE_Satz_AT)),IF($A1231&lt;MONTH(TE_ZP_Tarif),Tarifentgelt,Tarifentgelt*(1+TE_Satz))*IRWAZ/AZ_Tarif)*EintrittsKNZ*AustrittsKNZ,2)</f>
        <v>5414.2</v>
      </c>
      <c r="G1231">
        <f>ROUND(Grundentgelt*LZinPrz,2)</f>
        <v>433.14</v>
      </c>
      <c r="H1231">
        <f>ROUND(IF(FreiwZulage&gt;TarifVolumenEnt+TarifVolumenLZ,FreiwZulage-(TarifVolumenEnt+TarifVolumenLZ),0)*AustrittsKNZ*EintrittsKNZ,2)</f>
        <v>0</v>
      </c>
      <c r="I1231">
        <f t="shared" si="177"/>
        <v>5847.34</v>
      </c>
      <c r="J1231">
        <f t="shared" si="171"/>
        <v>973.4</v>
      </c>
      <c r="K1231">
        <f t="shared" si="172"/>
        <v>0</v>
      </c>
      <c r="L1231">
        <f t="shared" si="173"/>
        <v>0</v>
      </c>
    </row>
    <row r="1232" spans="1:12" x14ac:dyDescent="0.25">
      <c r="A1232">
        <f t="shared" si="178"/>
        <v>7</v>
      </c>
      <c r="B1232">
        <f t="shared" si="179"/>
        <v>103</v>
      </c>
      <c r="C1232">
        <f t="shared" si="174"/>
        <v>2539</v>
      </c>
      <c r="D1232" t="str">
        <f t="shared" si="175"/>
        <v>Bernd</v>
      </c>
      <c r="E1232" t="str">
        <f t="shared" si="176"/>
        <v>Lisch</v>
      </c>
      <c r="F1232">
        <f>ROUND(IF(Tariftyp="AT",IF($A1232&lt;MONTH(TE_ZP_AT),AT_Gehalt,AT_Gehalt*(1+TE_Satz_AT)),IF($A1232&lt;MONTH(TE_ZP_Tarif),Tarifentgelt,Tarifentgelt*(1+TE_Satz))*IRWAZ/AZ_Tarif)*EintrittsKNZ*AustrittsKNZ,2)</f>
        <v>5414.2</v>
      </c>
      <c r="G1232">
        <f>ROUND(Grundentgelt*LZinPrz,2)</f>
        <v>433.14</v>
      </c>
      <c r="H1232">
        <f>ROUND(IF(FreiwZulage&gt;TarifVolumenEnt+TarifVolumenLZ,FreiwZulage-(TarifVolumenEnt+TarifVolumenLZ),0)*AustrittsKNZ*EintrittsKNZ,2)</f>
        <v>0</v>
      </c>
      <c r="I1232">
        <f t="shared" si="177"/>
        <v>5847.34</v>
      </c>
      <c r="J1232">
        <f t="shared" si="171"/>
        <v>973.4</v>
      </c>
      <c r="K1232">
        <f t="shared" si="172"/>
        <v>0</v>
      </c>
      <c r="L1232">
        <f t="shared" si="173"/>
        <v>0</v>
      </c>
    </row>
    <row r="1233" spans="1:12" x14ac:dyDescent="0.25">
      <c r="A1233">
        <f t="shared" si="178"/>
        <v>8</v>
      </c>
      <c r="B1233">
        <f t="shared" si="179"/>
        <v>103</v>
      </c>
      <c r="C1233">
        <f t="shared" si="174"/>
        <v>2539</v>
      </c>
      <c r="D1233" t="str">
        <f t="shared" si="175"/>
        <v>Bernd</v>
      </c>
      <c r="E1233" t="str">
        <f t="shared" si="176"/>
        <v>Lisch</v>
      </c>
      <c r="F1233">
        <f>ROUND(IF(Tariftyp="AT",IF($A1233&lt;MONTH(TE_ZP_AT),AT_Gehalt,AT_Gehalt*(1+TE_Satz_AT)),IF($A1233&lt;MONTH(TE_ZP_Tarif),Tarifentgelt,Tarifentgelt*(1+TE_Satz))*IRWAZ/AZ_Tarif)*EintrittsKNZ*AustrittsKNZ,2)</f>
        <v>5414.2</v>
      </c>
      <c r="G1233">
        <f>ROUND(Grundentgelt*LZinPrz,2)</f>
        <v>433.14</v>
      </c>
      <c r="H1233">
        <f>ROUND(IF(FreiwZulage&gt;TarifVolumenEnt+TarifVolumenLZ,FreiwZulage-(TarifVolumenEnt+TarifVolumenLZ),0)*AustrittsKNZ*EintrittsKNZ,2)</f>
        <v>0</v>
      </c>
      <c r="I1233">
        <f t="shared" si="177"/>
        <v>5847.34</v>
      </c>
      <c r="J1233">
        <f t="shared" si="171"/>
        <v>973.4</v>
      </c>
      <c r="K1233">
        <f t="shared" si="172"/>
        <v>0</v>
      </c>
      <c r="L1233">
        <f t="shared" si="173"/>
        <v>0</v>
      </c>
    </row>
    <row r="1234" spans="1:12" x14ac:dyDescent="0.25">
      <c r="A1234">
        <f t="shared" si="178"/>
        <v>9</v>
      </c>
      <c r="B1234">
        <f t="shared" si="179"/>
        <v>103</v>
      </c>
      <c r="C1234">
        <f t="shared" si="174"/>
        <v>2539</v>
      </c>
      <c r="D1234" t="str">
        <f t="shared" si="175"/>
        <v>Bernd</v>
      </c>
      <c r="E1234" t="str">
        <f t="shared" si="176"/>
        <v>Lisch</v>
      </c>
      <c r="F1234">
        <f>ROUND(IF(Tariftyp="AT",IF($A1234&lt;MONTH(TE_ZP_AT),AT_Gehalt,AT_Gehalt*(1+TE_Satz_AT)),IF($A1234&lt;MONTH(TE_ZP_Tarif),Tarifentgelt,Tarifentgelt*(1+TE_Satz))*IRWAZ/AZ_Tarif)*EintrittsKNZ*AustrittsKNZ,2)</f>
        <v>5414.2</v>
      </c>
      <c r="G1234">
        <f>ROUND(Grundentgelt*LZinPrz,2)</f>
        <v>433.14</v>
      </c>
      <c r="H1234">
        <f>ROUND(IF(FreiwZulage&gt;TarifVolumenEnt+TarifVolumenLZ,FreiwZulage-(TarifVolumenEnt+TarifVolumenLZ),0)*AustrittsKNZ*EintrittsKNZ,2)</f>
        <v>0</v>
      </c>
      <c r="I1234">
        <f t="shared" si="177"/>
        <v>5847.34</v>
      </c>
      <c r="J1234">
        <f t="shared" si="171"/>
        <v>973.4</v>
      </c>
      <c r="K1234">
        <f t="shared" si="172"/>
        <v>0</v>
      </c>
      <c r="L1234">
        <f t="shared" si="173"/>
        <v>0</v>
      </c>
    </row>
    <row r="1235" spans="1:12" x14ac:dyDescent="0.25">
      <c r="A1235">
        <f t="shared" si="178"/>
        <v>10</v>
      </c>
      <c r="B1235">
        <f t="shared" si="179"/>
        <v>103</v>
      </c>
      <c r="C1235">
        <f t="shared" si="174"/>
        <v>2539</v>
      </c>
      <c r="D1235" t="str">
        <f t="shared" si="175"/>
        <v>Bernd</v>
      </c>
      <c r="E1235" t="str">
        <f t="shared" si="176"/>
        <v>Lisch</v>
      </c>
      <c r="F1235">
        <f>ROUND(IF(Tariftyp="AT",IF($A1235&lt;MONTH(TE_ZP_AT),AT_Gehalt,AT_Gehalt*(1+TE_Satz_AT)),IF($A1235&lt;MONTH(TE_ZP_Tarif),Tarifentgelt,Tarifentgelt*(1+TE_Satz))*IRWAZ/AZ_Tarif)*EintrittsKNZ*AustrittsKNZ,2)</f>
        <v>5414.2</v>
      </c>
      <c r="G1235">
        <f>ROUND(Grundentgelt*LZinPrz,2)</f>
        <v>433.14</v>
      </c>
      <c r="H1235">
        <f>ROUND(IF(FreiwZulage&gt;TarifVolumenEnt+TarifVolumenLZ,FreiwZulage-(TarifVolumenEnt+TarifVolumenLZ),0)*AustrittsKNZ*EintrittsKNZ,2)</f>
        <v>0</v>
      </c>
      <c r="I1235">
        <f t="shared" si="177"/>
        <v>5847.34</v>
      </c>
      <c r="J1235">
        <f t="shared" si="171"/>
        <v>973.4</v>
      </c>
      <c r="K1235">
        <f t="shared" si="172"/>
        <v>0</v>
      </c>
      <c r="L1235">
        <f t="shared" si="173"/>
        <v>0</v>
      </c>
    </row>
    <row r="1236" spans="1:12" x14ac:dyDescent="0.25">
      <c r="A1236">
        <f t="shared" si="178"/>
        <v>11</v>
      </c>
      <c r="B1236">
        <f t="shared" si="179"/>
        <v>103</v>
      </c>
      <c r="C1236">
        <f t="shared" si="174"/>
        <v>2539</v>
      </c>
      <c r="D1236" t="str">
        <f t="shared" si="175"/>
        <v>Bernd</v>
      </c>
      <c r="E1236" t="str">
        <f t="shared" si="176"/>
        <v>Lisch</v>
      </c>
      <c r="F1236">
        <f>ROUND(IF(Tariftyp="AT",IF($A1236&lt;MONTH(TE_ZP_AT),AT_Gehalt,AT_Gehalt*(1+TE_Satz_AT)),IF($A1236&lt;MONTH(TE_ZP_Tarif),Tarifentgelt,Tarifentgelt*(1+TE_Satz))*IRWAZ/AZ_Tarif)*EintrittsKNZ*AustrittsKNZ,2)</f>
        <v>5414.2</v>
      </c>
      <c r="G1236">
        <f>ROUND(Grundentgelt*LZinPrz,2)</f>
        <v>433.14</v>
      </c>
      <c r="H1236">
        <f>ROUND(IF(FreiwZulage&gt;TarifVolumenEnt+TarifVolumenLZ,FreiwZulage-(TarifVolumenEnt+TarifVolumenLZ),0)*AustrittsKNZ*EintrittsKNZ,2)</f>
        <v>0</v>
      </c>
      <c r="I1236">
        <f t="shared" si="177"/>
        <v>5847.34</v>
      </c>
      <c r="J1236">
        <f t="shared" si="171"/>
        <v>973.4</v>
      </c>
      <c r="K1236">
        <f t="shared" si="172"/>
        <v>0</v>
      </c>
      <c r="L1236">
        <f t="shared" si="173"/>
        <v>0</v>
      </c>
    </row>
    <row r="1237" spans="1:12" x14ac:dyDescent="0.25">
      <c r="A1237">
        <f t="shared" si="178"/>
        <v>12</v>
      </c>
      <c r="B1237">
        <f t="shared" si="179"/>
        <v>103</v>
      </c>
      <c r="C1237">
        <f t="shared" si="174"/>
        <v>2539</v>
      </c>
      <c r="D1237" t="str">
        <f t="shared" si="175"/>
        <v>Bernd</v>
      </c>
      <c r="E1237" t="str">
        <f t="shared" si="176"/>
        <v>Lisch</v>
      </c>
      <c r="F1237">
        <f>ROUND(IF(Tariftyp="AT",IF($A1237&lt;MONTH(TE_ZP_AT),AT_Gehalt,AT_Gehalt*(1+TE_Satz_AT)),IF($A1237&lt;MONTH(TE_ZP_Tarif),Tarifentgelt,Tarifentgelt*(1+TE_Satz))*IRWAZ/AZ_Tarif)*EintrittsKNZ*AustrittsKNZ,2)</f>
        <v>5414.2</v>
      </c>
      <c r="G1237">
        <f>ROUND(Grundentgelt*LZinPrz,2)</f>
        <v>433.14</v>
      </c>
      <c r="H1237">
        <f>ROUND(IF(FreiwZulage&gt;TarifVolumenEnt+TarifVolumenLZ,FreiwZulage-(TarifVolumenEnt+TarifVolumenLZ),0)*AustrittsKNZ*EintrittsKNZ,2)</f>
        <v>0</v>
      </c>
      <c r="I1237">
        <f t="shared" si="177"/>
        <v>5847.34</v>
      </c>
      <c r="J1237">
        <f t="shared" si="171"/>
        <v>973.4</v>
      </c>
      <c r="K1237">
        <f t="shared" si="172"/>
        <v>0</v>
      </c>
      <c r="L1237">
        <f t="shared" si="173"/>
        <v>0</v>
      </c>
    </row>
    <row r="1238" spans="1:12" x14ac:dyDescent="0.25">
      <c r="A1238">
        <f t="shared" si="178"/>
        <v>1</v>
      </c>
      <c r="B1238">
        <f t="shared" si="179"/>
        <v>104</v>
      </c>
      <c r="C1238">
        <f t="shared" si="174"/>
        <v>2541</v>
      </c>
      <c r="D1238" t="str">
        <f t="shared" si="175"/>
        <v>Bernd</v>
      </c>
      <c r="E1238" t="str">
        <f t="shared" si="176"/>
        <v>Loch</v>
      </c>
      <c r="F1238">
        <f>ROUND(IF(Tariftyp="AT",IF($A1238&lt;MONTH(TE_ZP_AT),AT_Gehalt,AT_Gehalt*(1+TE_Satz_AT)),IF($A1238&lt;MONTH(TE_ZP_Tarif),Tarifentgelt,Tarifentgelt*(1+TE_Satz))*IRWAZ/AZ_Tarif)*EintrittsKNZ*AustrittsKNZ,2)</f>
        <v>2413</v>
      </c>
      <c r="G1238">
        <f>ROUND(Grundentgelt*LZinPrz,2)</f>
        <v>265.43</v>
      </c>
      <c r="H1238">
        <f>ROUND(IF(FreiwZulage&gt;TarifVolumenEnt+TarifVolumenLZ,FreiwZulage-(TarifVolumenEnt+TarifVolumenLZ),0)*AustrittsKNZ*EintrittsKNZ,2)</f>
        <v>0</v>
      </c>
      <c r="I1238">
        <f t="shared" si="177"/>
        <v>2678.43</v>
      </c>
      <c r="J1238">
        <f t="shared" si="171"/>
        <v>535.82000000000005</v>
      </c>
      <c r="K1238">
        <f t="shared" si="172"/>
        <v>1146.5700000000002</v>
      </c>
      <c r="L1238">
        <f t="shared" si="173"/>
        <v>2921.57</v>
      </c>
    </row>
    <row r="1239" spans="1:12" x14ac:dyDescent="0.25">
      <c r="A1239">
        <f t="shared" si="178"/>
        <v>2</v>
      </c>
      <c r="B1239">
        <f t="shared" si="179"/>
        <v>104</v>
      </c>
      <c r="C1239">
        <f t="shared" si="174"/>
        <v>2541</v>
      </c>
      <c r="D1239" t="str">
        <f t="shared" si="175"/>
        <v>Bernd</v>
      </c>
      <c r="E1239" t="str">
        <f t="shared" si="176"/>
        <v>Loch</v>
      </c>
      <c r="F1239">
        <f>ROUND(IF(Tariftyp="AT",IF($A1239&lt;MONTH(TE_ZP_AT),AT_Gehalt,AT_Gehalt*(1+TE_Satz_AT)),IF($A1239&lt;MONTH(TE_ZP_Tarif),Tarifentgelt,Tarifentgelt*(1+TE_Satz))*IRWAZ/AZ_Tarif)*EintrittsKNZ*AustrittsKNZ,2)</f>
        <v>2413</v>
      </c>
      <c r="G1239">
        <f>ROUND(Grundentgelt*LZinPrz,2)</f>
        <v>265.43</v>
      </c>
      <c r="H1239">
        <f>ROUND(IF(FreiwZulage&gt;TarifVolumenEnt+TarifVolumenLZ,FreiwZulage-(TarifVolumenEnt+TarifVolumenLZ),0)*AustrittsKNZ*EintrittsKNZ,2)</f>
        <v>0</v>
      </c>
      <c r="I1239">
        <f t="shared" si="177"/>
        <v>2678.43</v>
      </c>
      <c r="J1239">
        <f t="shared" si="171"/>
        <v>535.82000000000005</v>
      </c>
      <c r="K1239">
        <f t="shared" si="172"/>
        <v>1146.5700000000002</v>
      </c>
      <c r="L1239">
        <f t="shared" si="173"/>
        <v>2921.57</v>
      </c>
    </row>
    <row r="1240" spans="1:12" x14ac:dyDescent="0.25">
      <c r="A1240">
        <f t="shared" si="178"/>
        <v>3</v>
      </c>
      <c r="B1240">
        <f t="shared" si="179"/>
        <v>104</v>
      </c>
      <c r="C1240">
        <f t="shared" si="174"/>
        <v>2541</v>
      </c>
      <c r="D1240" t="str">
        <f t="shared" si="175"/>
        <v>Bernd</v>
      </c>
      <c r="E1240" t="str">
        <f t="shared" si="176"/>
        <v>Loch</v>
      </c>
      <c r="F1240">
        <f>ROUND(IF(Tariftyp="AT",IF($A1240&lt;MONTH(TE_ZP_AT),AT_Gehalt,AT_Gehalt*(1+TE_Satz_AT)),IF($A1240&lt;MONTH(TE_ZP_Tarif),Tarifentgelt,Tarifentgelt*(1+TE_Satz))*IRWAZ/AZ_Tarif)*EintrittsKNZ*AustrittsKNZ,2)</f>
        <v>2413</v>
      </c>
      <c r="G1240">
        <f>ROUND(Grundentgelt*LZinPrz,2)</f>
        <v>265.43</v>
      </c>
      <c r="H1240">
        <f>ROUND(IF(FreiwZulage&gt;TarifVolumenEnt+TarifVolumenLZ,FreiwZulage-(TarifVolumenEnt+TarifVolumenLZ),0)*AustrittsKNZ*EintrittsKNZ,2)</f>
        <v>0</v>
      </c>
      <c r="I1240">
        <f t="shared" si="177"/>
        <v>2678.43</v>
      </c>
      <c r="J1240">
        <f t="shared" si="171"/>
        <v>535.82000000000005</v>
      </c>
      <c r="K1240">
        <f t="shared" si="172"/>
        <v>1146.5700000000002</v>
      </c>
      <c r="L1240">
        <f t="shared" si="173"/>
        <v>2921.57</v>
      </c>
    </row>
    <row r="1241" spans="1:12" x14ac:dyDescent="0.25">
      <c r="A1241">
        <f t="shared" si="178"/>
        <v>4</v>
      </c>
      <c r="B1241">
        <f t="shared" si="179"/>
        <v>104</v>
      </c>
      <c r="C1241">
        <f t="shared" si="174"/>
        <v>2541</v>
      </c>
      <c r="D1241" t="str">
        <f t="shared" si="175"/>
        <v>Bernd</v>
      </c>
      <c r="E1241" t="str">
        <f t="shared" si="176"/>
        <v>Loch</v>
      </c>
      <c r="F1241">
        <f>ROUND(IF(Tariftyp="AT",IF($A1241&lt;MONTH(TE_ZP_AT),AT_Gehalt,AT_Gehalt*(1+TE_Satz_AT)),IF($A1241&lt;MONTH(TE_ZP_Tarif),Tarifentgelt,Tarifentgelt*(1+TE_Satz))*IRWAZ/AZ_Tarif)*EintrittsKNZ*AustrittsKNZ,2)</f>
        <v>2413</v>
      </c>
      <c r="G1241">
        <f>ROUND(Grundentgelt*LZinPrz,2)</f>
        <v>265.43</v>
      </c>
      <c r="H1241">
        <f>ROUND(IF(FreiwZulage&gt;TarifVolumenEnt+TarifVolumenLZ,FreiwZulage-(TarifVolumenEnt+TarifVolumenLZ),0)*AustrittsKNZ*EintrittsKNZ,2)</f>
        <v>0</v>
      </c>
      <c r="I1241">
        <f t="shared" si="177"/>
        <v>2678.43</v>
      </c>
      <c r="J1241">
        <f t="shared" si="171"/>
        <v>535.82000000000005</v>
      </c>
      <c r="K1241">
        <f t="shared" si="172"/>
        <v>1146.5700000000002</v>
      </c>
      <c r="L1241">
        <f t="shared" si="173"/>
        <v>2921.57</v>
      </c>
    </row>
    <row r="1242" spans="1:12" x14ac:dyDescent="0.25">
      <c r="A1242">
        <f t="shared" si="178"/>
        <v>5</v>
      </c>
      <c r="B1242">
        <f t="shared" si="179"/>
        <v>104</v>
      </c>
      <c r="C1242">
        <f t="shared" si="174"/>
        <v>2541</v>
      </c>
      <c r="D1242" t="str">
        <f t="shared" si="175"/>
        <v>Bernd</v>
      </c>
      <c r="E1242" t="str">
        <f t="shared" si="176"/>
        <v>Loch</v>
      </c>
      <c r="F1242">
        <f>ROUND(IF(Tariftyp="AT",IF($A1242&lt;MONTH(TE_ZP_AT),AT_Gehalt,AT_Gehalt*(1+TE_Satz_AT)),IF($A1242&lt;MONTH(TE_ZP_Tarif),Tarifentgelt,Tarifentgelt*(1+TE_Satz))*IRWAZ/AZ_Tarif)*EintrittsKNZ*AustrittsKNZ,2)</f>
        <v>2485.39</v>
      </c>
      <c r="G1242">
        <f>ROUND(Grundentgelt*LZinPrz,2)</f>
        <v>273.39</v>
      </c>
      <c r="H1242">
        <f>ROUND(IF(FreiwZulage&gt;TarifVolumenEnt+TarifVolumenLZ,FreiwZulage-(TarifVolumenEnt+TarifVolumenLZ),0)*AustrittsKNZ*EintrittsKNZ,2)</f>
        <v>0</v>
      </c>
      <c r="I1242">
        <f t="shared" si="177"/>
        <v>2758.7799999999997</v>
      </c>
      <c r="J1242">
        <f t="shared" si="171"/>
        <v>551.89</v>
      </c>
      <c r="K1242">
        <f t="shared" si="172"/>
        <v>1066.2200000000003</v>
      </c>
      <c r="L1242">
        <f t="shared" si="173"/>
        <v>2841.2200000000003</v>
      </c>
    </row>
    <row r="1243" spans="1:12" x14ac:dyDescent="0.25">
      <c r="A1243">
        <f t="shared" si="178"/>
        <v>6</v>
      </c>
      <c r="B1243">
        <f t="shared" si="179"/>
        <v>104</v>
      </c>
      <c r="C1243">
        <f t="shared" si="174"/>
        <v>2541</v>
      </c>
      <c r="D1243" t="str">
        <f t="shared" si="175"/>
        <v>Bernd</v>
      </c>
      <c r="E1243" t="str">
        <f t="shared" si="176"/>
        <v>Loch</v>
      </c>
      <c r="F1243">
        <f>ROUND(IF(Tariftyp="AT",IF($A1243&lt;MONTH(TE_ZP_AT),AT_Gehalt,AT_Gehalt*(1+TE_Satz_AT)),IF($A1243&lt;MONTH(TE_ZP_Tarif),Tarifentgelt,Tarifentgelt*(1+TE_Satz))*IRWAZ/AZ_Tarif)*EintrittsKNZ*AustrittsKNZ,2)</f>
        <v>2485.39</v>
      </c>
      <c r="G1243">
        <f>ROUND(Grundentgelt*LZinPrz,2)</f>
        <v>273.39</v>
      </c>
      <c r="H1243">
        <f>ROUND(IF(FreiwZulage&gt;TarifVolumenEnt+TarifVolumenLZ,FreiwZulage-(TarifVolumenEnt+TarifVolumenLZ),0)*AustrittsKNZ*EintrittsKNZ,2)</f>
        <v>0</v>
      </c>
      <c r="I1243">
        <f t="shared" si="177"/>
        <v>2758.7799999999997</v>
      </c>
      <c r="J1243">
        <f t="shared" si="171"/>
        <v>551.89</v>
      </c>
      <c r="K1243">
        <f t="shared" si="172"/>
        <v>1066.2200000000003</v>
      </c>
      <c r="L1243">
        <f t="shared" si="173"/>
        <v>2841.2200000000003</v>
      </c>
    </row>
    <row r="1244" spans="1:12" x14ac:dyDescent="0.25">
      <c r="A1244">
        <f t="shared" si="178"/>
        <v>7</v>
      </c>
      <c r="B1244">
        <f t="shared" si="179"/>
        <v>104</v>
      </c>
      <c r="C1244">
        <f t="shared" si="174"/>
        <v>2541</v>
      </c>
      <c r="D1244" t="str">
        <f t="shared" si="175"/>
        <v>Bernd</v>
      </c>
      <c r="E1244" t="str">
        <f t="shared" si="176"/>
        <v>Loch</v>
      </c>
      <c r="F1244">
        <f>ROUND(IF(Tariftyp="AT",IF($A1244&lt;MONTH(TE_ZP_AT),AT_Gehalt,AT_Gehalt*(1+TE_Satz_AT)),IF($A1244&lt;MONTH(TE_ZP_Tarif),Tarifentgelt,Tarifentgelt*(1+TE_Satz))*IRWAZ/AZ_Tarif)*EintrittsKNZ*AustrittsKNZ,2)</f>
        <v>2485.39</v>
      </c>
      <c r="G1244">
        <f>ROUND(Grundentgelt*LZinPrz,2)</f>
        <v>273.39</v>
      </c>
      <c r="H1244">
        <f>ROUND(IF(FreiwZulage&gt;TarifVolumenEnt+TarifVolumenLZ,FreiwZulage-(TarifVolumenEnt+TarifVolumenLZ),0)*AustrittsKNZ*EintrittsKNZ,2)</f>
        <v>0</v>
      </c>
      <c r="I1244">
        <f t="shared" si="177"/>
        <v>2758.7799999999997</v>
      </c>
      <c r="J1244">
        <f t="shared" si="171"/>
        <v>551.89</v>
      </c>
      <c r="K1244">
        <f t="shared" si="172"/>
        <v>1066.2200000000003</v>
      </c>
      <c r="L1244">
        <f t="shared" si="173"/>
        <v>2841.2200000000003</v>
      </c>
    </row>
    <row r="1245" spans="1:12" x14ac:dyDescent="0.25">
      <c r="A1245">
        <f t="shared" si="178"/>
        <v>8</v>
      </c>
      <c r="B1245">
        <f t="shared" si="179"/>
        <v>104</v>
      </c>
      <c r="C1245">
        <f t="shared" si="174"/>
        <v>2541</v>
      </c>
      <c r="D1245" t="str">
        <f t="shared" si="175"/>
        <v>Bernd</v>
      </c>
      <c r="E1245" t="str">
        <f t="shared" si="176"/>
        <v>Loch</v>
      </c>
      <c r="F1245">
        <f>ROUND(IF(Tariftyp="AT",IF($A1245&lt;MONTH(TE_ZP_AT),AT_Gehalt,AT_Gehalt*(1+TE_Satz_AT)),IF($A1245&lt;MONTH(TE_ZP_Tarif),Tarifentgelt,Tarifentgelt*(1+TE_Satz))*IRWAZ/AZ_Tarif)*EintrittsKNZ*AustrittsKNZ,2)</f>
        <v>2485.39</v>
      </c>
      <c r="G1245">
        <f>ROUND(Grundentgelt*LZinPrz,2)</f>
        <v>273.39</v>
      </c>
      <c r="H1245">
        <f>ROUND(IF(FreiwZulage&gt;TarifVolumenEnt+TarifVolumenLZ,FreiwZulage-(TarifVolumenEnt+TarifVolumenLZ),0)*AustrittsKNZ*EintrittsKNZ,2)</f>
        <v>0</v>
      </c>
      <c r="I1245">
        <f t="shared" si="177"/>
        <v>2758.7799999999997</v>
      </c>
      <c r="J1245">
        <f t="shared" si="171"/>
        <v>551.89</v>
      </c>
      <c r="K1245">
        <f t="shared" si="172"/>
        <v>1066.2200000000003</v>
      </c>
      <c r="L1245">
        <f t="shared" si="173"/>
        <v>2841.2200000000003</v>
      </c>
    </row>
    <row r="1246" spans="1:12" x14ac:dyDescent="0.25">
      <c r="A1246">
        <f t="shared" si="178"/>
        <v>9</v>
      </c>
      <c r="B1246">
        <f t="shared" si="179"/>
        <v>104</v>
      </c>
      <c r="C1246">
        <f t="shared" si="174"/>
        <v>2541</v>
      </c>
      <c r="D1246" t="str">
        <f t="shared" si="175"/>
        <v>Bernd</v>
      </c>
      <c r="E1246" t="str">
        <f t="shared" si="176"/>
        <v>Loch</v>
      </c>
      <c r="F1246">
        <f>ROUND(IF(Tariftyp="AT",IF($A1246&lt;MONTH(TE_ZP_AT),AT_Gehalt,AT_Gehalt*(1+TE_Satz_AT)),IF($A1246&lt;MONTH(TE_ZP_Tarif),Tarifentgelt,Tarifentgelt*(1+TE_Satz))*IRWAZ/AZ_Tarif)*EintrittsKNZ*AustrittsKNZ,2)</f>
        <v>2485.39</v>
      </c>
      <c r="G1246">
        <f>ROUND(Grundentgelt*LZinPrz,2)</f>
        <v>273.39</v>
      </c>
      <c r="H1246">
        <f>ROUND(IF(FreiwZulage&gt;TarifVolumenEnt+TarifVolumenLZ,FreiwZulage-(TarifVolumenEnt+TarifVolumenLZ),0)*AustrittsKNZ*EintrittsKNZ,2)</f>
        <v>0</v>
      </c>
      <c r="I1246">
        <f t="shared" si="177"/>
        <v>2758.7799999999997</v>
      </c>
      <c r="J1246">
        <f t="shared" si="171"/>
        <v>551.89</v>
      </c>
      <c r="K1246">
        <f t="shared" si="172"/>
        <v>1066.2200000000003</v>
      </c>
      <c r="L1246">
        <f t="shared" si="173"/>
        <v>2841.2200000000003</v>
      </c>
    </row>
    <row r="1247" spans="1:12" x14ac:dyDescent="0.25">
      <c r="A1247">
        <f t="shared" si="178"/>
        <v>10</v>
      </c>
      <c r="B1247">
        <f t="shared" si="179"/>
        <v>104</v>
      </c>
      <c r="C1247">
        <f t="shared" si="174"/>
        <v>2541</v>
      </c>
      <c r="D1247" t="str">
        <f t="shared" si="175"/>
        <v>Bernd</v>
      </c>
      <c r="E1247" t="str">
        <f t="shared" si="176"/>
        <v>Loch</v>
      </c>
      <c r="F1247">
        <f>ROUND(IF(Tariftyp="AT",IF($A1247&lt;MONTH(TE_ZP_AT),AT_Gehalt,AT_Gehalt*(1+TE_Satz_AT)),IF($A1247&lt;MONTH(TE_ZP_Tarif),Tarifentgelt,Tarifentgelt*(1+TE_Satz))*IRWAZ/AZ_Tarif)*EintrittsKNZ*AustrittsKNZ,2)</f>
        <v>2485.39</v>
      </c>
      <c r="G1247">
        <f>ROUND(Grundentgelt*LZinPrz,2)</f>
        <v>273.39</v>
      </c>
      <c r="H1247">
        <f>ROUND(IF(FreiwZulage&gt;TarifVolumenEnt+TarifVolumenLZ,FreiwZulage-(TarifVolumenEnt+TarifVolumenLZ),0)*AustrittsKNZ*EintrittsKNZ,2)</f>
        <v>0</v>
      </c>
      <c r="I1247">
        <f t="shared" si="177"/>
        <v>2758.7799999999997</v>
      </c>
      <c r="J1247">
        <f t="shared" si="171"/>
        <v>551.89</v>
      </c>
      <c r="K1247">
        <f t="shared" si="172"/>
        <v>1066.2200000000003</v>
      </c>
      <c r="L1247">
        <f t="shared" si="173"/>
        <v>2841.2200000000003</v>
      </c>
    </row>
    <row r="1248" spans="1:12" x14ac:dyDescent="0.25">
      <c r="A1248">
        <f t="shared" si="178"/>
        <v>11</v>
      </c>
      <c r="B1248">
        <f t="shared" si="179"/>
        <v>104</v>
      </c>
      <c r="C1248">
        <f t="shared" si="174"/>
        <v>2541</v>
      </c>
      <c r="D1248" t="str">
        <f t="shared" si="175"/>
        <v>Bernd</v>
      </c>
      <c r="E1248" t="str">
        <f t="shared" si="176"/>
        <v>Loch</v>
      </c>
      <c r="F1248">
        <f>ROUND(IF(Tariftyp="AT",IF($A1248&lt;MONTH(TE_ZP_AT),AT_Gehalt,AT_Gehalt*(1+TE_Satz_AT)),IF($A1248&lt;MONTH(TE_ZP_Tarif),Tarifentgelt,Tarifentgelt*(1+TE_Satz))*IRWAZ/AZ_Tarif)*EintrittsKNZ*AustrittsKNZ,2)</f>
        <v>2485.39</v>
      </c>
      <c r="G1248">
        <f>ROUND(Grundentgelt*LZinPrz,2)</f>
        <v>273.39</v>
      </c>
      <c r="H1248">
        <f>ROUND(IF(FreiwZulage&gt;TarifVolumenEnt+TarifVolumenLZ,FreiwZulage-(TarifVolumenEnt+TarifVolumenLZ),0)*AustrittsKNZ*EintrittsKNZ,2)</f>
        <v>0</v>
      </c>
      <c r="I1248">
        <f t="shared" si="177"/>
        <v>2758.7799999999997</v>
      </c>
      <c r="J1248">
        <f t="shared" si="171"/>
        <v>551.89</v>
      </c>
      <c r="K1248">
        <f t="shared" si="172"/>
        <v>1066.2200000000003</v>
      </c>
      <c r="L1248">
        <f t="shared" si="173"/>
        <v>2841.2200000000003</v>
      </c>
    </row>
    <row r="1249" spans="1:12" x14ac:dyDescent="0.25">
      <c r="A1249">
        <f t="shared" si="178"/>
        <v>12</v>
      </c>
      <c r="B1249">
        <f t="shared" si="179"/>
        <v>104</v>
      </c>
      <c r="C1249">
        <f t="shared" si="174"/>
        <v>2541</v>
      </c>
      <c r="D1249" t="str">
        <f t="shared" si="175"/>
        <v>Bernd</v>
      </c>
      <c r="E1249" t="str">
        <f t="shared" si="176"/>
        <v>Loch</v>
      </c>
      <c r="F1249">
        <f>ROUND(IF(Tariftyp="AT",IF($A1249&lt;MONTH(TE_ZP_AT),AT_Gehalt,AT_Gehalt*(1+TE_Satz_AT)),IF($A1249&lt;MONTH(TE_ZP_Tarif),Tarifentgelt,Tarifentgelt*(1+TE_Satz))*IRWAZ/AZ_Tarif)*EintrittsKNZ*AustrittsKNZ,2)</f>
        <v>2485.39</v>
      </c>
      <c r="G1249">
        <f>ROUND(Grundentgelt*LZinPrz,2)</f>
        <v>273.39</v>
      </c>
      <c r="H1249">
        <f>ROUND(IF(FreiwZulage&gt;TarifVolumenEnt+TarifVolumenLZ,FreiwZulage-(TarifVolumenEnt+TarifVolumenLZ),0)*AustrittsKNZ*EintrittsKNZ,2)</f>
        <v>0</v>
      </c>
      <c r="I1249">
        <f t="shared" si="177"/>
        <v>2758.7799999999997</v>
      </c>
      <c r="J1249">
        <f t="shared" si="171"/>
        <v>551.89</v>
      </c>
      <c r="K1249">
        <f t="shared" si="172"/>
        <v>1066.2200000000003</v>
      </c>
      <c r="L1249">
        <f t="shared" si="173"/>
        <v>2841.2200000000003</v>
      </c>
    </row>
    <row r="1250" spans="1:12" x14ac:dyDescent="0.25">
      <c r="A1250">
        <f t="shared" si="178"/>
        <v>1</v>
      </c>
      <c r="B1250">
        <f t="shared" si="179"/>
        <v>105</v>
      </c>
      <c r="C1250">
        <f t="shared" si="174"/>
        <v>2545</v>
      </c>
      <c r="D1250" t="str">
        <f t="shared" si="175"/>
        <v>Alfred</v>
      </c>
      <c r="E1250" t="str">
        <f t="shared" si="176"/>
        <v>Mees</v>
      </c>
      <c r="F1250">
        <f>ROUND(IF(Tariftyp="AT",IF($A1250&lt;MONTH(TE_ZP_AT),AT_Gehalt,AT_Gehalt*(1+TE_Satz_AT)),IF($A1250&lt;MONTH(TE_ZP_Tarif),Tarifentgelt,Tarifentgelt*(1+TE_Satz))*IRWAZ/AZ_Tarif)*EintrittsKNZ*AustrittsKNZ,2)</f>
        <v>2042</v>
      </c>
      <c r="G1250">
        <f>ROUND(Grundentgelt*LZinPrz,2)</f>
        <v>163.36000000000001</v>
      </c>
      <c r="H1250">
        <f>ROUND(IF(FreiwZulage&gt;TarifVolumenEnt+TarifVolumenLZ,FreiwZulage-(TarifVolumenEnt+TarifVolumenLZ),0)*AustrittsKNZ*EintrittsKNZ,2)</f>
        <v>244</v>
      </c>
      <c r="I1250">
        <f t="shared" si="177"/>
        <v>2449.36</v>
      </c>
      <c r="J1250">
        <f t="shared" si="171"/>
        <v>489.99</v>
      </c>
      <c r="K1250">
        <f t="shared" si="172"/>
        <v>1375.6399999999999</v>
      </c>
      <c r="L1250">
        <f t="shared" si="173"/>
        <v>3150.64</v>
      </c>
    </row>
    <row r="1251" spans="1:12" x14ac:dyDescent="0.25">
      <c r="A1251">
        <f t="shared" si="178"/>
        <v>2</v>
      </c>
      <c r="B1251">
        <f t="shared" si="179"/>
        <v>105</v>
      </c>
      <c r="C1251">
        <f t="shared" si="174"/>
        <v>2545</v>
      </c>
      <c r="D1251" t="str">
        <f t="shared" si="175"/>
        <v>Alfred</v>
      </c>
      <c r="E1251" t="str">
        <f t="shared" si="176"/>
        <v>Mees</v>
      </c>
      <c r="F1251">
        <f>ROUND(IF(Tariftyp="AT",IF($A1251&lt;MONTH(TE_ZP_AT),AT_Gehalt,AT_Gehalt*(1+TE_Satz_AT)),IF($A1251&lt;MONTH(TE_ZP_Tarif),Tarifentgelt,Tarifentgelt*(1+TE_Satz))*IRWAZ/AZ_Tarif)*EintrittsKNZ*AustrittsKNZ,2)</f>
        <v>2042</v>
      </c>
      <c r="G1251">
        <f>ROUND(Grundentgelt*LZinPrz,2)</f>
        <v>163.36000000000001</v>
      </c>
      <c r="H1251">
        <f>ROUND(IF(FreiwZulage&gt;TarifVolumenEnt+TarifVolumenLZ,FreiwZulage-(TarifVolumenEnt+TarifVolumenLZ),0)*AustrittsKNZ*EintrittsKNZ,2)</f>
        <v>244</v>
      </c>
      <c r="I1251">
        <f t="shared" si="177"/>
        <v>2449.36</v>
      </c>
      <c r="J1251">
        <f t="shared" si="171"/>
        <v>489.99</v>
      </c>
      <c r="K1251">
        <f t="shared" si="172"/>
        <v>1375.6399999999999</v>
      </c>
      <c r="L1251">
        <f t="shared" si="173"/>
        <v>3150.64</v>
      </c>
    </row>
    <row r="1252" spans="1:12" x14ac:dyDescent="0.25">
      <c r="A1252">
        <f t="shared" si="178"/>
        <v>3</v>
      </c>
      <c r="B1252">
        <f t="shared" si="179"/>
        <v>105</v>
      </c>
      <c r="C1252">
        <f t="shared" si="174"/>
        <v>2545</v>
      </c>
      <c r="D1252" t="str">
        <f t="shared" si="175"/>
        <v>Alfred</v>
      </c>
      <c r="E1252" t="str">
        <f t="shared" si="176"/>
        <v>Mees</v>
      </c>
      <c r="F1252">
        <f>ROUND(IF(Tariftyp="AT",IF($A1252&lt;MONTH(TE_ZP_AT),AT_Gehalt,AT_Gehalt*(1+TE_Satz_AT)),IF($A1252&lt;MONTH(TE_ZP_Tarif),Tarifentgelt,Tarifentgelt*(1+TE_Satz))*IRWAZ/AZ_Tarif)*EintrittsKNZ*AustrittsKNZ,2)</f>
        <v>2042</v>
      </c>
      <c r="G1252">
        <f>ROUND(Grundentgelt*LZinPrz,2)</f>
        <v>163.36000000000001</v>
      </c>
      <c r="H1252">
        <f>ROUND(IF(FreiwZulage&gt;TarifVolumenEnt+TarifVolumenLZ,FreiwZulage-(TarifVolumenEnt+TarifVolumenLZ),0)*AustrittsKNZ*EintrittsKNZ,2)</f>
        <v>244</v>
      </c>
      <c r="I1252">
        <f t="shared" si="177"/>
        <v>2449.36</v>
      </c>
      <c r="J1252">
        <f t="shared" si="171"/>
        <v>489.99</v>
      </c>
      <c r="K1252">
        <f t="shared" si="172"/>
        <v>1375.6399999999999</v>
      </c>
      <c r="L1252">
        <f t="shared" si="173"/>
        <v>3150.64</v>
      </c>
    </row>
    <row r="1253" spans="1:12" x14ac:dyDescent="0.25">
      <c r="A1253">
        <f t="shared" si="178"/>
        <v>4</v>
      </c>
      <c r="B1253">
        <f t="shared" si="179"/>
        <v>105</v>
      </c>
      <c r="C1253">
        <f t="shared" si="174"/>
        <v>2545</v>
      </c>
      <c r="D1253" t="str">
        <f t="shared" si="175"/>
        <v>Alfred</v>
      </c>
      <c r="E1253" t="str">
        <f t="shared" si="176"/>
        <v>Mees</v>
      </c>
      <c r="F1253">
        <f>ROUND(IF(Tariftyp="AT",IF($A1253&lt;MONTH(TE_ZP_AT),AT_Gehalt,AT_Gehalt*(1+TE_Satz_AT)),IF($A1253&lt;MONTH(TE_ZP_Tarif),Tarifentgelt,Tarifentgelt*(1+TE_Satz))*IRWAZ/AZ_Tarif)*EintrittsKNZ*AustrittsKNZ,2)</f>
        <v>2042</v>
      </c>
      <c r="G1253">
        <f>ROUND(Grundentgelt*LZinPrz,2)</f>
        <v>163.36000000000001</v>
      </c>
      <c r="H1253">
        <f>ROUND(IF(FreiwZulage&gt;TarifVolumenEnt+TarifVolumenLZ,FreiwZulage-(TarifVolumenEnt+TarifVolumenLZ),0)*AustrittsKNZ*EintrittsKNZ,2)</f>
        <v>244</v>
      </c>
      <c r="I1253">
        <f t="shared" si="177"/>
        <v>2449.36</v>
      </c>
      <c r="J1253">
        <f t="shared" si="171"/>
        <v>489.99</v>
      </c>
      <c r="K1253">
        <f t="shared" si="172"/>
        <v>1375.6399999999999</v>
      </c>
      <c r="L1253">
        <f t="shared" si="173"/>
        <v>3150.64</v>
      </c>
    </row>
    <row r="1254" spans="1:12" x14ac:dyDescent="0.25">
      <c r="A1254">
        <f t="shared" si="178"/>
        <v>5</v>
      </c>
      <c r="B1254">
        <f t="shared" si="179"/>
        <v>105</v>
      </c>
      <c r="C1254">
        <f t="shared" si="174"/>
        <v>2545</v>
      </c>
      <c r="D1254" t="str">
        <f t="shared" si="175"/>
        <v>Alfred</v>
      </c>
      <c r="E1254" t="str">
        <f t="shared" si="176"/>
        <v>Mees</v>
      </c>
      <c r="F1254">
        <f>ROUND(IF(Tariftyp="AT",IF($A1254&lt;MONTH(TE_ZP_AT),AT_Gehalt,AT_Gehalt*(1+TE_Satz_AT)),IF($A1254&lt;MONTH(TE_ZP_Tarif),Tarifentgelt,Tarifentgelt*(1+TE_Satz))*IRWAZ/AZ_Tarif)*EintrittsKNZ*AustrittsKNZ,2)</f>
        <v>2103.2600000000002</v>
      </c>
      <c r="G1254">
        <f>ROUND(Grundentgelt*LZinPrz,2)</f>
        <v>168.26</v>
      </c>
      <c r="H1254">
        <f>ROUND(IF(FreiwZulage&gt;TarifVolumenEnt+TarifVolumenLZ,FreiwZulage-(TarifVolumenEnt+TarifVolumenLZ),0)*AustrittsKNZ*EintrittsKNZ,2)</f>
        <v>177.84</v>
      </c>
      <c r="I1254">
        <f t="shared" si="177"/>
        <v>2449.3600000000006</v>
      </c>
      <c r="J1254">
        <f t="shared" si="171"/>
        <v>489.99</v>
      </c>
      <c r="K1254">
        <f t="shared" si="172"/>
        <v>1375.6399999999994</v>
      </c>
      <c r="L1254">
        <f t="shared" si="173"/>
        <v>3150.6399999999994</v>
      </c>
    </row>
    <row r="1255" spans="1:12" x14ac:dyDescent="0.25">
      <c r="A1255">
        <f t="shared" si="178"/>
        <v>6</v>
      </c>
      <c r="B1255">
        <f t="shared" si="179"/>
        <v>105</v>
      </c>
      <c r="C1255">
        <f t="shared" si="174"/>
        <v>2545</v>
      </c>
      <c r="D1255" t="str">
        <f t="shared" si="175"/>
        <v>Alfred</v>
      </c>
      <c r="E1255" t="str">
        <f t="shared" si="176"/>
        <v>Mees</v>
      </c>
      <c r="F1255">
        <f>ROUND(IF(Tariftyp="AT",IF($A1255&lt;MONTH(TE_ZP_AT),AT_Gehalt,AT_Gehalt*(1+TE_Satz_AT)),IF($A1255&lt;MONTH(TE_ZP_Tarif),Tarifentgelt,Tarifentgelt*(1+TE_Satz))*IRWAZ/AZ_Tarif)*EintrittsKNZ*AustrittsKNZ,2)</f>
        <v>2103.2600000000002</v>
      </c>
      <c r="G1255">
        <f>ROUND(Grundentgelt*LZinPrz,2)</f>
        <v>168.26</v>
      </c>
      <c r="H1255">
        <f>ROUND(IF(FreiwZulage&gt;TarifVolumenEnt+TarifVolumenLZ,FreiwZulage-(TarifVolumenEnt+TarifVolumenLZ),0)*AustrittsKNZ*EintrittsKNZ,2)</f>
        <v>177.84</v>
      </c>
      <c r="I1255">
        <f t="shared" si="177"/>
        <v>2449.3600000000006</v>
      </c>
      <c r="J1255">
        <f t="shared" si="171"/>
        <v>489.99</v>
      </c>
      <c r="K1255">
        <f t="shared" si="172"/>
        <v>1375.6399999999994</v>
      </c>
      <c r="L1255">
        <f t="shared" si="173"/>
        <v>3150.6399999999994</v>
      </c>
    </row>
    <row r="1256" spans="1:12" x14ac:dyDescent="0.25">
      <c r="A1256">
        <f t="shared" si="178"/>
        <v>7</v>
      </c>
      <c r="B1256">
        <f t="shared" si="179"/>
        <v>105</v>
      </c>
      <c r="C1256">
        <f t="shared" si="174"/>
        <v>2545</v>
      </c>
      <c r="D1256" t="str">
        <f t="shared" si="175"/>
        <v>Alfred</v>
      </c>
      <c r="E1256" t="str">
        <f t="shared" si="176"/>
        <v>Mees</v>
      </c>
      <c r="F1256">
        <f>ROUND(IF(Tariftyp="AT",IF($A1256&lt;MONTH(TE_ZP_AT),AT_Gehalt,AT_Gehalt*(1+TE_Satz_AT)),IF($A1256&lt;MONTH(TE_ZP_Tarif),Tarifentgelt,Tarifentgelt*(1+TE_Satz))*IRWAZ/AZ_Tarif)*EintrittsKNZ*AustrittsKNZ,2)</f>
        <v>2103.2600000000002</v>
      </c>
      <c r="G1256">
        <f>ROUND(Grundentgelt*LZinPrz,2)</f>
        <v>168.26</v>
      </c>
      <c r="H1256">
        <f>ROUND(IF(FreiwZulage&gt;TarifVolumenEnt+TarifVolumenLZ,FreiwZulage-(TarifVolumenEnt+TarifVolumenLZ),0)*AustrittsKNZ*EintrittsKNZ,2)</f>
        <v>177.84</v>
      </c>
      <c r="I1256">
        <f t="shared" si="177"/>
        <v>2449.3600000000006</v>
      </c>
      <c r="J1256">
        <f t="shared" si="171"/>
        <v>489.99</v>
      </c>
      <c r="K1256">
        <f t="shared" si="172"/>
        <v>1375.6399999999994</v>
      </c>
      <c r="L1256">
        <f t="shared" si="173"/>
        <v>3150.6399999999994</v>
      </c>
    </row>
    <row r="1257" spans="1:12" x14ac:dyDescent="0.25">
      <c r="A1257">
        <f t="shared" si="178"/>
        <v>8</v>
      </c>
      <c r="B1257">
        <f t="shared" si="179"/>
        <v>105</v>
      </c>
      <c r="C1257">
        <f t="shared" si="174"/>
        <v>2545</v>
      </c>
      <c r="D1257" t="str">
        <f t="shared" si="175"/>
        <v>Alfred</v>
      </c>
      <c r="E1257" t="str">
        <f t="shared" si="176"/>
        <v>Mees</v>
      </c>
      <c r="F1257">
        <f>ROUND(IF(Tariftyp="AT",IF($A1257&lt;MONTH(TE_ZP_AT),AT_Gehalt,AT_Gehalt*(1+TE_Satz_AT)),IF($A1257&lt;MONTH(TE_ZP_Tarif),Tarifentgelt,Tarifentgelt*(1+TE_Satz))*IRWAZ/AZ_Tarif)*EintrittsKNZ*AustrittsKNZ,2)</f>
        <v>2103.2600000000002</v>
      </c>
      <c r="G1257">
        <f>ROUND(Grundentgelt*LZinPrz,2)</f>
        <v>168.26</v>
      </c>
      <c r="H1257">
        <f>ROUND(IF(FreiwZulage&gt;TarifVolumenEnt+TarifVolumenLZ,FreiwZulage-(TarifVolumenEnt+TarifVolumenLZ),0)*AustrittsKNZ*EintrittsKNZ,2)</f>
        <v>177.84</v>
      </c>
      <c r="I1257">
        <f t="shared" si="177"/>
        <v>2449.3600000000006</v>
      </c>
      <c r="J1257">
        <f t="shared" si="171"/>
        <v>489.99</v>
      </c>
      <c r="K1257">
        <f t="shared" si="172"/>
        <v>1375.6399999999994</v>
      </c>
      <c r="L1257">
        <f t="shared" si="173"/>
        <v>3150.6399999999994</v>
      </c>
    </row>
    <row r="1258" spans="1:12" x14ac:dyDescent="0.25">
      <c r="A1258">
        <f t="shared" si="178"/>
        <v>9</v>
      </c>
      <c r="B1258">
        <f t="shared" si="179"/>
        <v>105</v>
      </c>
      <c r="C1258">
        <f t="shared" si="174"/>
        <v>2545</v>
      </c>
      <c r="D1258" t="str">
        <f t="shared" si="175"/>
        <v>Alfred</v>
      </c>
      <c r="E1258" t="str">
        <f t="shared" si="176"/>
        <v>Mees</v>
      </c>
      <c r="F1258">
        <f>ROUND(IF(Tariftyp="AT",IF($A1258&lt;MONTH(TE_ZP_AT),AT_Gehalt,AT_Gehalt*(1+TE_Satz_AT)),IF($A1258&lt;MONTH(TE_ZP_Tarif),Tarifentgelt,Tarifentgelt*(1+TE_Satz))*IRWAZ/AZ_Tarif)*EintrittsKNZ*AustrittsKNZ,2)</f>
        <v>2103.2600000000002</v>
      </c>
      <c r="G1258">
        <f>ROUND(Grundentgelt*LZinPrz,2)</f>
        <v>168.26</v>
      </c>
      <c r="H1258">
        <f>ROUND(IF(FreiwZulage&gt;TarifVolumenEnt+TarifVolumenLZ,FreiwZulage-(TarifVolumenEnt+TarifVolumenLZ),0)*AustrittsKNZ*EintrittsKNZ,2)</f>
        <v>177.84</v>
      </c>
      <c r="I1258">
        <f t="shared" si="177"/>
        <v>2449.3600000000006</v>
      </c>
      <c r="J1258">
        <f t="shared" si="171"/>
        <v>489.99</v>
      </c>
      <c r="K1258">
        <f t="shared" si="172"/>
        <v>1375.6399999999994</v>
      </c>
      <c r="L1258">
        <f t="shared" si="173"/>
        <v>3150.6399999999994</v>
      </c>
    </row>
    <row r="1259" spans="1:12" x14ac:dyDescent="0.25">
      <c r="A1259">
        <f t="shared" si="178"/>
        <v>10</v>
      </c>
      <c r="B1259">
        <f t="shared" si="179"/>
        <v>105</v>
      </c>
      <c r="C1259">
        <f t="shared" si="174"/>
        <v>2545</v>
      </c>
      <c r="D1259" t="str">
        <f t="shared" si="175"/>
        <v>Alfred</v>
      </c>
      <c r="E1259" t="str">
        <f t="shared" si="176"/>
        <v>Mees</v>
      </c>
      <c r="F1259">
        <f>ROUND(IF(Tariftyp="AT",IF($A1259&lt;MONTH(TE_ZP_AT),AT_Gehalt,AT_Gehalt*(1+TE_Satz_AT)),IF($A1259&lt;MONTH(TE_ZP_Tarif),Tarifentgelt,Tarifentgelt*(1+TE_Satz))*IRWAZ/AZ_Tarif)*EintrittsKNZ*AustrittsKNZ,2)</f>
        <v>2103.2600000000002</v>
      </c>
      <c r="G1259">
        <f>ROUND(Grundentgelt*LZinPrz,2)</f>
        <v>168.26</v>
      </c>
      <c r="H1259">
        <f>ROUND(IF(FreiwZulage&gt;TarifVolumenEnt+TarifVolumenLZ,FreiwZulage-(TarifVolumenEnt+TarifVolumenLZ),0)*AustrittsKNZ*EintrittsKNZ,2)</f>
        <v>177.84</v>
      </c>
      <c r="I1259">
        <f t="shared" si="177"/>
        <v>2449.3600000000006</v>
      </c>
      <c r="J1259">
        <f t="shared" si="171"/>
        <v>489.99</v>
      </c>
      <c r="K1259">
        <f t="shared" si="172"/>
        <v>1375.6399999999994</v>
      </c>
      <c r="L1259">
        <f t="shared" si="173"/>
        <v>3150.6399999999994</v>
      </c>
    </row>
    <row r="1260" spans="1:12" x14ac:dyDescent="0.25">
      <c r="A1260">
        <f t="shared" si="178"/>
        <v>11</v>
      </c>
      <c r="B1260">
        <f t="shared" si="179"/>
        <v>105</v>
      </c>
      <c r="C1260">
        <f t="shared" si="174"/>
        <v>2545</v>
      </c>
      <c r="D1260" t="str">
        <f t="shared" si="175"/>
        <v>Alfred</v>
      </c>
      <c r="E1260" t="str">
        <f t="shared" si="176"/>
        <v>Mees</v>
      </c>
      <c r="F1260">
        <f>ROUND(IF(Tariftyp="AT",IF($A1260&lt;MONTH(TE_ZP_AT),AT_Gehalt,AT_Gehalt*(1+TE_Satz_AT)),IF($A1260&lt;MONTH(TE_ZP_Tarif),Tarifentgelt,Tarifentgelt*(1+TE_Satz))*IRWAZ/AZ_Tarif)*EintrittsKNZ*AustrittsKNZ,2)</f>
        <v>2103.2600000000002</v>
      </c>
      <c r="G1260">
        <f>ROUND(Grundentgelt*LZinPrz,2)</f>
        <v>168.26</v>
      </c>
      <c r="H1260">
        <f>ROUND(IF(FreiwZulage&gt;TarifVolumenEnt+TarifVolumenLZ,FreiwZulage-(TarifVolumenEnt+TarifVolumenLZ),0)*AustrittsKNZ*EintrittsKNZ,2)</f>
        <v>177.84</v>
      </c>
      <c r="I1260">
        <f t="shared" si="177"/>
        <v>2449.3600000000006</v>
      </c>
      <c r="J1260">
        <f t="shared" si="171"/>
        <v>489.99</v>
      </c>
      <c r="K1260">
        <f t="shared" si="172"/>
        <v>1375.6399999999994</v>
      </c>
      <c r="L1260">
        <f t="shared" si="173"/>
        <v>3150.6399999999994</v>
      </c>
    </row>
    <row r="1261" spans="1:12" x14ac:dyDescent="0.25">
      <c r="A1261">
        <f t="shared" si="178"/>
        <v>12</v>
      </c>
      <c r="B1261">
        <f t="shared" si="179"/>
        <v>105</v>
      </c>
      <c r="C1261">
        <f t="shared" si="174"/>
        <v>2545</v>
      </c>
      <c r="D1261" t="str">
        <f t="shared" si="175"/>
        <v>Alfred</v>
      </c>
      <c r="E1261" t="str">
        <f t="shared" si="176"/>
        <v>Mees</v>
      </c>
      <c r="F1261">
        <f>ROUND(IF(Tariftyp="AT",IF($A1261&lt;MONTH(TE_ZP_AT),AT_Gehalt,AT_Gehalt*(1+TE_Satz_AT)),IF($A1261&lt;MONTH(TE_ZP_Tarif),Tarifentgelt,Tarifentgelt*(1+TE_Satz))*IRWAZ/AZ_Tarif)*EintrittsKNZ*AustrittsKNZ,2)</f>
        <v>2103.2600000000002</v>
      </c>
      <c r="G1261">
        <f>ROUND(Grundentgelt*LZinPrz,2)</f>
        <v>168.26</v>
      </c>
      <c r="H1261">
        <f>ROUND(IF(FreiwZulage&gt;TarifVolumenEnt+TarifVolumenLZ,FreiwZulage-(TarifVolumenEnt+TarifVolumenLZ),0)*AustrittsKNZ*EintrittsKNZ,2)</f>
        <v>177.84</v>
      </c>
      <c r="I1261">
        <f t="shared" si="177"/>
        <v>2449.3600000000006</v>
      </c>
      <c r="J1261">
        <f t="shared" si="171"/>
        <v>489.99</v>
      </c>
      <c r="K1261">
        <f t="shared" si="172"/>
        <v>1375.6399999999994</v>
      </c>
      <c r="L1261">
        <f t="shared" si="173"/>
        <v>3150.6399999999994</v>
      </c>
    </row>
    <row r="1262" spans="1:12" x14ac:dyDescent="0.25">
      <c r="A1262">
        <f t="shared" si="178"/>
        <v>1</v>
      </c>
      <c r="B1262">
        <f t="shared" si="179"/>
        <v>106</v>
      </c>
      <c r="C1262">
        <f t="shared" si="174"/>
        <v>2550</v>
      </c>
      <c r="D1262" t="str">
        <f t="shared" si="175"/>
        <v>Anton</v>
      </c>
      <c r="E1262" t="str">
        <f t="shared" si="176"/>
        <v>Metz</v>
      </c>
      <c r="F1262">
        <f>ROUND(IF(Tariftyp="AT",IF($A1262&lt;MONTH(TE_ZP_AT),AT_Gehalt,AT_Gehalt*(1+TE_Satz_AT)),IF($A1262&lt;MONTH(TE_ZP_Tarif),Tarifentgelt,Tarifentgelt*(1+TE_Satz))*IRWAZ/AZ_Tarif)*EintrittsKNZ*AustrittsKNZ,2)</f>
        <v>2042</v>
      </c>
      <c r="G1262">
        <f>ROUND(Grundentgelt*LZinPrz,2)</f>
        <v>204.2</v>
      </c>
      <c r="H1262">
        <f>ROUND(IF(FreiwZulage&gt;TarifVolumenEnt+TarifVolumenLZ,FreiwZulage-(TarifVolumenEnt+TarifVolumenLZ),0)*AustrittsKNZ*EintrittsKNZ,2)</f>
        <v>101</v>
      </c>
      <c r="I1262">
        <f t="shared" si="177"/>
        <v>2347.1999999999998</v>
      </c>
      <c r="J1262">
        <f t="shared" si="171"/>
        <v>469.56</v>
      </c>
      <c r="K1262">
        <f t="shared" si="172"/>
        <v>1477.8000000000002</v>
      </c>
      <c r="L1262">
        <f t="shared" si="173"/>
        <v>3252.8</v>
      </c>
    </row>
    <row r="1263" spans="1:12" x14ac:dyDescent="0.25">
      <c r="A1263">
        <f t="shared" si="178"/>
        <v>2</v>
      </c>
      <c r="B1263">
        <f t="shared" si="179"/>
        <v>106</v>
      </c>
      <c r="C1263">
        <f t="shared" si="174"/>
        <v>2550</v>
      </c>
      <c r="D1263" t="str">
        <f t="shared" si="175"/>
        <v>Anton</v>
      </c>
      <c r="E1263" t="str">
        <f t="shared" si="176"/>
        <v>Metz</v>
      </c>
      <c r="F1263">
        <f>ROUND(IF(Tariftyp="AT",IF($A1263&lt;MONTH(TE_ZP_AT),AT_Gehalt,AT_Gehalt*(1+TE_Satz_AT)),IF($A1263&lt;MONTH(TE_ZP_Tarif),Tarifentgelt,Tarifentgelt*(1+TE_Satz))*IRWAZ/AZ_Tarif)*EintrittsKNZ*AustrittsKNZ,2)</f>
        <v>2042</v>
      </c>
      <c r="G1263">
        <f>ROUND(Grundentgelt*LZinPrz,2)</f>
        <v>204.2</v>
      </c>
      <c r="H1263">
        <f>ROUND(IF(FreiwZulage&gt;TarifVolumenEnt+TarifVolumenLZ,FreiwZulage-(TarifVolumenEnt+TarifVolumenLZ),0)*AustrittsKNZ*EintrittsKNZ,2)</f>
        <v>101</v>
      </c>
      <c r="I1263">
        <f t="shared" si="177"/>
        <v>2347.1999999999998</v>
      </c>
      <c r="J1263">
        <f t="shared" si="171"/>
        <v>469.56</v>
      </c>
      <c r="K1263">
        <f t="shared" si="172"/>
        <v>1477.8000000000002</v>
      </c>
      <c r="L1263">
        <f t="shared" si="173"/>
        <v>3252.8</v>
      </c>
    </row>
    <row r="1264" spans="1:12" x14ac:dyDescent="0.25">
      <c r="A1264">
        <f t="shared" si="178"/>
        <v>3</v>
      </c>
      <c r="B1264">
        <f t="shared" si="179"/>
        <v>106</v>
      </c>
      <c r="C1264">
        <f t="shared" si="174"/>
        <v>2550</v>
      </c>
      <c r="D1264" t="str">
        <f t="shared" si="175"/>
        <v>Anton</v>
      </c>
      <c r="E1264" t="str">
        <f t="shared" si="176"/>
        <v>Metz</v>
      </c>
      <c r="F1264">
        <f>ROUND(IF(Tariftyp="AT",IF($A1264&lt;MONTH(TE_ZP_AT),AT_Gehalt,AT_Gehalt*(1+TE_Satz_AT)),IF($A1264&lt;MONTH(TE_ZP_Tarif),Tarifentgelt,Tarifentgelt*(1+TE_Satz))*IRWAZ/AZ_Tarif)*EintrittsKNZ*AustrittsKNZ,2)</f>
        <v>2042</v>
      </c>
      <c r="G1264">
        <f>ROUND(Grundentgelt*LZinPrz,2)</f>
        <v>204.2</v>
      </c>
      <c r="H1264">
        <f>ROUND(IF(FreiwZulage&gt;TarifVolumenEnt+TarifVolumenLZ,FreiwZulage-(TarifVolumenEnt+TarifVolumenLZ),0)*AustrittsKNZ*EintrittsKNZ,2)</f>
        <v>101</v>
      </c>
      <c r="I1264">
        <f t="shared" si="177"/>
        <v>2347.1999999999998</v>
      </c>
      <c r="J1264">
        <f t="shared" si="171"/>
        <v>469.56</v>
      </c>
      <c r="K1264">
        <f t="shared" si="172"/>
        <v>1477.8000000000002</v>
      </c>
      <c r="L1264">
        <f t="shared" si="173"/>
        <v>3252.8</v>
      </c>
    </row>
    <row r="1265" spans="1:12" x14ac:dyDescent="0.25">
      <c r="A1265">
        <f t="shared" si="178"/>
        <v>4</v>
      </c>
      <c r="B1265">
        <f t="shared" si="179"/>
        <v>106</v>
      </c>
      <c r="C1265">
        <f t="shared" si="174"/>
        <v>2550</v>
      </c>
      <c r="D1265" t="str">
        <f t="shared" si="175"/>
        <v>Anton</v>
      </c>
      <c r="E1265" t="str">
        <f t="shared" si="176"/>
        <v>Metz</v>
      </c>
      <c r="F1265">
        <f>ROUND(IF(Tariftyp="AT",IF($A1265&lt;MONTH(TE_ZP_AT),AT_Gehalt,AT_Gehalt*(1+TE_Satz_AT)),IF($A1265&lt;MONTH(TE_ZP_Tarif),Tarifentgelt,Tarifentgelt*(1+TE_Satz))*IRWAZ/AZ_Tarif)*EintrittsKNZ*AustrittsKNZ,2)</f>
        <v>2042</v>
      </c>
      <c r="G1265">
        <f>ROUND(Grundentgelt*LZinPrz,2)</f>
        <v>204.2</v>
      </c>
      <c r="H1265">
        <f>ROUND(IF(FreiwZulage&gt;TarifVolumenEnt+TarifVolumenLZ,FreiwZulage-(TarifVolumenEnt+TarifVolumenLZ),0)*AustrittsKNZ*EintrittsKNZ,2)</f>
        <v>101</v>
      </c>
      <c r="I1265">
        <f t="shared" si="177"/>
        <v>2347.1999999999998</v>
      </c>
      <c r="J1265">
        <f t="shared" si="171"/>
        <v>469.56</v>
      </c>
      <c r="K1265">
        <f t="shared" si="172"/>
        <v>1477.8000000000002</v>
      </c>
      <c r="L1265">
        <f t="shared" si="173"/>
        <v>3252.8</v>
      </c>
    </row>
    <row r="1266" spans="1:12" x14ac:dyDescent="0.25">
      <c r="A1266">
        <f t="shared" si="178"/>
        <v>5</v>
      </c>
      <c r="B1266">
        <f t="shared" si="179"/>
        <v>106</v>
      </c>
      <c r="C1266">
        <f t="shared" si="174"/>
        <v>2550</v>
      </c>
      <c r="D1266" t="str">
        <f t="shared" si="175"/>
        <v>Anton</v>
      </c>
      <c r="E1266" t="str">
        <f t="shared" si="176"/>
        <v>Metz</v>
      </c>
      <c r="F1266">
        <f>ROUND(IF(Tariftyp="AT",IF($A1266&lt;MONTH(TE_ZP_AT),AT_Gehalt,AT_Gehalt*(1+TE_Satz_AT)),IF($A1266&lt;MONTH(TE_ZP_Tarif),Tarifentgelt,Tarifentgelt*(1+TE_Satz))*IRWAZ/AZ_Tarif)*EintrittsKNZ*AustrittsKNZ,2)</f>
        <v>2103.2600000000002</v>
      </c>
      <c r="G1266">
        <f>ROUND(Grundentgelt*LZinPrz,2)</f>
        <v>210.33</v>
      </c>
      <c r="H1266">
        <f>ROUND(IF(FreiwZulage&gt;TarifVolumenEnt+TarifVolumenLZ,FreiwZulage-(TarifVolumenEnt+TarifVolumenLZ),0)*AustrittsKNZ*EintrittsKNZ,2)</f>
        <v>33.61</v>
      </c>
      <c r="I1266">
        <f t="shared" si="177"/>
        <v>2347.2000000000003</v>
      </c>
      <c r="J1266">
        <f t="shared" si="171"/>
        <v>469.56</v>
      </c>
      <c r="K1266">
        <f t="shared" si="172"/>
        <v>1477.7999999999997</v>
      </c>
      <c r="L1266">
        <f t="shared" si="173"/>
        <v>3252.7999999999997</v>
      </c>
    </row>
    <row r="1267" spans="1:12" x14ac:dyDescent="0.25">
      <c r="A1267">
        <f t="shared" si="178"/>
        <v>6</v>
      </c>
      <c r="B1267">
        <f t="shared" si="179"/>
        <v>106</v>
      </c>
      <c r="C1267">
        <f t="shared" si="174"/>
        <v>2550</v>
      </c>
      <c r="D1267" t="str">
        <f t="shared" si="175"/>
        <v>Anton</v>
      </c>
      <c r="E1267" t="str">
        <f t="shared" si="176"/>
        <v>Metz</v>
      </c>
      <c r="F1267">
        <f>ROUND(IF(Tariftyp="AT",IF($A1267&lt;MONTH(TE_ZP_AT),AT_Gehalt,AT_Gehalt*(1+TE_Satz_AT)),IF($A1267&lt;MONTH(TE_ZP_Tarif),Tarifentgelt,Tarifentgelt*(1+TE_Satz))*IRWAZ/AZ_Tarif)*EintrittsKNZ*AustrittsKNZ,2)</f>
        <v>2103.2600000000002</v>
      </c>
      <c r="G1267">
        <f>ROUND(Grundentgelt*LZinPrz,2)</f>
        <v>210.33</v>
      </c>
      <c r="H1267">
        <f>ROUND(IF(FreiwZulage&gt;TarifVolumenEnt+TarifVolumenLZ,FreiwZulage-(TarifVolumenEnt+TarifVolumenLZ),0)*AustrittsKNZ*EintrittsKNZ,2)</f>
        <v>33.61</v>
      </c>
      <c r="I1267">
        <f t="shared" si="177"/>
        <v>2347.2000000000003</v>
      </c>
      <c r="J1267">
        <f t="shared" si="171"/>
        <v>469.56</v>
      </c>
      <c r="K1267">
        <f t="shared" si="172"/>
        <v>1477.7999999999997</v>
      </c>
      <c r="L1267">
        <f t="shared" si="173"/>
        <v>3252.7999999999997</v>
      </c>
    </row>
    <row r="1268" spans="1:12" x14ac:dyDescent="0.25">
      <c r="A1268">
        <f t="shared" si="178"/>
        <v>7</v>
      </c>
      <c r="B1268">
        <f t="shared" si="179"/>
        <v>106</v>
      </c>
      <c r="C1268">
        <f t="shared" si="174"/>
        <v>2550</v>
      </c>
      <c r="D1268" t="str">
        <f t="shared" si="175"/>
        <v>Anton</v>
      </c>
      <c r="E1268" t="str">
        <f t="shared" si="176"/>
        <v>Metz</v>
      </c>
      <c r="F1268">
        <f>ROUND(IF(Tariftyp="AT",IF($A1268&lt;MONTH(TE_ZP_AT),AT_Gehalt,AT_Gehalt*(1+TE_Satz_AT)),IF($A1268&lt;MONTH(TE_ZP_Tarif),Tarifentgelt,Tarifentgelt*(1+TE_Satz))*IRWAZ/AZ_Tarif)*EintrittsKNZ*AustrittsKNZ,2)</f>
        <v>2103.2600000000002</v>
      </c>
      <c r="G1268">
        <f>ROUND(Grundentgelt*LZinPrz,2)</f>
        <v>210.33</v>
      </c>
      <c r="H1268">
        <f>ROUND(IF(FreiwZulage&gt;TarifVolumenEnt+TarifVolumenLZ,FreiwZulage-(TarifVolumenEnt+TarifVolumenLZ),0)*AustrittsKNZ*EintrittsKNZ,2)</f>
        <v>33.61</v>
      </c>
      <c r="I1268">
        <f t="shared" si="177"/>
        <v>2347.2000000000003</v>
      </c>
      <c r="J1268">
        <f t="shared" si="171"/>
        <v>469.56</v>
      </c>
      <c r="K1268">
        <f t="shared" si="172"/>
        <v>1477.7999999999997</v>
      </c>
      <c r="L1268">
        <f t="shared" si="173"/>
        <v>3252.7999999999997</v>
      </c>
    </row>
    <row r="1269" spans="1:12" x14ac:dyDescent="0.25">
      <c r="A1269">
        <f t="shared" si="178"/>
        <v>8</v>
      </c>
      <c r="B1269">
        <f t="shared" si="179"/>
        <v>106</v>
      </c>
      <c r="C1269">
        <f t="shared" si="174"/>
        <v>2550</v>
      </c>
      <c r="D1269" t="str">
        <f t="shared" si="175"/>
        <v>Anton</v>
      </c>
      <c r="E1269" t="str">
        <f t="shared" si="176"/>
        <v>Metz</v>
      </c>
      <c r="F1269">
        <f>ROUND(IF(Tariftyp="AT",IF($A1269&lt;MONTH(TE_ZP_AT),AT_Gehalt,AT_Gehalt*(1+TE_Satz_AT)),IF($A1269&lt;MONTH(TE_ZP_Tarif),Tarifentgelt,Tarifentgelt*(1+TE_Satz))*IRWAZ/AZ_Tarif)*EintrittsKNZ*AustrittsKNZ,2)</f>
        <v>2103.2600000000002</v>
      </c>
      <c r="G1269">
        <f>ROUND(Grundentgelt*LZinPrz,2)</f>
        <v>210.33</v>
      </c>
      <c r="H1269">
        <f>ROUND(IF(FreiwZulage&gt;TarifVolumenEnt+TarifVolumenLZ,FreiwZulage-(TarifVolumenEnt+TarifVolumenLZ),0)*AustrittsKNZ*EintrittsKNZ,2)</f>
        <v>33.61</v>
      </c>
      <c r="I1269">
        <f t="shared" si="177"/>
        <v>2347.2000000000003</v>
      </c>
      <c r="J1269">
        <f t="shared" si="171"/>
        <v>469.56</v>
      </c>
      <c r="K1269">
        <f t="shared" si="172"/>
        <v>1477.7999999999997</v>
      </c>
      <c r="L1269">
        <f t="shared" si="173"/>
        <v>3252.7999999999997</v>
      </c>
    </row>
    <row r="1270" spans="1:12" x14ac:dyDescent="0.25">
      <c r="A1270">
        <f t="shared" si="178"/>
        <v>9</v>
      </c>
      <c r="B1270">
        <f t="shared" si="179"/>
        <v>106</v>
      </c>
      <c r="C1270">
        <f t="shared" si="174"/>
        <v>2550</v>
      </c>
      <c r="D1270" t="str">
        <f t="shared" si="175"/>
        <v>Anton</v>
      </c>
      <c r="E1270" t="str">
        <f t="shared" si="176"/>
        <v>Metz</v>
      </c>
      <c r="F1270">
        <f>ROUND(IF(Tariftyp="AT",IF($A1270&lt;MONTH(TE_ZP_AT),AT_Gehalt,AT_Gehalt*(1+TE_Satz_AT)),IF($A1270&lt;MONTH(TE_ZP_Tarif),Tarifentgelt,Tarifentgelt*(1+TE_Satz))*IRWAZ/AZ_Tarif)*EintrittsKNZ*AustrittsKNZ,2)</f>
        <v>2103.2600000000002</v>
      </c>
      <c r="G1270">
        <f>ROUND(Grundentgelt*LZinPrz,2)</f>
        <v>210.33</v>
      </c>
      <c r="H1270">
        <f>ROUND(IF(FreiwZulage&gt;TarifVolumenEnt+TarifVolumenLZ,FreiwZulage-(TarifVolumenEnt+TarifVolumenLZ),0)*AustrittsKNZ*EintrittsKNZ,2)</f>
        <v>33.61</v>
      </c>
      <c r="I1270">
        <f t="shared" si="177"/>
        <v>2347.2000000000003</v>
      </c>
      <c r="J1270">
        <f t="shared" si="171"/>
        <v>469.56</v>
      </c>
      <c r="K1270">
        <f t="shared" si="172"/>
        <v>1477.7999999999997</v>
      </c>
      <c r="L1270">
        <f t="shared" si="173"/>
        <v>3252.7999999999997</v>
      </c>
    </row>
    <row r="1271" spans="1:12" x14ac:dyDescent="0.25">
      <c r="A1271">
        <f t="shared" si="178"/>
        <v>10</v>
      </c>
      <c r="B1271">
        <f t="shared" si="179"/>
        <v>106</v>
      </c>
      <c r="C1271">
        <f t="shared" si="174"/>
        <v>2550</v>
      </c>
      <c r="D1271" t="str">
        <f t="shared" si="175"/>
        <v>Anton</v>
      </c>
      <c r="E1271" t="str">
        <f t="shared" si="176"/>
        <v>Metz</v>
      </c>
      <c r="F1271">
        <f>ROUND(IF(Tariftyp="AT",IF($A1271&lt;MONTH(TE_ZP_AT),AT_Gehalt,AT_Gehalt*(1+TE_Satz_AT)),IF($A1271&lt;MONTH(TE_ZP_Tarif),Tarifentgelt,Tarifentgelt*(1+TE_Satz))*IRWAZ/AZ_Tarif)*EintrittsKNZ*AustrittsKNZ,2)</f>
        <v>2103.2600000000002</v>
      </c>
      <c r="G1271">
        <f>ROUND(Grundentgelt*LZinPrz,2)</f>
        <v>210.33</v>
      </c>
      <c r="H1271">
        <f>ROUND(IF(FreiwZulage&gt;TarifVolumenEnt+TarifVolumenLZ,FreiwZulage-(TarifVolumenEnt+TarifVolumenLZ),0)*AustrittsKNZ*EintrittsKNZ,2)</f>
        <v>33.61</v>
      </c>
      <c r="I1271">
        <f t="shared" si="177"/>
        <v>2347.2000000000003</v>
      </c>
      <c r="J1271">
        <f t="shared" si="171"/>
        <v>469.56</v>
      </c>
      <c r="K1271">
        <f t="shared" si="172"/>
        <v>1477.7999999999997</v>
      </c>
      <c r="L1271">
        <f t="shared" si="173"/>
        <v>3252.7999999999997</v>
      </c>
    </row>
    <row r="1272" spans="1:12" x14ac:dyDescent="0.25">
      <c r="A1272">
        <f t="shared" si="178"/>
        <v>11</v>
      </c>
      <c r="B1272">
        <f t="shared" si="179"/>
        <v>106</v>
      </c>
      <c r="C1272">
        <f t="shared" si="174"/>
        <v>2550</v>
      </c>
      <c r="D1272" t="str">
        <f t="shared" si="175"/>
        <v>Anton</v>
      </c>
      <c r="E1272" t="str">
        <f t="shared" si="176"/>
        <v>Metz</v>
      </c>
      <c r="F1272">
        <f>ROUND(IF(Tariftyp="AT",IF($A1272&lt;MONTH(TE_ZP_AT),AT_Gehalt,AT_Gehalt*(1+TE_Satz_AT)),IF($A1272&lt;MONTH(TE_ZP_Tarif),Tarifentgelt,Tarifentgelt*(1+TE_Satz))*IRWAZ/AZ_Tarif)*EintrittsKNZ*AustrittsKNZ,2)</f>
        <v>2103.2600000000002</v>
      </c>
      <c r="G1272">
        <f>ROUND(Grundentgelt*LZinPrz,2)</f>
        <v>210.33</v>
      </c>
      <c r="H1272">
        <f>ROUND(IF(FreiwZulage&gt;TarifVolumenEnt+TarifVolumenLZ,FreiwZulage-(TarifVolumenEnt+TarifVolumenLZ),0)*AustrittsKNZ*EintrittsKNZ,2)</f>
        <v>33.61</v>
      </c>
      <c r="I1272">
        <f t="shared" si="177"/>
        <v>2347.2000000000003</v>
      </c>
      <c r="J1272">
        <f t="shared" si="171"/>
        <v>469.56</v>
      </c>
      <c r="K1272">
        <f t="shared" si="172"/>
        <v>1477.7999999999997</v>
      </c>
      <c r="L1272">
        <f t="shared" si="173"/>
        <v>3252.7999999999997</v>
      </c>
    </row>
    <row r="1273" spans="1:12" x14ac:dyDescent="0.25">
      <c r="A1273">
        <f t="shared" si="178"/>
        <v>12</v>
      </c>
      <c r="B1273">
        <f t="shared" si="179"/>
        <v>106</v>
      </c>
      <c r="C1273">
        <f t="shared" si="174"/>
        <v>2550</v>
      </c>
      <c r="D1273" t="str">
        <f t="shared" si="175"/>
        <v>Anton</v>
      </c>
      <c r="E1273" t="str">
        <f t="shared" si="176"/>
        <v>Metz</v>
      </c>
      <c r="F1273">
        <f>ROUND(IF(Tariftyp="AT",IF($A1273&lt;MONTH(TE_ZP_AT),AT_Gehalt,AT_Gehalt*(1+TE_Satz_AT)),IF($A1273&lt;MONTH(TE_ZP_Tarif),Tarifentgelt,Tarifentgelt*(1+TE_Satz))*IRWAZ/AZ_Tarif)*EintrittsKNZ*AustrittsKNZ,2)</f>
        <v>2103.2600000000002</v>
      </c>
      <c r="G1273">
        <f>ROUND(Grundentgelt*LZinPrz,2)</f>
        <v>210.33</v>
      </c>
      <c r="H1273">
        <f>ROUND(IF(FreiwZulage&gt;TarifVolumenEnt+TarifVolumenLZ,FreiwZulage-(TarifVolumenEnt+TarifVolumenLZ),0)*AustrittsKNZ*EintrittsKNZ,2)</f>
        <v>33.61</v>
      </c>
      <c r="I1273">
        <f t="shared" si="177"/>
        <v>2347.2000000000003</v>
      </c>
      <c r="J1273">
        <f t="shared" si="171"/>
        <v>469.56</v>
      </c>
      <c r="K1273">
        <f t="shared" si="172"/>
        <v>1477.7999999999997</v>
      </c>
      <c r="L1273">
        <f t="shared" si="173"/>
        <v>3252.7999999999997</v>
      </c>
    </row>
    <row r="1274" spans="1:12" x14ac:dyDescent="0.25">
      <c r="A1274">
        <f t="shared" si="178"/>
        <v>1</v>
      </c>
      <c r="B1274">
        <f t="shared" si="179"/>
        <v>107</v>
      </c>
      <c r="C1274">
        <f t="shared" si="174"/>
        <v>2551</v>
      </c>
      <c r="D1274" t="str">
        <f t="shared" si="175"/>
        <v>Alois</v>
      </c>
      <c r="E1274" t="str">
        <f t="shared" si="176"/>
        <v>Michelbach</v>
      </c>
      <c r="F1274">
        <f>ROUND(IF(Tariftyp="AT",IF($A1274&lt;MONTH(TE_ZP_AT),AT_Gehalt,AT_Gehalt*(1+TE_Satz_AT)),IF($A1274&lt;MONTH(TE_ZP_Tarif),Tarifentgelt,Tarifentgelt*(1+TE_Satz))*IRWAZ/AZ_Tarif)*EintrittsKNZ*AustrittsKNZ,2)</f>
        <v>2167.5</v>
      </c>
      <c r="G1274">
        <f>ROUND(Grundentgelt*LZinPrz,2)</f>
        <v>195.08</v>
      </c>
      <c r="H1274">
        <f>ROUND(IF(FreiwZulage&gt;TarifVolumenEnt+TarifVolumenLZ,FreiwZulage-(TarifVolumenEnt+TarifVolumenLZ),0)*AustrittsKNZ*EintrittsKNZ,2)</f>
        <v>0</v>
      </c>
      <c r="I1274">
        <f t="shared" si="177"/>
        <v>2362.58</v>
      </c>
      <c r="J1274">
        <f t="shared" si="171"/>
        <v>472.63</v>
      </c>
      <c r="K1274">
        <f t="shared" si="172"/>
        <v>1462.42</v>
      </c>
      <c r="L1274">
        <f t="shared" si="173"/>
        <v>3237.42</v>
      </c>
    </row>
    <row r="1275" spans="1:12" x14ac:dyDescent="0.25">
      <c r="A1275">
        <f t="shared" si="178"/>
        <v>2</v>
      </c>
      <c r="B1275">
        <f t="shared" si="179"/>
        <v>107</v>
      </c>
      <c r="C1275">
        <f t="shared" si="174"/>
        <v>2551</v>
      </c>
      <c r="D1275" t="str">
        <f t="shared" si="175"/>
        <v>Alois</v>
      </c>
      <c r="E1275" t="str">
        <f t="shared" si="176"/>
        <v>Michelbach</v>
      </c>
      <c r="F1275">
        <f>ROUND(IF(Tariftyp="AT",IF($A1275&lt;MONTH(TE_ZP_AT),AT_Gehalt,AT_Gehalt*(1+TE_Satz_AT)),IF($A1275&lt;MONTH(TE_ZP_Tarif),Tarifentgelt,Tarifentgelt*(1+TE_Satz))*IRWAZ/AZ_Tarif)*EintrittsKNZ*AustrittsKNZ,2)</f>
        <v>2167.5</v>
      </c>
      <c r="G1275">
        <f>ROUND(Grundentgelt*LZinPrz,2)</f>
        <v>195.08</v>
      </c>
      <c r="H1275">
        <f>ROUND(IF(FreiwZulage&gt;TarifVolumenEnt+TarifVolumenLZ,FreiwZulage-(TarifVolumenEnt+TarifVolumenLZ),0)*AustrittsKNZ*EintrittsKNZ,2)</f>
        <v>0</v>
      </c>
      <c r="I1275">
        <f t="shared" si="177"/>
        <v>2362.58</v>
      </c>
      <c r="J1275">
        <f t="shared" si="171"/>
        <v>472.63</v>
      </c>
      <c r="K1275">
        <f t="shared" si="172"/>
        <v>1462.42</v>
      </c>
      <c r="L1275">
        <f t="shared" si="173"/>
        <v>3237.42</v>
      </c>
    </row>
    <row r="1276" spans="1:12" x14ac:dyDescent="0.25">
      <c r="A1276">
        <f t="shared" si="178"/>
        <v>3</v>
      </c>
      <c r="B1276">
        <f t="shared" si="179"/>
        <v>107</v>
      </c>
      <c r="C1276">
        <f t="shared" si="174"/>
        <v>2551</v>
      </c>
      <c r="D1276" t="str">
        <f t="shared" si="175"/>
        <v>Alois</v>
      </c>
      <c r="E1276" t="str">
        <f t="shared" si="176"/>
        <v>Michelbach</v>
      </c>
      <c r="F1276">
        <f>ROUND(IF(Tariftyp="AT",IF($A1276&lt;MONTH(TE_ZP_AT),AT_Gehalt,AT_Gehalt*(1+TE_Satz_AT)),IF($A1276&lt;MONTH(TE_ZP_Tarif),Tarifentgelt,Tarifentgelt*(1+TE_Satz))*IRWAZ/AZ_Tarif)*EintrittsKNZ*AustrittsKNZ,2)</f>
        <v>2167.5</v>
      </c>
      <c r="G1276">
        <f>ROUND(Grundentgelt*LZinPrz,2)</f>
        <v>195.08</v>
      </c>
      <c r="H1276">
        <f>ROUND(IF(FreiwZulage&gt;TarifVolumenEnt+TarifVolumenLZ,FreiwZulage-(TarifVolumenEnt+TarifVolumenLZ),0)*AustrittsKNZ*EintrittsKNZ,2)</f>
        <v>0</v>
      </c>
      <c r="I1276">
        <f t="shared" si="177"/>
        <v>2362.58</v>
      </c>
      <c r="J1276">
        <f t="shared" si="171"/>
        <v>472.63</v>
      </c>
      <c r="K1276">
        <f t="shared" si="172"/>
        <v>1462.42</v>
      </c>
      <c r="L1276">
        <f t="shared" si="173"/>
        <v>3237.42</v>
      </c>
    </row>
    <row r="1277" spans="1:12" x14ac:dyDescent="0.25">
      <c r="A1277">
        <f t="shared" si="178"/>
        <v>4</v>
      </c>
      <c r="B1277">
        <f t="shared" si="179"/>
        <v>107</v>
      </c>
      <c r="C1277">
        <f t="shared" si="174"/>
        <v>2551</v>
      </c>
      <c r="D1277" t="str">
        <f t="shared" si="175"/>
        <v>Alois</v>
      </c>
      <c r="E1277" t="str">
        <f t="shared" si="176"/>
        <v>Michelbach</v>
      </c>
      <c r="F1277">
        <f>ROUND(IF(Tariftyp="AT",IF($A1277&lt;MONTH(TE_ZP_AT),AT_Gehalt,AT_Gehalt*(1+TE_Satz_AT)),IF($A1277&lt;MONTH(TE_ZP_Tarif),Tarifentgelt,Tarifentgelt*(1+TE_Satz))*IRWAZ/AZ_Tarif)*EintrittsKNZ*AustrittsKNZ,2)</f>
        <v>2167.5</v>
      </c>
      <c r="G1277">
        <f>ROUND(Grundentgelt*LZinPrz,2)</f>
        <v>195.08</v>
      </c>
      <c r="H1277">
        <f>ROUND(IF(FreiwZulage&gt;TarifVolumenEnt+TarifVolumenLZ,FreiwZulage-(TarifVolumenEnt+TarifVolumenLZ),0)*AustrittsKNZ*EintrittsKNZ,2)</f>
        <v>0</v>
      </c>
      <c r="I1277">
        <f t="shared" si="177"/>
        <v>2362.58</v>
      </c>
      <c r="J1277">
        <f t="shared" si="171"/>
        <v>472.63</v>
      </c>
      <c r="K1277">
        <f t="shared" si="172"/>
        <v>1462.42</v>
      </c>
      <c r="L1277">
        <f t="shared" si="173"/>
        <v>3237.42</v>
      </c>
    </row>
    <row r="1278" spans="1:12" x14ac:dyDescent="0.25">
      <c r="A1278">
        <f t="shared" si="178"/>
        <v>5</v>
      </c>
      <c r="B1278">
        <f t="shared" si="179"/>
        <v>107</v>
      </c>
      <c r="C1278">
        <f t="shared" si="174"/>
        <v>2551</v>
      </c>
      <c r="D1278" t="str">
        <f t="shared" si="175"/>
        <v>Alois</v>
      </c>
      <c r="E1278" t="str">
        <f t="shared" si="176"/>
        <v>Michelbach</v>
      </c>
      <c r="F1278">
        <f>ROUND(IF(Tariftyp="AT",IF($A1278&lt;MONTH(TE_ZP_AT),AT_Gehalt,AT_Gehalt*(1+TE_Satz_AT)),IF($A1278&lt;MONTH(TE_ZP_Tarif),Tarifentgelt,Tarifentgelt*(1+TE_Satz))*IRWAZ/AZ_Tarif)*EintrittsKNZ*AustrittsKNZ,2)</f>
        <v>2232.5300000000002</v>
      </c>
      <c r="G1278">
        <f>ROUND(Grundentgelt*LZinPrz,2)</f>
        <v>200.93</v>
      </c>
      <c r="H1278">
        <f>ROUND(IF(FreiwZulage&gt;TarifVolumenEnt+TarifVolumenLZ,FreiwZulage-(TarifVolumenEnt+TarifVolumenLZ),0)*AustrittsKNZ*EintrittsKNZ,2)</f>
        <v>0</v>
      </c>
      <c r="I1278">
        <f t="shared" si="177"/>
        <v>2433.46</v>
      </c>
      <c r="J1278">
        <f t="shared" si="171"/>
        <v>486.81</v>
      </c>
      <c r="K1278">
        <f t="shared" si="172"/>
        <v>1391.54</v>
      </c>
      <c r="L1278">
        <f t="shared" si="173"/>
        <v>3166.54</v>
      </c>
    </row>
    <row r="1279" spans="1:12" x14ac:dyDescent="0.25">
      <c r="A1279">
        <f t="shared" si="178"/>
        <v>6</v>
      </c>
      <c r="B1279">
        <f t="shared" si="179"/>
        <v>107</v>
      </c>
      <c r="C1279">
        <f t="shared" si="174"/>
        <v>2551</v>
      </c>
      <c r="D1279" t="str">
        <f t="shared" si="175"/>
        <v>Alois</v>
      </c>
      <c r="E1279" t="str">
        <f t="shared" si="176"/>
        <v>Michelbach</v>
      </c>
      <c r="F1279">
        <f>ROUND(IF(Tariftyp="AT",IF($A1279&lt;MONTH(TE_ZP_AT),AT_Gehalt,AT_Gehalt*(1+TE_Satz_AT)),IF($A1279&lt;MONTH(TE_ZP_Tarif),Tarifentgelt,Tarifentgelt*(1+TE_Satz))*IRWAZ/AZ_Tarif)*EintrittsKNZ*AustrittsKNZ,2)</f>
        <v>2232.5300000000002</v>
      </c>
      <c r="G1279">
        <f>ROUND(Grundentgelt*LZinPrz,2)</f>
        <v>200.93</v>
      </c>
      <c r="H1279">
        <f>ROUND(IF(FreiwZulage&gt;TarifVolumenEnt+TarifVolumenLZ,FreiwZulage-(TarifVolumenEnt+TarifVolumenLZ),0)*AustrittsKNZ*EintrittsKNZ,2)</f>
        <v>0</v>
      </c>
      <c r="I1279">
        <f t="shared" si="177"/>
        <v>2433.46</v>
      </c>
      <c r="J1279">
        <f t="shared" si="171"/>
        <v>486.81</v>
      </c>
      <c r="K1279">
        <f t="shared" si="172"/>
        <v>1391.54</v>
      </c>
      <c r="L1279">
        <f t="shared" si="173"/>
        <v>3166.54</v>
      </c>
    </row>
    <row r="1280" spans="1:12" x14ac:dyDescent="0.25">
      <c r="A1280">
        <f t="shared" si="178"/>
        <v>7</v>
      </c>
      <c r="B1280">
        <f t="shared" si="179"/>
        <v>107</v>
      </c>
      <c r="C1280">
        <f t="shared" si="174"/>
        <v>2551</v>
      </c>
      <c r="D1280" t="str">
        <f t="shared" si="175"/>
        <v>Alois</v>
      </c>
      <c r="E1280" t="str">
        <f t="shared" si="176"/>
        <v>Michelbach</v>
      </c>
      <c r="F1280">
        <f>ROUND(IF(Tariftyp="AT",IF($A1280&lt;MONTH(TE_ZP_AT),AT_Gehalt,AT_Gehalt*(1+TE_Satz_AT)),IF($A1280&lt;MONTH(TE_ZP_Tarif),Tarifentgelt,Tarifentgelt*(1+TE_Satz))*IRWAZ/AZ_Tarif)*EintrittsKNZ*AustrittsKNZ,2)</f>
        <v>2232.5300000000002</v>
      </c>
      <c r="G1280">
        <f>ROUND(Grundentgelt*LZinPrz,2)</f>
        <v>200.93</v>
      </c>
      <c r="H1280">
        <f>ROUND(IF(FreiwZulage&gt;TarifVolumenEnt+TarifVolumenLZ,FreiwZulage-(TarifVolumenEnt+TarifVolumenLZ),0)*AustrittsKNZ*EintrittsKNZ,2)</f>
        <v>0</v>
      </c>
      <c r="I1280">
        <f t="shared" si="177"/>
        <v>2433.46</v>
      </c>
      <c r="J1280">
        <f t="shared" si="171"/>
        <v>486.81</v>
      </c>
      <c r="K1280">
        <f t="shared" si="172"/>
        <v>1391.54</v>
      </c>
      <c r="L1280">
        <f t="shared" si="173"/>
        <v>3166.54</v>
      </c>
    </row>
    <row r="1281" spans="1:12" x14ac:dyDescent="0.25">
      <c r="A1281">
        <f t="shared" si="178"/>
        <v>8</v>
      </c>
      <c r="B1281">
        <f t="shared" si="179"/>
        <v>107</v>
      </c>
      <c r="C1281">
        <f t="shared" si="174"/>
        <v>2551</v>
      </c>
      <c r="D1281" t="str">
        <f t="shared" si="175"/>
        <v>Alois</v>
      </c>
      <c r="E1281" t="str">
        <f t="shared" si="176"/>
        <v>Michelbach</v>
      </c>
      <c r="F1281">
        <f>ROUND(IF(Tariftyp="AT",IF($A1281&lt;MONTH(TE_ZP_AT),AT_Gehalt,AT_Gehalt*(1+TE_Satz_AT)),IF($A1281&lt;MONTH(TE_ZP_Tarif),Tarifentgelt,Tarifentgelt*(1+TE_Satz))*IRWAZ/AZ_Tarif)*EintrittsKNZ*AustrittsKNZ,2)</f>
        <v>2232.5300000000002</v>
      </c>
      <c r="G1281">
        <f>ROUND(Grundentgelt*LZinPrz,2)</f>
        <v>200.93</v>
      </c>
      <c r="H1281">
        <f>ROUND(IF(FreiwZulage&gt;TarifVolumenEnt+TarifVolumenLZ,FreiwZulage-(TarifVolumenEnt+TarifVolumenLZ),0)*AustrittsKNZ*EintrittsKNZ,2)</f>
        <v>0</v>
      </c>
      <c r="I1281">
        <f t="shared" si="177"/>
        <v>2433.46</v>
      </c>
      <c r="J1281">
        <f t="shared" si="171"/>
        <v>486.81</v>
      </c>
      <c r="K1281">
        <f t="shared" si="172"/>
        <v>1391.54</v>
      </c>
      <c r="L1281">
        <f t="shared" si="173"/>
        <v>3166.54</v>
      </c>
    </row>
    <row r="1282" spans="1:12" x14ac:dyDescent="0.25">
      <c r="A1282">
        <f t="shared" si="178"/>
        <v>9</v>
      </c>
      <c r="B1282">
        <f t="shared" si="179"/>
        <v>107</v>
      </c>
      <c r="C1282">
        <f t="shared" si="174"/>
        <v>2551</v>
      </c>
      <c r="D1282" t="str">
        <f t="shared" si="175"/>
        <v>Alois</v>
      </c>
      <c r="E1282" t="str">
        <f t="shared" si="176"/>
        <v>Michelbach</v>
      </c>
      <c r="F1282">
        <f>ROUND(IF(Tariftyp="AT",IF($A1282&lt;MONTH(TE_ZP_AT),AT_Gehalt,AT_Gehalt*(1+TE_Satz_AT)),IF($A1282&lt;MONTH(TE_ZP_Tarif),Tarifentgelt,Tarifentgelt*(1+TE_Satz))*IRWAZ/AZ_Tarif)*EintrittsKNZ*AustrittsKNZ,2)</f>
        <v>2232.5300000000002</v>
      </c>
      <c r="G1282">
        <f>ROUND(Grundentgelt*LZinPrz,2)</f>
        <v>200.93</v>
      </c>
      <c r="H1282">
        <f>ROUND(IF(FreiwZulage&gt;TarifVolumenEnt+TarifVolumenLZ,FreiwZulage-(TarifVolumenEnt+TarifVolumenLZ),0)*AustrittsKNZ*EintrittsKNZ,2)</f>
        <v>0</v>
      </c>
      <c r="I1282">
        <f t="shared" si="177"/>
        <v>2433.46</v>
      </c>
      <c r="J1282">
        <f t="shared" ref="J1282:J1345" si="180">ROUND(IF(KVPV_BBG&lt;lfdEntgelt,KVPV_BBG*KVPV_Satz,lfdEntgelt*KVPV_Satz)+IF(RVAV_BBG&lt;lfdEntgelt,RVAV_BBG*RVAV_Satz,lfdEntgelt*RVAV_Satz),2)</f>
        <v>486.81</v>
      </c>
      <c r="K1282">
        <f t="shared" ref="K1282:K1345" si="181">IF(KVPV_BBG-lfdEntgelt&lt;0,0,KVPV_BBG-lfdEntgelt)</f>
        <v>1391.54</v>
      </c>
      <c r="L1282">
        <f t="shared" ref="L1282:L1345" si="182">IF(RVAV_BBG-lfdEntgelt&lt;0,0,RVAV_BBG-lfdEntgelt)</f>
        <v>3166.54</v>
      </c>
    </row>
    <row r="1283" spans="1:12" x14ac:dyDescent="0.25">
      <c r="A1283">
        <f t="shared" si="178"/>
        <v>10</v>
      </c>
      <c r="B1283">
        <f t="shared" si="179"/>
        <v>107</v>
      </c>
      <c r="C1283">
        <f t="shared" ref="C1283:C1346" si="183">INDEX(Stammdaten,$B1283,1)</f>
        <v>2551</v>
      </c>
      <c r="D1283" t="str">
        <f t="shared" ref="D1283:D1346" si="184">INDEX(Stammdaten,$B1283,2)</f>
        <v>Alois</v>
      </c>
      <c r="E1283" t="str">
        <f t="shared" ref="E1283:E1346" si="185">INDEX(Stammdaten,$B1283,3)</f>
        <v>Michelbach</v>
      </c>
      <c r="F1283">
        <f>ROUND(IF(Tariftyp="AT",IF($A1283&lt;MONTH(TE_ZP_AT),AT_Gehalt,AT_Gehalt*(1+TE_Satz_AT)),IF($A1283&lt;MONTH(TE_ZP_Tarif),Tarifentgelt,Tarifentgelt*(1+TE_Satz))*IRWAZ/AZ_Tarif)*EintrittsKNZ*AustrittsKNZ,2)</f>
        <v>2232.5300000000002</v>
      </c>
      <c r="G1283">
        <f>ROUND(Grundentgelt*LZinPrz,2)</f>
        <v>200.93</v>
      </c>
      <c r="H1283">
        <f>ROUND(IF(FreiwZulage&gt;TarifVolumenEnt+TarifVolumenLZ,FreiwZulage-(TarifVolumenEnt+TarifVolumenLZ),0)*AustrittsKNZ*EintrittsKNZ,2)</f>
        <v>0</v>
      </c>
      <c r="I1283">
        <f t="shared" ref="I1283:I1346" si="186">SUM(F1283:H1283)</f>
        <v>2433.46</v>
      </c>
      <c r="J1283">
        <f t="shared" si="180"/>
        <v>486.81</v>
      </c>
      <c r="K1283">
        <f t="shared" si="181"/>
        <v>1391.54</v>
      </c>
      <c r="L1283">
        <f t="shared" si="182"/>
        <v>3166.54</v>
      </c>
    </row>
    <row r="1284" spans="1:12" x14ac:dyDescent="0.25">
      <c r="A1284">
        <f t="shared" ref="A1284:A1347" si="187">IF($A1283=12,1,$A1283+1)</f>
        <v>11</v>
      </c>
      <c r="B1284">
        <f t="shared" ref="B1284:B1347" si="188">IF(A1284=1,B1283+1,B1283)</f>
        <v>107</v>
      </c>
      <c r="C1284">
        <f t="shared" si="183"/>
        <v>2551</v>
      </c>
      <c r="D1284" t="str">
        <f t="shared" si="184"/>
        <v>Alois</v>
      </c>
      <c r="E1284" t="str">
        <f t="shared" si="185"/>
        <v>Michelbach</v>
      </c>
      <c r="F1284">
        <f>ROUND(IF(Tariftyp="AT",IF($A1284&lt;MONTH(TE_ZP_AT),AT_Gehalt,AT_Gehalt*(1+TE_Satz_AT)),IF($A1284&lt;MONTH(TE_ZP_Tarif),Tarifentgelt,Tarifentgelt*(1+TE_Satz))*IRWAZ/AZ_Tarif)*EintrittsKNZ*AustrittsKNZ,2)</f>
        <v>2232.5300000000002</v>
      </c>
      <c r="G1284">
        <f>ROUND(Grundentgelt*LZinPrz,2)</f>
        <v>200.93</v>
      </c>
      <c r="H1284">
        <f>ROUND(IF(FreiwZulage&gt;TarifVolumenEnt+TarifVolumenLZ,FreiwZulage-(TarifVolumenEnt+TarifVolumenLZ),0)*AustrittsKNZ*EintrittsKNZ,2)</f>
        <v>0</v>
      </c>
      <c r="I1284">
        <f t="shared" si="186"/>
        <v>2433.46</v>
      </c>
      <c r="J1284">
        <f t="shared" si="180"/>
        <v>486.81</v>
      </c>
      <c r="K1284">
        <f t="shared" si="181"/>
        <v>1391.54</v>
      </c>
      <c r="L1284">
        <f t="shared" si="182"/>
        <v>3166.54</v>
      </c>
    </row>
    <row r="1285" spans="1:12" x14ac:dyDescent="0.25">
      <c r="A1285">
        <f t="shared" si="187"/>
        <v>12</v>
      </c>
      <c r="B1285">
        <f t="shared" si="188"/>
        <v>107</v>
      </c>
      <c r="C1285">
        <f t="shared" si="183"/>
        <v>2551</v>
      </c>
      <c r="D1285" t="str">
        <f t="shared" si="184"/>
        <v>Alois</v>
      </c>
      <c r="E1285" t="str">
        <f t="shared" si="185"/>
        <v>Michelbach</v>
      </c>
      <c r="F1285">
        <f>ROUND(IF(Tariftyp="AT",IF($A1285&lt;MONTH(TE_ZP_AT),AT_Gehalt,AT_Gehalt*(1+TE_Satz_AT)),IF($A1285&lt;MONTH(TE_ZP_Tarif),Tarifentgelt,Tarifentgelt*(1+TE_Satz))*IRWAZ/AZ_Tarif)*EintrittsKNZ*AustrittsKNZ,2)</f>
        <v>2232.5300000000002</v>
      </c>
      <c r="G1285">
        <f>ROUND(Grundentgelt*LZinPrz,2)</f>
        <v>200.93</v>
      </c>
      <c r="H1285">
        <f>ROUND(IF(FreiwZulage&gt;TarifVolumenEnt+TarifVolumenLZ,FreiwZulage-(TarifVolumenEnt+TarifVolumenLZ),0)*AustrittsKNZ*EintrittsKNZ,2)</f>
        <v>0</v>
      </c>
      <c r="I1285">
        <f t="shared" si="186"/>
        <v>2433.46</v>
      </c>
      <c r="J1285">
        <f t="shared" si="180"/>
        <v>486.81</v>
      </c>
      <c r="K1285">
        <f t="shared" si="181"/>
        <v>1391.54</v>
      </c>
      <c r="L1285">
        <f t="shared" si="182"/>
        <v>3166.54</v>
      </c>
    </row>
    <row r="1286" spans="1:12" x14ac:dyDescent="0.25">
      <c r="A1286">
        <f t="shared" si="187"/>
        <v>1</v>
      </c>
      <c r="B1286">
        <f t="shared" si="188"/>
        <v>108</v>
      </c>
      <c r="C1286">
        <f t="shared" si="183"/>
        <v>2560</v>
      </c>
      <c r="D1286" t="str">
        <f t="shared" si="184"/>
        <v>Janina</v>
      </c>
      <c r="E1286" t="str">
        <f t="shared" si="185"/>
        <v>Miketta</v>
      </c>
      <c r="F1286">
        <f>ROUND(IF(Tariftyp="AT",IF($A1286&lt;MONTH(TE_ZP_AT),AT_Gehalt,AT_Gehalt*(1+TE_Satz_AT)),IF($A1286&lt;MONTH(TE_ZP_Tarif),Tarifentgelt,Tarifentgelt*(1+TE_Satz))*IRWAZ/AZ_Tarif)*EintrittsKNZ*AustrittsKNZ,2)</f>
        <v>922.1</v>
      </c>
      <c r="G1286">
        <f>ROUND(Grundentgelt*LZinPrz,2)</f>
        <v>0</v>
      </c>
      <c r="H1286">
        <f>ROUND(IF(FreiwZulage&gt;TarifVolumenEnt+TarifVolumenLZ,FreiwZulage-(TarifVolumenEnt+TarifVolumenLZ),0)*AustrittsKNZ*EintrittsKNZ,2)</f>
        <v>0</v>
      </c>
      <c r="I1286">
        <f t="shared" si="186"/>
        <v>922.1</v>
      </c>
      <c r="J1286">
        <f t="shared" si="180"/>
        <v>184.47</v>
      </c>
      <c r="K1286">
        <f t="shared" si="181"/>
        <v>2902.9</v>
      </c>
      <c r="L1286">
        <f t="shared" si="182"/>
        <v>4677.8999999999996</v>
      </c>
    </row>
    <row r="1287" spans="1:12" x14ac:dyDescent="0.25">
      <c r="A1287">
        <f t="shared" si="187"/>
        <v>2</v>
      </c>
      <c r="B1287">
        <f t="shared" si="188"/>
        <v>108</v>
      </c>
      <c r="C1287">
        <f t="shared" si="183"/>
        <v>2560</v>
      </c>
      <c r="D1287" t="str">
        <f t="shared" si="184"/>
        <v>Janina</v>
      </c>
      <c r="E1287" t="str">
        <f t="shared" si="185"/>
        <v>Miketta</v>
      </c>
      <c r="F1287">
        <f>ROUND(IF(Tariftyp="AT",IF($A1287&lt;MONTH(TE_ZP_AT),AT_Gehalt,AT_Gehalt*(1+TE_Satz_AT)),IF($A1287&lt;MONTH(TE_ZP_Tarif),Tarifentgelt,Tarifentgelt*(1+TE_Satz))*IRWAZ/AZ_Tarif)*EintrittsKNZ*AustrittsKNZ,2)</f>
        <v>922.1</v>
      </c>
      <c r="G1287">
        <f>ROUND(Grundentgelt*LZinPrz,2)</f>
        <v>0</v>
      </c>
      <c r="H1287">
        <f>ROUND(IF(FreiwZulage&gt;TarifVolumenEnt+TarifVolumenLZ,FreiwZulage-(TarifVolumenEnt+TarifVolumenLZ),0)*AustrittsKNZ*EintrittsKNZ,2)</f>
        <v>0</v>
      </c>
      <c r="I1287">
        <f t="shared" si="186"/>
        <v>922.1</v>
      </c>
      <c r="J1287">
        <f t="shared" si="180"/>
        <v>184.47</v>
      </c>
      <c r="K1287">
        <f t="shared" si="181"/>
        <v>2902.9</v>
      </c>
      <c r="L1287">
        <f t="shared" si="182"/>
        <v>4677.8999999999996</v>
      </c>
    </row>
    <row r="1288" spans="1:12" x14ac:dyDescent="0.25">
      <c r="A1288">
        <f t="shared" si="187"/>
        <v>3</v>
      </c>
      <c r="B1288">
        <f t="shared" si="188"/>
        <v>108</v>
      </c>
      <c r="C1288">
        <f t="shared" si="183"/>
        <v>2560</v>
      </c>
      <c r="D1288" t="str">
        <f t="shared" si="184"/>
        <v>Janina</v>
      </c>
      <c r="E1288" t="str">
        <f t="shared" si="185"/>
        <v>Miketta</v>
      </c>
      <c r="F1288">
        <f>ROUND(IF(Tariftyp="AT",IF($A1288&lt;MONTH(TE_ZP_AT),AT_Gehalt,AT_Gehalt*(1+TE_Satz_AT)),IF($A1288&lt;MONTH(TE_ZP_Tarif),Tarifentgelt,Tarifentgelt*(1+TE_Satz))*IRWAZ/AZ_Tarif)*EintrittsKNZ*AustrittsKNZ,2)</f>
        <v>922.1</v>
      </c>
      <c r="G1288">
        <f>ROUND(Grundentgelt*LZinPrz,2)</f>
        <v>0</v>
      </c>
      <c r="H1288">
        <f>ROUND(IF(FreiwZulage&gt;TarifVolumenEnt+TarifVolumenLZ,FreiwZulage-(TarifVolumenEnt+TarifVolumenLZ),0)*AustrittsKNZ*EintrittsKNZ,2)</f>
        <v>0</v>
      </c>
      <c r="I1288">
        <f t="shared" si="186"/>
        <v>922.1</v>
      </c>
      <c r="J1288">
        <f t="shared" si="180"/>
        <v>184.47</v>
      </c>
      <c r="K1288">
        <f t="shared" si="181"/>
        <v>2902.9</v>
      </c>
      <c r="L1288">
        <f t="shared" si="182"/>
        <v>4677.8999999999996</v>
      </c>
    </row>
    <row r="1289" spans="1:12" x14ac:dyDescent="0.25">
      <c r="A1289">
        <f t="shared" si="187"/>
        <v>4</v>
      </c>
      <c r="B1289">
        <f t="shared" si="188"/>
        <v>108</v>
      </c>
      <c r="C1289">
        <f t="shared" si="183"/>
        <v>2560</v>
      </c>
      <c r="D1289" t="str">
        <f t="shared" si="184"/>
        <v>Janina</v>
      </c>
      <c r="E1289" t="str">
        <f t="shared" si="185"/>
        <v>Miketta</v>
      </c>
      <c r="F1289">
        <f>ROUND(IF(Tariftyp="AT",IF($A1289&lt;MONTH(TE_ZP_AT),AT_Gehalt,AT_Gehalt*(1+TE_Satz_AT)),IF($A1289&lt;MONTH(TE_ZP_Tarif),Tarifentgelt,Tarifentgelt*(1+TE_Satz))*IRWAZ/AZ_Tarif)*EintrittsKNZ*AustrittsKNZ,2)</f>
        <v>0</v>
      </c>
      <c r="G1289">
        <f>ROUND(Grundentgelt*LZinPrz,2)</f>
        <v>0</v>
      </c>
      <c r="H1289">
        <f>ROUND(IF(FreiwZulage&gt;TarifVolumenEnt+TarifVolumenLZ,FreiwZulage-(TarifVolumenEnt+TarifVolumenLZ),0)*AustrittsKNZ*EintrittsKNZ,2)</f>
        <v>0</v>
      </c>
      <c r="I1289">
        <f t="shared" si="186"/>
        <v>0</v>
      </c>
      <c r="J1289">
        <f t="shared" si="180"/>
        <v>0</v>
      </c>
      <c r="K1289">
        <f t="shared" si="181"/>
        <v>3825</v>
      </c>
      <c r="L1289">
        <f t="shared" si="182"/>
        <v>5600</v>
      </c>
    </row>
    <row r="1290" spans="1:12" x14ac:dyDescent="0.25">
      <c r="A1290">
        <f t="shared" si="187"/>
        <v>5</v>
      </c>
      <c r="B1290">
        <f t="shared" si="188"/>
        <v>108</v>
      </c>
      <c r="C1290">
        <f t="shared" si="183"/>
        <v>2560</v>
      </c>
      <c r="D1290" t="str">
        <f t="shared" si="184"/>
        <v>Janina</v>
      </c>
      <c r="E1290" t="str">
        <f t="shared" si="185"/>
        <v>Miketta</v>
      </c>
      <c r="F1290">
        <f>ROUND(IF(Tariftyp="AT",IF($A1290&lt;MONTH(TE_ZP_AT),AT_Gehalt,AT_Gehalt*(1+TE_Satz_AT)),IF($A1290&lt;MONTH(TE_ZP_Tarif),Tarifentgelt,Tarifentgelt*(1+TE_Satz))*IRWAZ/AZ_Tarif)*EintrittsKNZ*AustrittsKNZ,2)</f>
        <v>0</v>
      </c>
      <c r="G1290">
        <f>ROUND(Grundentgelt*LZinPrz,2)</f>
        <v>0</v>
      </c>
      <c r="H1290">
        <f>ROUND(IF(FreiwZulage&gt;TarifVolumenEnt+TarifVolumenLZ,FreiwZulage-(TarifVolumenEnt+TarifVolumenLZ),0)*AustrittsKNZ*EintrittsKNZ,2)</f>
        <v>0</v>
      </c>
      <c r="I1290">
        <f t="shared" si="186"/>
        <v>0</v>
      </c>
      <c r="J1290">
        <f t="shared" si="180"/>
        <v>0</v>
      </c>
      <c r="K1290">
        <f t="shared" si="181"/>
        <v>3825</v>
      </c>
      <c r="L1290">
        <f t="shared" si="182"/>
        <v>5600</v>
      </c>
    </row>
    <row r="1291" spans="1:12" x14ac:dyDescent="0.25">
      <c r="A1291">
        <f t="shared" si="187"/>
        <v>6</v>
      </c>
      <c r="B1291">
        <f t="shared" si="188"/>
        <v>108</v>
      </c>
      <c r="C1291">
        <f t="shared" si="183"/>
        <v>2560</v>
      </c>
      <c r="D1291" t="str">
        <f t="shared" si="184"/>
        <v>Janina</v>
      </c>
      <c r="E1291" t="str">
        <f t="shared" si="185"/>
        <v>Miketta</v>
      </c>
      <c r="F1291">
        <f>ROUND(IF(Tariftyp="AT",IF($A1291&lt;MONTH(TE_ZP_AT),AT_Gehalt,AT_Gehalt*(1+TE_Satz_AT)),IF($A1291&lt;MONTH(TE_ZP_Tarif),Tarifentgelt,Tarifentgelt*(1+TE_Satz))*IRWAZ/AZ_Tarif)*EintrittsKNZ*AustrittsKNZ,2)</f>
        <v>0</v>
      </c>
      <c r="G1291">
        <f>ROUND(Grundentgelt*LZinPrz,2)</f>
        <v>0</v>
      </c>
      <c r="H1291">
        <f>ROUND(IF(FreiwZulage&gt;TarifVolumenEnt+TarifVolumenLZ,FreiwZulage-(TarifVolumenEnt+TarifVolumenLZ),0)*AustrittsKNZ*EintrittsKNZ,2)</f>
        <v>0</v>
      </c>
      <c r="I1291">
        <f t="shared" si="186"/>
        <v>0</v>
      </c>
      <c r="J1291">
        <f t="shared" si="180"/>
        <v>0</v>
      </c>
      <c r="K1291">
        <f t="shared" si="181"/>
        <v>3825</v>
      </c>
      <c r="L1291">
        <f t="shared" si="182"/>
        <v>5600</v>
      </c>
    </row>
    <row r="1292" spans="1:12" x14ac:dyDescent="0.25">
      <c r="A1292">
        <f t="shared" si="187"/>
        <v>7</v>
      </c>
      <c r="B1292">
        <f t="shared" si="188"/>
        <v>108</v>
      </c>
      <c r="C1292">
        <f t="shared" si="183"/>
        <v>2560</v>
      </c>
      <c r="D1292" t="str">
        <f t="shared" si="184"/>
        <v>Janina</v>
      </c>
      <c r="E1292" t="str">
        <f t="shared" si="185"/>
        <v>Miketta</v>
      </c>
      <c r="F1292">
        <f>ROUND(IF(Tariftyp="AT",IF($A1292&lt;MONTH(TE_ZP_AT),AT_Gehalt,AT_Gehalt*(1+TE_Satz_AT)),IF($A1292&lt;MONTH(TE_ZP_Tarif),Tarifentgelt,Tarifentgelt*(1+TE_Satz))*IRWAZ/AZ_Tarif)*EintrittsKNZ*AustrittsKNZ,2)</f>
        <v>0</v>
      </c>
      <c r="G1292">
        <f>ROUND(Grundentgelt*LZinPrz,2)</f>
        <v>0</v>
      </c>
      <c r="H1292">
        <f>ROUND(IF(FreiwZulage&gt;TarifVolumenEnt+TarifVolumenLZ,FreiwZulage-(TarifVolumenEnt+TarifVolumenLZ),0)*AustrittsKNZ*EintrittsKNZ,2)</f>
        <v>0</v>
      </c>
      <c r="I1292">
        <f t="shared" si="186"/>
        <v>0</v>
      </c>
      <c r="J1292">
        <f t="shared" si="180"/>
        <v>0</v>
      </c>
      <c r="K1292">
        <f t="shared" si="181"/>
        <v>3825</v>
      </c>
      <c r="L1292">
        <f t="shared" si="182"/>
        <v>5600</v>
      </c>
    </row>
    <row r="1293" spans="1:12" x14ac:dyDescent="0.25">
      <c r="A1293">
        <f t="shared" si="187"/>
        <v>8</v>
      </c>
      <c r="B1293">
        <f t="shared" si="188"/>
        <v>108</v>
      </c>
      <c r="C1293">
        <f t="shared" si="183"/>
        <v>2560</v>
      </c>
      <c r="D1293" t="str">
        <f t="shared" si="184"/>
        <v>Janina</v>
      </c>
      <c r="E1293" t="str">
        <f t="shared" si="185"/>
        <v>Miketta</v>
      </c>
      <c r="F1293">
        <f>ROUND(IF(Tariftyp="AT",IF($A1293&lt;MONTH(TE_ZP_AT),AT_Gehalt,AT_Gehalt*(1+TE_Satz_AT)),IF($A1293&lt;MONTH(TE_ZP_Tarif),Tarifentgelt,Tarifentgelt*(1+TE_Satz))*IRWAZ/AZ_Tarif)*EintrittsKNZ*AustrittsKNZ,2)</f>
        <v>0</v>
      </c>
      <c r="G1293">
        <f>ROUND(Grundentgelt*LZinPrz,2)</f>
        <v>0</v>
      </c>
      <c r="H1293">
        <f>ROUND(IF(FreiwZulage&gt;TarifVolumenEnt+TarifVolumenLZ,FreiwZulage-(TarifVolumenEnt+TarifVolumenLZ),0)*AustrittsKNZ*EintrittsKNZ,2)</f>
        <v>0</v>
      </c>
      <c r="I1293">
        <f t="shared" si="186"/>
        <v>0</v>
      </c>
      <c r="J1293">
        <f t="shared" si="180"/>
        <v>0</v>
      </c>
      <c r="K1293">
        <f t="shared" si="181"/>
        <v>3825</v>
      </c>
      <c r="L1293">
        <f t="shared" si="182"/>
        <v>5600</v>
      </c>
    </row>
    <row r="1294" spans="1:12" x14ac:dyDescent="0.25">
      <c r="A1294">
        <f t="shared" si="187"/>
        <v>9</v>
      </c>
      <c r="B1294">
        <f t="shared" si="188"/>
        <v>108</v>
      </c>
      <c r="C1294">
        <f t="shared" si="183"/>
        <v>2560</v>
      </c>
      <c r="D1294" t="str">
        <f t="shared" si="184"/>
        <v>Janina</v>
      </c>
      <c r="E1294" t="str">
        <f t="shared" si="185"/>
        <v>Miketta</v>
      </c>
      <c r="F1294">
        <f>ROUND(IF(Tariftyp="AT",IF($A1294&lt;MONTH(TE_ZP_AT),AT_Gehalt,AT_Gehalt*(1+TE_Satz_AT)),IF($A1294&lt;MONTH(TE_ZP_Tarif),Tarifentgelt,Tarifentgelt*(1+TE_Satz))*IRWAZ/AZ_Tarif)*EintrittsKNZ*AustrittsKNZ,2)</f>
        <v>0</v>
      </c>
      <c r="G1294">
        <f>ROUND(Grundentgelt*LZinPrz,2)</f>
        <v>0</v>
      </c>
      <c r="H1294">
        <f>ROUND(IF(FreiwZulage&gt;TarifVolumenEnt+TarifVolumenLZ,FreiwZulage-(TarifVolumenEnt+TarifVolumenLZ),0)*AustrittsKNZ*EintrittsKNZ,2)</f>
        <v>0</v>
      </c>
      <c r="I1294">
        <f t="shared" si="186"/>
        <v>0</v>
      </c>
      <c r="J1294">
        <f t="shared" si="180"/>
        <v>0</v>
      </c>
      <c r="K1294">
        <f t="shared" si="181"/>
        <v>3825</v>
      </c>
      <c r="L1294">
        <f t="shared" si="182"/>
        <v>5600</v>
      </c>
    </row>
    <row r="1295" spans="1:12" x14ac:dyDescent="0.25">
      <c r="A1295">
        <f t="shared" si="187"/>
        <v>10</v>
      </c>
      <c r="B1295">
        <f t="shared" si="188"/>
        <v>108</v>
      </c>
      <c r="C1295">
        <f t="shared" si="183"/>
        <v>2560</v>
      </c>
      <c r="D1295" t="str">
        <f t="shared" si="184"/>
        <v>Janina</v>
      </c>
      <c r="E1295" t="str">
        <f t="shared" si="185"/>
        <v>Miketta</v>
      </c>
      <c r="F1295">
        <f>ROUND(IF(Tariftyp="AT",IF($A1295&lt;MONTH(TE_ZP_AT),AT_Gehalt,AT_Gehalt*(1+TE_Satz_AT)),IF($A1295&lt;MONTH(TE_ZP_Tarif),Tarifentgelt,Tarifentgelt*(1+TE_Satz))*IRWAZ/AZ_Tarif)*EintrittsKNZ*AustrittsKNZ,2)</f>
        <v>0</v>
      </c>
      <c r="G1295">
        <f>ROUND(Grundentgelt*LZinPrz,2)</f>
        <v>0</v>
      </c>
      <c r="H1295">
        <f>ROUND(IF(FreiwZulage&gt;TarifVolumenEnt+TarifVolumenLZ,FreiwZulage-(TarifVolumenEnt+TarifVolumenLZ),0)*AustrittsKNZ*EintrittsKNZ,2)</f>
        <v>0</v>
      </c>
      <c r="I1295">
        <f t="shared" si="186"/>
        <v>0</v>
      </c>
      <c r="J1295">
        <f t="shared" si="180"/>
        <v>0</v>
      </c>
      <c r="K1295">
        <f t="shared" si="181"/>
        <v>3825</v>
      </c>
      <c r="L1295">
        <f t="shared" si="182"/>
        <v>5600</v>
      </c>
    </row>
    <row r="1296" spans="1:12" x14ac:dyDescent="0.25">
      <c r="A1296">
        <f t="shared" si="187"/>
        <v>11</v>
      </c>
      <c r="B1296">
        <f t="shared" si="188"/>
        <v>108</v>
      </c>
      <c r="C1296">
        <f t="shared" si="183"/>
        <v>2560</v>
      </c>
      <c r="D1296" t="str">
        <f t="shared" si="184"/>
        <v>Janina</v>
      </c>
      <c r="E1296" t="str">
        <f t="shared" si="185"/>
        <v>Miketta</v>
      </c>
      <c r="F1296">
        <f>ROUND(IF(Tariftyp="AT",IF($A1296&lt;MONTH(TE_ZP_AT),AT_Gehalt,AT_Gehalt*(1+TE_Satz_AT)),IF($A1296&lt;MONTH(TE_ZP_Tarif),Tarifentgelt,Tarifentgelt*(1+TE_Satz))*IRWAZ/AZ_Tarif)*EintrittsKNZ*AustrittsKNZ,2)</f>
        <v>0</v>
      </c>
      <c r="G1296">
        <f>ROUND(Grundentgelt*LZinPrz,2)</f>
        <v>0</v>
      </c>
      <c r="H1296">
        <f>ROUND(IF(FreiwZulage&gt;TarifVolumenEnt+TarifVolumenLZ,FreiwZulage-(TarifVolumenEnt+TarifVolumenLZ),0)*AustrittsKNZ*EintrittsKNZ,2)</f>
        <v>0</v>
      </c>
      <c r="I1296">
        <f t="shared" si="186"/>
        <v>0</v>
      </c>
      <c r="J1296">
        <f t="shared" si="180"/>
        <v>0</v>
      </c>
      <c r="K1296">
        <f t="shared" si="181"/>
        <v>3825</v>
      </c>
      <c r="L1296">
        <f t="shared" si="182"/>
        <v>5600</v>
      </c>
    </row>
    <row r="1297" spans="1:12" x14ac:dyDescent="0.25">
      <c r="A1297">
        <f t="shared" si="187"/>
        <v>12</v>
      </c>
      <c r="B1297">
        <f t="shared" si="188"/>
        <v>108</v>
      </c>
      <c r="C1297">
        <f t="shared" si="183"/>
        <v>2560</v>
      </c>
      <c r="D1297" t="str">
        <f t="shared" si="184"/>
        <v>Janina</v>
      </c>
      <c r="E1297" t="str">
        <f t="shared" si="185"/>
        <v>Miketta</v>
      </c>
      <c r="F1297">
        <f>ROUND(IF(Tariftyp="AT",IF($A1297&lt;MONTH(TE_ZP_AT),AT_Gehalt,AT_Gehalt*(1+TE_Satz_AT)),IF($A1297&lt;MONTH(TE_ZP_Tarif),Tarifentgelt,Tarifentgelt*(1+TE_Satz))*IRWAZ/AZ_Tarif)*EintrittsKNZ*AustrittsKNZ,2)</f>
        <v>0</v>
      </c>
      <c r="G1297">
        <f>ROUND(Grundentgelt*LZinPrz,2)</f>
        <v>0</v>
      </c>
      <c r="H1297">
        <f>ROUND(IF(FreiwZulage&gt;TarifVolumenEnt+TarifVolumenLZ,FreiwZulage-(TarifVolumenEnt+TarifVolumenLZ),0)*AustrittsKNZ*EintrittsKNZ,2)</f>
        <v>0</v>
      </c>
      <c r="I1297">
        <f t="shared" si="186"/>
        <v>0</v>
      </c>
      <c r="J1297">
        <f t="shared" si="180"/>
        <v>0</v>
      </c>
      <c r="K1297">
        <f t="shared" si="181"/>
        <v>3825</v>
      </c>
      <c r="L1297">
        <f t="shared" si="182"/>
        <v>5600</v>
      </c>
    </row>
    <row r="1298" spans="1:12" x14ac:dyDescent="0.25">
      <c r="A1298">
        <f t="shared" si="187"/>
        <v>1</v>
      </c>
      <c r="B1298">
        <f t="shared" si="188"/>
        <v>109</v>
      </c>
      <c r="C1298">
        <f t="shared" si="183"/>
        <v>2564</v>
      </c>
      <c r="D1298" t="str">
        <f t="shared" si="184"/>
        <v>Dieter</v>
      </c>
      <c r="E1298" t="str">
        <f t="shared" si="185"/>
        <v>Mühr</v>
      </c>
      <c r="F1298">
        <f>ROUND(IF(Tariftyp="AT",IF($A1298&lt;MONTH(TE_ZP_AT),AT_Gehalt,AT_Gehalt*(1+TE_Satz_AT)),IF($A1298&lt;MONTH(TE_ZP_Tarif),Tarifentgelt,Tarifentgelt*(1+TE_Satz))*IRWAZ/AZ_Tarif)*EintrittsKNZ*AustrittsKNZ,2)</f>
        <v>2608</v>
      </c>
      <c r="G1298">
        <f>ROUND(Grundentgelt*LZinPrz,2)</f>
        <v>312.95999999999998</v>
      </c>
      <c r="H1298">
        <f>ROUND(IF(FreiwZulage&gt;TarifVolumenEnt+TarifVolumenLZ,FreiwZulage-(TarifVolumenEnt+TarifVolumenLZ),0)*AustrittsKNZ*EintrittsKNZ,2)</f>
        <v>0</v>
      </c>
      <c r="I1298">
        <f t="shared" si="186"/>
        <v>2920.96</v>
      </c>
      <c r="J1298">
        <f t="shared" si="180"/>
        <v>584.34</v>
      </c>
      <c r="K1298">
        <f t="shared" si="181"/>
        <v>904.04</v>
      </c>
      <c r="L1298">
        <f t="shared" si="182"/>
        <v>2679.04</v>
      </c>
    </row>
    <row r="1299" spans="1:12" x14ac:dyDescent="0.25">
      <c r="A1299">
        <f t="shared" si="187"/>
        <v>2</v>
      </c>
      <c r="B1299">
        <f t="shared" si="188"/>
        <v>109</v>
      </c>
      <c r="C1299">
        <f t="shared" si="183"/>
        <v>2564</v>
      </c>
      <c r="D1299" t="str">
        <f t="shared" si="184"/>
        <v>Dieter</v>
      </c>
      <c r="E1299" t="str">
        <f t="shared" si="185"/>
        <v>Mühr</v>
      </c>
      <c r="F1299">
        <f>ROUND(IF(Tariftyp="AT",IF($A1299&lt;MONTH(TE_ZP_AT),AT_Gehalt,AT_Gehalt*(1+TE_Satz_AT)),IF($A1299&lt;MONTH(TE_ZP_Tarif),Tarifentgelt,Tarifentgelt*(1+TE_Satz))*IRWAZ/AZ_Tarif)*EintrittsKNZ*AustrittsKNZ,2)</f>
        <v>2608</v>
      </c>
      <c r="G1299">
        <f>ROUND(Grundentgelt*LZinPrz,2)</f>
        <v>312.95999999999998</v>
      </c>
      <c r="H1299">
        <f>ROUND(IF(FreiwZulage&gt;TarifVolumenEnt+TarifVolumenLZ,FreiwZulage-(TarifVolumenEnt+TarifVolumenLZ),0)*AustrittsKNZ*EintrittsKNZ,2)</f>
        <v>0</v>
      </c>
      <c r="I1299">
        <f t="shared" si="186"/>
        <v>2920.96</v>
      </c>
      <c r="J1299">
        <f t="shared" si="180"/>
        <v>584.34</v>
      </c>
      <c r="K1299">
        <f t="shared" si="181"/>
        <v>904.04</v>
      </c>
      <c r="L1299">
        <f t="shared" si="182"/>
        <v>2679.04</v>
      </c>
    </row>
    <row r="1300" spans="1:12" x14ac:dyDescent="0.25">
      <c r="A1300">
        <f t="shared" si="187"/>
        <v>3</v>
      </c>
      <c r="B1300">
        <f t="shared" si="188"/>
        <v>109</v>
      </c>
      <c r="C1300">
        <f t="shared" si="183"/>
        <v>2564</v>
      </c>
      <c r="D1300" t="str">
        <f t="shared" si="184"/>
        <v>Dieter</v>
      </c>
      <c r="E1300" t="str">
        <f t="shared" si="185"/>
        <v>Mühr</v>
      </c>
      <c r="F1300">
        <f>ROUND(IF(Tariftyp="AT",IF($A1300&lt;MONTH(TE_ZP_AT),AT_Gehalt,AT_Gehalt*(1+TE_Satz_AT)),IF($A1300&lt;MONTH(TE_ZP_Tarif),Tarifentgelt,Tarifentgelt*(1+TE_Satz))*IRWAZ/AZ_Tarif)*EintrittsKNZ*AustrittsKNZ,2)</f>
        <v>2608</v>
      </c>
      <c r="G1300">
        <f>ROUND(Grundentgelt*LZinPrz,2)</f>
        <v>312.95999999999998</v>
      </c>
      <c r="H1300">
        <f>ROUND(IF(FreiwZulage&gt;TarifVolumenEnt+TarifVolumenLZ,FreiwZulage-(TarifVolumenEnt+TarifVolumenLZ),0)*AustrittsKNZ*EintrittsKNZ,2)</f>
        <v>0</v>
      </c>
      <c r="I1300">
        <f t="shared" si="186"/>
        <v>2920.96</v>
      </c>
      <c r="J1300">
        <f t="shared" si="180"/>
        <v>584.34</v>
      </c>
      <c r="K1300">
        <f t="shared" si="181"/>
        <v>904.04</v>
      </c>
      <c r="L1300">
        <f t="shared" si="182"/>
        <v>2679.04</v>
      </c>
    </row>
    <row r="1301" spans="1:12" x14ac:dyDescent="0.25">
      <c r="A1301">
        <f t="shared" si="187"/>
        <v>4</v>
      </c>
      <c r="B1301">
        <f t="shared" si="188"/>
        <v>109</v>
      </c>
      <c r="C1301">
        <f t="shared" si="183"/>
        <v>2564</v>
      </c>
      <c r="D1301" t="str">
        <f t="shared" si="184"/>
        <v>Dieter</v>
      </c>
      <c r="E1301" t="str">
        <f t="shared" si="185"/>
        <v>Mühr</v>
      </c>
      <c r="F1301">
        <f>ROUND(IF(Tariftyp="AT",IF($A1301&lt;MONTH(TE_ZP_AT),AT_Gehalt,AT_Gehalt*(1+TE_Satz_AT)),IF($A1301&lt;MONTH(TE_ZP_Tarif),Tarifentgelt,Tarifentgelt*(1+TE_Satz))*IRWAZ/AZ_Tarif)*EintrittsKNZ*AustrittsKNZ,2)</f>
        <v>2608</v>
      </c>
      <c r="G1301">
        <f>ROUND(Grundentgelt*LZinPrz,2)</f>
        <v>312.95999999999998</v>
      </c>
      <c r="H1301">
        <f>ROUND(IF(FreiwZulage&gt;TarifVolumenEnt+TarifVolumenLZ,FreiwZulage-(TarifVolumenEnt+TarifVolumenLZ),0)*AustrittsKNZ*EintrittsKNZ,2)</f>
        <v>0</v>
      </c>
      <c r="I1301">
        <f t="shared" si="186"/>
        <v>2920.96</v>
      </c>
      <c r="J1301">
        <f t="shared" si="180"/>
        <v>584.34</v>
      </c>
      <c r="K1301">
        <f t="shared" si="181"/>
        <v>904.04</v>
      </c>
      <c r="L1301">
        <f t="shared" si="182"/>
        <v>2679.04</v>
      </c>
    </row>
    <row r="1302" spans="1:12" x14ac:dyDescent="0.25">
      <c r="A1302">
        <f t="shared" si="187"/>
        <v>5</v>
      </c>
      <c r="B1302">
        <f t="shared" si="188"/>
        <v>109</v>
      </c>
      <c r="C1302">
        <f t="shared" si="183"/>
        <v>2564</v>
      </c>
      <c r="D1302" t="str">
        <f t="shared" si="184"/>
        <v>Dieter</v>
      </c>
      <c r="E1302" t="str">
        <f t="shared" si="185"/>
        <v>Mühr</v>
      </c>
      <c r="F1302">
        <f>ROUND(IF(Tariftyp="AT",IF($A1302&lt;MONTH(TE_ZP_AT),AT_Gehalt,AT_Gehalt*(1+TE_Satz_AT)),IF($A1302&lt;MONTH(TE_ZP_Tarif),Tarifentgelt,Tarifentgelt*(1+TE_Satz))*IRWAZ/AZ_Tarif)*EintrittsKNZ*AustrittsKNZ,2)</f>
        <v>2686.24</v>
      </c>
      <c r="G1302">
        <f>ROUND(Grundentgelt*LZinPrz,2)</f>
        <v>322.35000000000002</v>
      </c>
      <c r="H1302">
        <f>ROUND(IF(FreiwZulage&gt;TarifVolumenEnt+TarifVolumenLZ,FreiwZulage-(TarifVolumenEnt+TarifVolumenLZ),0)*AustrittsKNZ*EintrittsKNZ,2)</f>
        <v>0</v>
      </c>
      <c r="I1302">
        <f t="shared" si="186"/>
        <v>3008.5899999999997</v>
      </c>
      <c r="J1302">
        <f t="shared" si="180"/>
        <v>601.87</v>
      </c>
      <c r="K1302">
        <f t="shared" si="181"/>
        <v>816.41000000000031</v>
      </c>
      <c r="L1302">
        <f t="shared" si="182"/>
        <v>2591.4100000000003</v>
      </c>
    </row>
    <row r="1303" spans="1:12" x14ac:dyDescent="0.25">
      <c r="A1303">
        <f t="shared" si="187"/>
        <v>6</v>
      </c>
      <c r="B1303">
        <f t="shared" si="188"/>
        <v>109</v>
      </c>
      <c r="C1303">
        <f t="shared" si="183"/>
        <v>2564</v>
      </c>
      <c r="D1303" t="str">
        <f t="shared" si="184"/>
        <v>Dieter</v>
      </c>
      <c r="E1303" t="str">
        <f t="shared" si="185"/>
        <v>Mühr</v>
      </c>
      <c r="F1303">
        <f>ROUND(IF(Tariftyp="AT",IF($A1303&lt;MONTH(TE_ZP_AT),AT_Gehalt,AT_Gehalt*(1+TE_Satz_AT)),IF($A1303&lt;MONTH(TE_ZP_Tarif),Tarifentgelt,Tarifentgelt*(1+TE_Satz))*IRWAZ/AZ_Tarif)*EintrittsKNZ*AustrittsKNZ,2)</f>
        <v>2686.24</v>
      </c>
      <c r="G1303">
        <f>ROUND(Grundentgelt*LZinPrz,2)</f>
        <v>322.35000000000002</v>
      </c>
      <c r="H1303">
        <f>ROUND(IF(FreiwZulage&gt;TarifVolumenEnt+TarifVolumenLZ,FreiwZulage-(TarifVolumenEnt+TarifVolumenLZ),0)*AustrittsKNZ*EintrittsKNZ,2)</f>
        <v>0</v>
      </c>
      <c r="I1303">
        <f t="shared" si="186"/>
        <v>3008.5899999999997</v>
      </c>
      <c r="J1303">
        <f t="shared" si="180"/>
        <v>601.87</v>
      </c>
      <c r="K1303">
        <f t="shared" si="181"/>
        <v>816.41000000000031</v>
      </c>
      <c r="L1303">
        <f t="shared" si="182"/>
        <v>2591.4100000000003</v>
      </c>
    </row>
    <row r="1304" spans="1:12" x14ac:dyDescent="0.25">
      <c r="A1304">
        <f t="shared" si="187"/>
        <v>7</v>
      </c>
      <c r="B1304">
        <f t="shared" si="188"/>
        <v>109</v>
      </c>
      <c r="C1304">
        <f t="shared" si="183"/>
        <v>2564</v>
      </c>
      <c r="D1304" t="str">
        <f t="shared" si="184"/>
        <v>Dieter</v>
      </c>
      <c r="E1304" t="str">
        <f t="shared" si="185"/>
        <v>Mühr</v>
      </c>
      <c r="F1304">
        <f>ROUND(IF(Tariftyp="AT",IF($A1304&lt;MONTH(TE_ZP_AT),AT_Gehalt,AT_Gehalt*(1+TE_Satz_AT)),IF($A1304&lt;MONTH(TE_ZP_Tarif),Tarifentgelt,Tarifentgelt*(1+TE_Satz))*IRWAZ/AZ_Tarif)*EintrittsKNZ*AustrittsKNZ,2)</f>
        <v>2686.24</v>
      </c>
      <c r="G1304">
        <f>ROUND(Grundentgelt*LZinPrz,2)</f>
        <v>322.35000000000002</v>
      </c>
      <c r="H1304">
        <f>ROUND(IF(FreiwZulage&gt;TarifVolumenEnt+TarifVolumenLZ,FreiwZulage-(TarifVolumenEnt+TarifVolumenLZ),0)*AustrittsKNZ*EintrittsKNZ,2)</f>
        <v>0</v>
      </c>
      <c r="I1304">
        <f t="shared" si="186"/>
        <v>3008.5899999999997</v>
      </c>
      <c r="J1304">
        <f t="shared" si="180"/>
        <v>601.87</v>
      </c>
      <c r="K1304">
        <f t="shared" si="181"/>
        <v>816.41000000000031</v>
      </c>
      <c r="L1304">
        <f t="shared" si="182"/>
        <v>2591.4100000000003</v>
      </c>
    </row>
    <row r="1305" spans="1:12" x14ac:dyDescent="0.25">
      <c r="A1305">
        <f t="shared" si="187"/>
        <v>8</v>
      </c>
      <c r="B1305">
        <f t="shared" si="188"/>
        <v>109</v>
      </c>
      <c r="C1305">
        <f t="shared" si="183"/>
        <v>2564</v>
      </c>
      <c r="D1305" t="str">
        <f t="shared" si="184"/>
        <v>Dieter</v>
      </c>
      <c r="E1305" t="str">
        <f t="shared" si="185"/>
        <v>Mühr</v>
      </c>
      <c r="F1305">
        <f>ROUND(IF(Tariftyp="AT",IF($A1305&lt;MONTH(TE_ZP_AT),AT_Gehalt,AT_Gehalt*(1+TE_Satz_AT)),IF($A1305&lt;MONTH(TE_ZP_Tarif),Tarifentgelt,Tarifentgelt*(1+TE_Satz))*IRWAZ/AZ_Tarif)*EintrittsKNZ*AustrittsKNZ,2)</f>
        <v>2686.24</v>
      </c>
      <c r="G1305">
        <f>ROUND(Grundentgelt*LZinPrz,2)</f>
        <v>322.35000000000002</v>
      </c>
      <c r="H1305">
        <f>ROUND(IF(FreiwZulage&gt;TarifVolumenEnt+TarifVolumenLZ,FreiwZulage-(TarifVolumenEnt+TarifVolumenLZ),0)*AustrittsKNZ*EintrittsKNZ,2)</f>
        <v>0</v>
      </c>
      <c r="I1305">
        <f t="shared" si="186"/>
        <v>3008.5899999999997</v>
      </c>
      <c r="J1305">
        <f t="shared" si="180"/>
        <v>601.87</v>
      </c>
      <c r="K1305">
        <f t="shared" si="181"/>
        <v>816.41000000000031</v>
      </c>
      <c r="L1305">
        <f t="shared" si="182"/>
        <v>2591.4100000000003</v>
      </c>
    </row>
    <row r="1306" spans="1:12" x14ac:dyDescent="0.25">
      <c r="A1306">
        <f t="shared" si="187"/>
        <v>9</v>
      </c>
      <c r="B1306">
        <f t="shared" si="188"/>
        <v>109</v>
      </c>
      <c r="C1306">
        <f t="shared" si="183"/>
        <v>2564</v>
      </c>
      <c r="D1306" t="str">
        <f t="shared" si="184"/>
        <v>Dieter</v>
      </c>
      <c r="E1306" t="str">
        <f t="shared" si="185"/>
        <v>Mühr</v>
      </c>
      <c r="F1306">
        <f>ROUND(IF(Tariftyp="AT",IF($A1306&lt;MONTH(TE_ZP_AT),AT_Gehalt,AT_Gehalt*(1+TE_Satz_AT)),IF($A1306&lt;MONTH(TE_ZP_Tarif),Tarifentgelt,Tarifentgelt*(1+TE_Satz))*IRWAZ/AZ_Tarif)*EintrittsKNZ*AustrittsKNZ,2)</f>
        <v>2686.24</v>
      </c>
      <c r="G1306">
        <f>ROUND(Grundentgelt*LZinPrz,2)</f>
        <v>322.35000000000002</v>
      </c>
      <c r="H1306">
        <f>ROUND(IF(FreiwZulage&gt;TarifVolumenEnt+TarifVolumenLZ,FreiwZulage-(TarifVolumenEnt+TarifVolumenLZ),0)*AustrittsKNZ*EintrittsKNZ,2)</f>
        <v>0</v>
      </c>
      <c r="I1306">
        <f t="shared" si="186"/>
        <v>3008.5899999999997</v>
      </c>
      <c r="J1306">
        <f t="shared" si="180"/>
        <v>601.87</v>
      </c>
      <c r="K1306">
        <f t="shared" si="181"/>
        <v>816.41000000000031</v>
      </c>
      <c r="L1306">
        <f t="shared" si="182"/>
        <v>2591.4100000000003</v>
      </c>
    </row>
    <row r="1307" spans="1:12" x14ac:dyDescent="0.25">
      <c r="A1307">
        <f t="shared" si="187"/>
        <v>10</v>
      </c>
      <c r="B1307">
        <f t="shared" si="188"/>
        <v>109</v>
      </c>
      <c r="C1307">
        <f t="shared" si="183"/>
        <v>2564</v>
      </c>
      <c r="D1307" t="str">
        <f t="shared" si="184"/>
        <v>Dieter</v>
      </c>
      <c r="E1307" t="str">
        <f t="shared" si="185"/>
        <v>Mühr</v>
      </c>
      <c r="F1307">
        <f>ROUND(IF(Tariftyp="AT",IF($A1307&lt;MONTH(TE_ZP_AT),AT_Gehalt,AT_Gehalt*(1+TE_Satz_AT)),IF($A1307&lt;MONTH(TE_ZP_Tarif),Tarifentgelt,Tarifentgelt*(1+TE_Satz))*IRWAZ/AZ_Tarif)*EintrittsKNZ*AustrittsKNZ,2)</f>
        <v>2686.24</v>
      </c>
      <c r="G1307">
        <f>ROUND(Grundentgelt*LZinPrz,2)</f>
        <v>322.35000000000002</v>
      </c>
      <c r="H1307">
        <f>ROUND(IF(FreiwZulage&gt;TarifVolumenEnt+TarifVolumenLZ,FreiwZulage-(TarifVolumenEnt+TarifVolumenLZ),0)*AustrittsKNZ*EintrittsKNZ,2)</f>
        <v>0</v>
      </c>
      <c r="I1307">
        <f t="shared" si="186"/>
        <v>3008.5899999999997</v>
      </c>
      <c r="J1307">
        <f t="shared" si="180"/>
        <v>601.87</v>
      </c>
      <c r="K1307">
        <f t="shared" si="181"/>
        <v>816.41000000000031</v>
      </c>
      <c r="L1307">
        <f t="shared" si="182"/>
        <v>2591.4100000000003</v>
      </c>
    </row>
    <row r="1308" spans="1:12" x14ac:dyDescent="0.25">
      <c r="A1308">
        <f t="shared" si="187"/>
        <v>11</v>
      </c>
      <c r="B1308">
        <f t="shared" si="188"/>
        <v>109</v>
      </c>
      <c r="C1308">
        <f t="shared" si="183"/>
        <v>2564</v>
      </c>
      <c r="D1308" t="str">
        <f t="shared" si="184"/>
        <v>Dieter</v>
      </c>
      <c r="E1308" t="str">
        <f t="shared" si="185"/>
        <v>Mühr</v>
      </c>
      <c r="F1308">
        <f>ROUND(IF(Tariftyp="AT",IF($A1308&lt;MONTH(TE_ZP_AT),AT_Gehalt,AT_Gehalt*(1+TE_Satz_AT)),IF($A1308&lt;MONTH(TE_ZP_Tarif),Tarifentgelt,Tarifentgelt*(1+TE_Satz))*IRWAZ/AZ_Tarif)*EintrittsKNZ*AustrittsKNZ,2)</f>
        <v>2686.24</v>
      </c>
      <c r="G1308">
        <f>ROUND(Grundentgelt*LZinPrz,2)</f>
        <v>322.35000000000002</v>
      </c>
      <c r="H1308">
        <f>ROUND(IF(FreiwZulage&gt;TarifVolumenEnt+TarifVolumenLZ,FreiwZulage-(TarifVolumenEnt+TarifVolumenLZ),0)*AustrittsKNZ*EintrittsKNZ,2)</f>
        <v>0</v>
      </c>
      <c r="I1308">
        <f t="shared" si="186"/>
        <v>3008.5899999999997</v>
      </c>
      <c r="J1308">
        <f t="shared" si="180"/>
        <v>601.87</v>
      </c>
      <c r="K1308">
        <f t="shared" si="181"/>
        <v>816.41000000000031</v>
      </c>
      <c r="L1308">
        <f t="shared" si="182"/>
        <v>2591.4100000000003</v>
      </c>
    </row>
    <row r="1309" spans="1:12" x14ac:dyDescent="0.25">
      <c r="A1309">
        <f t="shared" si="187"/>
        <v>12</v>
      </c>
      <c r="B1309">
        <f t="shared" si="188"/>
        <v>109</v>
      </c>
      <c r="C1309">
        <f t="shared" si="183"/>
        <v>2564</v>
      </c>
      <c r="D1309" t="str">
        <f t="shared" si="184"/>
        <v>Dieter</v>
      </c>
      <c r="E1309" t="str">
        <f t="shared" si="185"/>
        <v>Mühr</v>
      </c>
      <c r="F1309">
        <f>ROUND(IF(Tariftyp="AT",IF($A1309&lt;MONTH(TE_ZP_AT),AT_Gehalt,AT_Gehalt*(1+TE_Satz_AT)),IF($A1309&lt;MONTH(TE_ZP_Tarif),Tarifentgelt,Tarifentgelt*(1+TE_Satz))*IRWAZ/AZ_Tarif)*EintrittsKNZ*AustrittsKNZ,2)</f>
        <v>2686.24</v>
      </c>
      <c r="G1309">
        <f>ROUND(Grundentgelt*LZinPrz,2)</f>
        <v>322.35000000000002</v>
      </c>
      <c r="H1309">
        <f>ROUND(IF(FreiwZulage&gt;TarifVolumenEnt+TarifVolumenLZ,FreiwZulage-(TarifVolumenEnt+TarifVolumenLZ),0)*AustrittsKNZ*EintrittsKNZ,2)</f>
        <v>0</v>
      </c>
      <c r="I1309">
        <f t="shared" si="186"/>
        <v>3008.5899999999997</v>
      </c>
      <c r="J1309">
        <f t="shared" si="180"/>
        <v>601.87</v>
      </c>
      <c r="K1309">
        <f t="shared" si="181"/>
        <v>816.41000000000031</v>
      </c>
      <c r="L1309">
        <f t="shared" si="182"/>
        <v>2591.4100000000003</v>
      </c>
    </row>
    <row r="1310" spans="1:12" x14ac:dyDescent="0.25">
      <c r="A1310">
        <f t="shared" si="187"/>
        <v>1</v>
      </c>
      <c r="B1310">
        <f t="shared" si="188"/>
        <v>110</v>
      </c>
      <c r="C1310">
        <f t="shared" si="183"/>
        <v>2567</v>
      </c>
      <c r="D1310" t="str">
        <f t="shared" si="184"/>
        <v>Christian</v>
      </c>
      <c r="E1310" t="str">
        <f t="shared" si="185"/>
        <v>Müller</v>
      </c>
      <c r="F1310">
        <f>ROUND(IF(Tariftyp="AT",IF($A1310&lt;MONTH(TE_ZP_AT),AT_Gehalt,AT_Gehalt*(1+TE_Satz_AT)),IF($A1310&lt;MONTH(TE_ZP_Tarif),Tarifentgelt,Tarifentgelt*(1+TE_Satz))*IRWAZ/AZ_Tarif)*EintrittsKNZ*AustrittsKNZ,2)</f>
        <v>2123.5</v>
      </c>
      <c r="G1310">
        <f>ROUND(Grundentgelt*LZinPrz,2)</f>
        <v>233.59</v>
      </c>
      <c r="H1310">
        <f>ROUND(IF(FreiwZulage&gt;TarifVolumenEnt+TarifVolumenLZ,FreiwZulage-(TarifVolumenEnt+TarifVolumenLZ),0)*AustrittsKNZ*EintrittsKNZ,2)</f>
        <v>0</v>
      </c>
      <c r="I1310">
        <f t="shared" si="186"/>
        <v>2357.09</v>
      </c>
      <c r="J1310">
        <f t="shared" si="180"/>
        <v>471.54</v>
      </c>
      <c r="K1310">
        <f t="shared" si="181"/>
        <v>1467.9099999999999</v>
      </c>
      <c r="L1310">
        <f t="shared" si="182"/>
        <v>3242.91</v>
      </c>
    </row>
    <row r="1311" spans="1:12" x14ac:dyDescent="0.25">
      <c r="A1311">
        <f t="shared" si="187"/>
        <v>2</v>
      </c>
      <c r="B1311">
        <f t="shared" si="188"/>
        <v>110</v>
      </c>
      <c r="C1311">
        <f t="shared" si="183"/>
        <v>2567</v>
      </c>
      <c r="D1311" t="str">
        <f t="shared" si="184"/>
        <v>Christian</v>
      </c>
      <c r="E1311" t="str">
        <f t="shared" si="185"/>
        <v>Müller</v>
      </c>
      <c r="F1311">
        <f>ROUND(IF(Tariftyp="AT",IF($A1311&lt;MONTH(TE_ZP_AT),AT_Gehalt,AT_Gehalt*(1+TE_Satz_AT)),IF($A1311&lt;MONTH(TE_ZP_Tarif),Tarifentgelt,Tarifentgelt*(1+TE_Satz))*IRWAZ/AZ_Tarif)*EintrittsKNZ*AustrittsKNZ,2)</f>
        <v>2123.5</v>
      </c>
      <c r="G1311">
        <f>ROUND(Grundentgelt*LZinPrz,2)</f>
        <v>233.59</v>
      </c>
      <c r="H1311">
        <f>ROUND(IF(FreiwZulage&gt;TarifVolumenEnt+TarifVolumenLZ,FreiwZulage-(TarifVolumenEnt+TarifVolumenLZ),0)*AustrittsKNZ*EintrittsKNZ,2)</f>
        <v>0</v>
      </c>
      <c r="I1311">
        <f t="shared" si="186"/>
        <v>2357.09</v>
      </c>
      <c r="J1311">
        <f t="shared" si="180"/>
        <v>471.54</v>
      </c>
      <c r="K1311">
        <f t="shared" si="181"/>
        <v>1467.9099999999999</v>
      </c>
      <c r="L1311">
        <f t="shared" si="182"/>
        <v>3242.91</v>
      </c>
    </row>
    <row r="1312" spans="1:12" x14ac:dyDescent="0.25">
      <c r="A1312">
        <f t="shared" si="187"/>
        <v>3</v>
      </c>
      <c r="B1312">
        <f t="shared" si="188"/>
        <v>110</v>
      </c>
      <c r="C1312">
        <f t="shared" si="183"/>
        <v>2567</v>
      </c>
      <c r="D1312" t="str">
        <f t="shared" si="184"/>
        <v>Christian</v>
      </c>
      <c r="E1312" t="str">
        <f t="shared" si="185"/>
        <v>Müller</v>
      </c>
      <c r="F1312">
        <f>ROUND(IF(Tariftyp="AT",IF($A1312&lt;MONTH(TE_ZP_AT),AT_Gehalt,AT_Gehalt*(1+TE_Satz_AT)),IF($A1312&lt;MONTH(TE_ZP_Tarif),Tarifentgelt,Tarifentgelt*(1+TE_Satz))*IRWAZ/AZ_Tarif)*EintrittsKNZ*AustrittsKNZ,2)</f>
        <v>2123.5</v>
      </c>
      <c r="G1312">
        <f>ROUND(Grundentgelt*LZinPrz,2)</f>
        <v>233.59</v>
      </c>
      <c r="H1312">
        <f>ROUND(IF(FreiwZulage&gt;TarifVolumenEnt+TarifVolumenLZ,FreiwZulage-(TarifVolumenEnt+TarifVolumenLZ),0)*AustrittsKNZ*EintrittsKNZ,2)</f>
        <v>0</v>
      </c>
      <c r="I1312">
        <f t="shared" si="186"/>
        <v>2357.09</v>
      </c>
      <c r="J1312">
        <f t="shared" si="180"/>
        <v>471.54</v>
      </c>
      <c r="K1312">
        <f t="shared" si="181"/>
        <v>1467.9099999999999</v>
      </c>
      <c r="L1312">
        <f t="shared" si="182"/>
        <v>3242.91</v>
      </c>
    </row>
    <row r="1313" spans="1:12" x14ac:dyDescent="0.25">
      <c r="A1313">
        <f t="shared" si="187"/>
        <v>4</v>
      </c>
      <c r="B1313">
        <f t="shared" si="188"/>
        <v>110</v>
      </c>
      <c r="C1313">
        <f t="shared" si="183"/>
        <v>2567</v>
      </c>
      <c r="D1313" t="str">
        <f t="shared" si="184"/>
        <v>Christian</v>
      </c>
      <c r="E1313" t="str">
        <f t="shared" si="185"/>
        <v>Müller</v>
      </c>
      <c r="F1313">
        <f>ROUND(IF(Tariftyp="AT",IF($A1313&lt;MONTH(TE_ZP_AT),AT_Gehalt,AT_Gehalt*(1+TE_Satz_AT)),IF($A1313&lt;MONTH(TE_ZP_Tarif),Tarifentgelt,Tarifentgelt*(1+TE_Satz))*IRWAZ/AZ_Tarif)*EintrittsKNZ*AustrittsKNZ,2)</f>
        <v>2123.5</v>
      </c>
      <c r="G1313">
        <f>ROUND(Grundentgelt*LZinPrz,2)</f>
        <v>233.59</v>
      </c>
      <c r="H1313">
        <f>ROUND(IF(FreiwZulage&gt;TarifVolumenEnt+TarifVolumenLZ,FreiwZulage-(TarifVolumenEnt+TarifVolumenLZ),0)*AustrittsKNZ*EintrittsKNZ,2)</f>
        <v>0</v>
      </c>
      <c r="I1313">
        <f t="shared" si="186"/>
        <v>2357.09</v>
      </c>
      <c r="J1313">
        <f t="shared" si="180"/>
        <v>471.54</v>
      </c>
      <c r="K1313">
        <f t="shared" si="181"/>
        <v>1467.9099999999999</v>
      </c>
      <c r="L1313">
        <f t="shared" si="182"/>
        <v>3242.91</v>
      </c>
    </row>
    <row r="1314" spans="1:12" x14ac:dyDescent="0.25">
      <c r="A1314">
        <f t="shared" si="187"/>
        <v>5</v>
      </c>
      <c r="B1314">
        <f t="shared" si="188"/>
        <v>110</v>
      </c>
      <c r="C1314">
        <f t="shared" si="183"/>
        <v>2567</v>
      </c>
      <c r="D1314" t="str">
        <f t="shared" si="184"/>
        <v>Christian</v>
      </c>
      <c r="E1314" t="str">
        <f t="shared" si="185"/>
        <v>Müller</v>
      </c>
      <c r="F1314">
        <f>ROUND(IF(Tariftyp="AT",IF($A1314&lt;MONTH(TE_ZP_AT),AT_Gehalt,AT_Gehalt*(1+TE_Satz_AT)),IF($A1314&lt;MONTH(TE_ZP_Tarif),Tarifentgelt,Tarifentgelt*(1+TE_Satz))*IRWAZ/AZ_Tarif)*EintrittsKNZ*AustrittsKNZ,2)</f>
        <v>2187.21</v>
      </c>
      <c r="G1314">
        <f>ROUND(Grundentgelt*LZinPrz,2)</f>
        <v>240.59</v>
      </c>
      <c r="H1314">
        <f>ROUND(IF(FreiwZulage&gt;TarifVolumenEnt+TarifVolumenLZ,FreiwZulage-(TarifVolumenEnt+TarifVolumenLZ),0)*AustrittsKNZ*EintrittsKNZ,2)</f>
        <v>0</v>
      </c>
      <c r="I1314">
        <f t="shared" si="186"/>
        <v>2427.8000000000002</v>
      </c>
      <c r="J1314">
        <f t="shared" si="180"/>
        <v>485.68</v>
      </c>
      <c r="K1314">
        <f t="shared" si="181"/>
        <v>1397.1999999999998</v>
      </c>
      <c r="L1314">
        <f t="shared" si="182"/>
        <v>3172.2</v>
      </c>
    </row>
    <row r="1315" spans="1:12" x14ac:dyDescent="0.25">
      <c r="A1315">
        <f t="shared" si="187"/>
        <v>6</v>
      </c>
      <c r="B1315">
        <f t="shared" si="188"/>
        <v>110</v>
      </c>
      <c r="C1315">
        <f t="shared" si="183"/>
        <v>2567</v>
      </c>
      <c r="D1315" t="str">
        <f t="shared" si="184"/>
        <v>Christian</v>
      </c>
      <c r="E1315" t="str">
        <f t="shared" si="185"/>
        <v>Müller</v>
      </c>
      <c r="F1315">
        <f>ROUND(IF(Tariftyp="AT",IF($A1315&lt;MONTH(TE_ZP_AT),AT_Gehalt,AT_Gehalt*(1+TE_Satz_AT)),IF($A1315&lt;MONTH(TE_ZP_Tarif),Tarifentgelt,Tarifentgelt*(1+TE_Satz))*IRWAZ/AZ_Tarif)*EintrittsKNZ*AustrittsKNZ,2)</f>
        <v>2187.21</v>
      </c>
      <c r="G1315">
        <f>ROUND(Grundentgelt*LZinPrz,2)</f>
        <v>240.59</v>
      </c>
      <c r="H1315">
        <f>ROUND(IF(FreiwZulage&gt;TarifVolumenEnt+TarifVolumenLZ,FreiwZulage-(TarifVolumenEnt+TarifVolumenLZ),0)*AustrittsKNZ*EintrittsKNZ,2)</f>
        <v>0</v>
      </c>
      <c r="I1315">
        <f t="shared" si="186"/>
        <v>2427.8000000000002</v>
      </c>
      <c r="J1315">
        <f t="shared" si="180"/>
        <v>485.68</v>
      </c>
      <c r="K1315">
        <f t="shared" si="181"/>
        <v>1397.1999999999998</v>
      </c>
      <c r="L1315">
        <f t="shared" si="182"/>
        <v>3172.2</v>
      </c>
    </row>
    <row r="1316" spans="1:12" x14ac:dyDescent="0.25">
      <c r="A1316">
        <f t="shared" si="187"/>
        <v>7</v>
      </c>
      <c r="B1316">
        <f t="shared" si="188"/>
        <v>110</v>
      </c>
      <c r="C1316">
        <f t="shared" si="183"/>
        <v>2567</v>
      </c>
      <c r="D1316" t="str">
        <f t="shared" si="184"/>
        <v>Christian</v>
      </c>
      <c r="E1316" t="str">
        <f t="shared" si="185"/>
        <v>Müller</v>
      </c>
      <c r="F1316">
        <f>ROUND(IF(Tariftyp="AT",IF($A1316&lt;MONTH(TE_ZP_AT),AT_Gehalt,AT_Gehalt*(1+TE_Satz_AT)),IF($A1316&lt;MONTH(TE_ZP_Tarif),Tarifentgelt,Tarifentgelt*(1+TE_Satz))*IRWAZ/AZ_Tarif)*EintrittsKNZ*AustrittsKNZ,2)</f>
        <v>2187.21</v>
      </c>
      <c r="G1316">
        <f>ROUND(Grundentgelt*LZinPrz,2)</f>
        <v>240.59</v>
      </c>
      <c r="H1316">
        <f>ROUND(IF(FreiwZulage&gt;TarifVolumenEnt+TarifVolumenLZ,FreiwZulage-(TarifVolumenEnt+TarifVolumenLZ),0)*AustrittsKNZ*EintrittsKNZ,2)</f>
        <v>0</v>
      </c>
      <c r="I1316">
        <f t="shared" si="186"/>
        <v>2427.8000000000002</v>
      </c>
      <c r="J1316">
        <f t="shared" si="180"/>
        <v>485.68</v>
      </c>
      <c r="K1316">
        <f t="shared" si="181"/>
        <v>1397.1999999999998</v>
      </c>
      <c r="L1316">
        <f t="shared" si="182"/>
        <v>3172.2</v>
      </c>
    </row>
    <row r="1317" spans="1:12" x14ac:dyDescent="0.25">
      <c r="A1317">
        <f t="shared" si="187"/>
        <v>8</v>
      </c>
      <c r="B1317">
        <f t="shared" si="188"/>
        <v>110</v>
      </c>
      <c r="C1317">
        <f t="shared" si="183"/>
        <v>2567</v>
      </c>
      <c r="D1317" t="str">
        <f t="shared" si="184"/>
        <v>Christian</v>
      </c>
      <c r="E1317" t="str">
        <f t="shared" si="185"/>
        <v>Müller</v>
      </c>
      <c r="F1317">
        <f>ROUND(IF(Tariftyp="AT",IF($A1317&lt;MONTH(TE_ZP_AT),AT_Gehalt,AT_Gehalt*(1+TE_Satz_AT)),IF($A1317&lt;MONTH(TE_ZP_Tarif),Tarifentgelt,Tarifentgelt*(1+TE_Satz))*IRWAZ/AZ_Tarif)*EintrittsKNZ*AustrittsKNZ,2)</f>
        <v>2187.21</v>
      </c>
      <c r="G1317">
        <f>ROUND(Grundentgelt*LZinPrz,2)</f>
        <v>240.59</v>
      </c>
      <c r="H1317">
        <f>ROUND(IF(FreiwZulage&gt;TarifVolumenEnt+TarifVolumenLZ,FreiwZulage-(TarifVolumenEnt+TarifVolumenLZ),0)*AustrittsKNZ*EintrittsKNZ,2)</f>
        <v>0</v>
      </c>
      <c r="I1317">
        <f t="shared" si="186"/>
        <v>2427.8000000000002</v>
      </c>
      <c r="J1317">
        <f t="shared" si="180"/>
        <v>485.68</v>
      </c>
      <c r="K1317">
        <f t="shared" si="181"/>
        <v>1397.1999999999998</v>
      </c>
      <c r="L1317">
        <f t="shared" si="182"/>
        <v>3172.2</v>
      </c>
    </row>
    <row r="1318" spans="1:12" x14ac:dyDescent="0.25">
      <c r="A1318">
        <f t="shared" si="187"/>
        <v>9</v>
      </c>
      <c r="B1318">
        <f t="shared" si="188"/>
        <v>110</v>
      </c>
      <c r="C1318">
        <f t="shared" si="183"/>
        <v>2567</v>
      </c>
      <c r="D1318" t="str">
        <f t="shared" si="184"/>
        <v>Christian</v>
      </c>
      <c r="E1318" t="str">
        <f t="shared" si="185"/>
        <v>Müller</v>
      </c>
      <c r="F1318">
        <f>ROUND(IF(Tariftyp="AT",IF($A1318&lt;MONTH(TE_ZP_AT),AT_Gehalt,AT_Gehalt*(1+TE_Satz_AT)),IF($A1318&lt;MONTH(TE_ZP_Tarif),Tarifentgelt,Tarifentgelt*(1+TE_Satz))*IRWAZ/AZ_Tarif)*EintrittsKNZ*AustrittsKNZ,2)</f>
        <v>2187.21</v>
      </c>
      <c r="G1318">
        <f>ROUND(Grundentgelt*LZinPrz,2)</f>
        <v>240.59</v>
      </c>
      <c r="H1318">
        <f>ROUND(IF(FreiwZulage&gt;TarifVolumenEnt+TarifVolumenLZ,FreiwZulage-(TarifVolumenEnt+TarifVolumenLZ),0)*AustrittsKNZ*EintrittsKNZ,2)</f>
        <v>0</v>
      </c>
      <c r="I1318">
        <f t="shared" si="186"/>
        <v>2427.8000000000002</v>
      </c>
      <c r="J1318">
        <f t="shared" si="180"/>
        <v>485.68</v>
      </c>
      <c r="K1318">
        <f t="shared" si="181"/>
        <v>1397.1999999999998</v>
      </c>
      <c r="L1318">
        <f t="shared" si="182"/>
        <v>3172.2</v>
      </c>
    </row>
    <row r="1319" spans="1:12" x14ac:dyDescent="0.25">
      <c r="A1319">
        <f t="shared" si="187"/>
        <v>10</v>
      </c>
      <c r="B1319">
        <f t="shared" si="188"/>
        <v>110</v>
      </c>
      <c r="C1319">
        <f t="shared" si="183"/>
        <v>2567</v>
      </c>
      <c r="D1319" t="str">
        <f t="shared" si="184"/>
        <v>Christian</v>
      </c>
      <c r="E1319" t="str">
        <f t="shared" si="185"/>
        <v>Müller</v>
      </c>
      <c r="F1319">
        <f>ROUND(IF(Tariftyp="AT",IF($A1319&lt;MONTH(TE_ZP_AT),AT_Gehalt,AT_Gehalt*(1+TE_Satz_AT)),IF($A1319&lt;MONTH(TE_ZP_Tarif),Tarifentgelt,Tarifentgelt*(1+TE_Satz))*IRWAZ/AZ_Tarif)*EintrittsKNZ*AustrittsKNZ,2)</f>
        <v>2187.21</v>
      </c>
      <c r="G1319">
        <f>ROUND(Grundentgelt*LZinPrz,2)</f>
        <v>240.59</v>
      </c>
      <c r="H1319">
        <f>ROUND(IF(FreiwZulage&gt;TarifVolumenEnt+TarifVolumenLZ,FreiwZulage-(TarifVolumenEnt+TarifVolumenLZ),0)*AustrittsKNZ*EintrittsKNZ,2)</f>
        <v>0</v>
      </c>
      <c r="I1319">
        <f t="shared" si="186"/>
        <v>2427.8000000000002</v>
      </c>
      <c r="J1319">
        <f t="shared" si="180"/>
        <v>485.68</v>
      </c>
      <c r="K1319">
        <f t="shared" si="181"/>
        <v>1397.1999999999998</v>
      </c>
      <c r="L1319">
        <f t="shared" si="182"/>
        <v>3172.2</v>
      </c>
    </row>
    <row r="1320" spans="1:12" x14ac:dyDescent="0.25">
      <c r="A1320">
        <f t="shared" si="187"/>
        <v>11</v>
      </c>
      <c r="B1320">
        <f t="shared" si="188"/>
        <v>110</v>
      </c>
      <c r="C1320">
        <f t="shared" si="183"/>
        <v>2567</v>
      </c>
      <c r="D1320" t="str">
        <f t="shared" si="184"/>
        <v>Christian</v>
      </c>
      <c r="E1320" t="str">
        <f t="shared" si="185"/>
        <v>Müller</v>
      </c>
      <c r="F1320">
        <f>ROUND(IF(Tariftyp="AT",IF($A1320&lt;MONTH(TE_ZP_AT),AT_Gehalt,AT_Gehalt*(1+TE_Satz_AT)),IF($A1320&lt;MONTH(TE_ZP_Tarif),Tarifentgelt,Tarifentgelt*(1+TE_Satz))*IRWAZ/AZ_Tarif)*EintrittsKNZ*AustrittsKNZ,2)</f>
        <v>2187.21</v>
      </c>
      <c r="G1320">
        <f>ROUND(Grundentgelt*LZinPrz,2)</f>
        <v>240.59</v>
      </c>
      <c r="H1320">
        <f>ROUND(IF(FreiwZulage&gt;TarifVolumenEnt+TarifVolumenLZ,FreiwZulage-(TarifVolumenEnt+TarifVolumenLZ),0)*AustrittsKNZ*EintrittsKNZ,2)</f>
        <v>0</v>
      </c>
      <c r="I1320">
        <f t="shared" si="186"/>
        <v>2427.8000000000002</v>
      </c>
      <c r="J1320">
        <f t="shared" si="180"/>
        <v>485.68</v>
      </c>
      <c r="K1320">
        <f t="shared" si="181"/>
        <v>1397.1999999999998</v>
      </c>
      <c r="L1320">
        <f t="shared" si="182"/>
        <v>3172.2</v>
      </c>
    </row>
    <row r="1321" spans="1:12" x14ac:dyDescent="0.25">
      <c r="A1321">
        <f t="shared" si="187"/>
        <v>12</v>
      </c>
      <c r="B1321">
        <f t="shared" si="188"/>
        <v>110</v>
      </c>
      <c r="C1321">
        <f t="shared" si="183"/>
        <v>2567</v>
      </c>
      <c r="D1321" t="str">
        <f t="shared" si="184"/>
        <v>Christian</v>
      </c>
      <c r="E1321" t="str">
        <f t="shared" si="185"/>
        <v>Müller</v>
      </c>
      <c r="F1321">
        <f>ROUND(IF(Tariftyp="AT",IF($A1321&lt;MONTH(TE_ZP_AT),AT_Gehalt,AT_Gehalt*(1+TE_Satz_AT)),IF($A1321&lt;MONTH(TE_ZP_Tarif),Tarifentgelt,Tarifentgelt*(1+TE_Satz))*IRWAZ/AZ_Tarif)*EintrittsKNZ*AustrittsKNZ,2)</f>
        <v>2187.21</v>
      </c>
      <c r="G1321">
        <f>ROUND(Grundentgelt*LZinPrz,2)</f>
        <v>240.59</v>
      </c>
      <c r="H1321">
        <f>ROUND(IF(FreiwZulage&gt;TarifVolumenEnt+TarifVolumenLZ,FreiwZulage-(TarifVolumenEnt+TarifVolumenLZ),0)*AustrittsKNZ*EintrittsKNZ,2)</f>
        <v>0</v>
      </c>
      <c r="I1321">
        <f t="shared" si="186"/>
        <v>2427.8000000000002</v>
      </c>
      <c r="J1321">
        <f t="shared" si="180"/>
        <v>485.68</v>
      </c>
      <c r="K1321">
        <f t="shared" si="181"/>
        <v>1397.1999999999998</v>
      </c>
      <c r="L1321">
        <f t="shared" si="182"/>
        <v>3172.2</v>
      </c>
    </row>
    <row r="1322" spans="1:12" x14ac:dyDescent="0.25">
      <c r="A1322">
        <f t="shared" si="187"/>
        <v>1</v>
      </c>
      <c r="B1322">
        <f t="shared" si="188"/>
        <v>111</v>
      </c>
      <c r="C1322">
        <f t="shared" si="183"/>
        <v>2570</v>
      </c>
      <c r="D1322" t="str">
        <f t="shared" si="184"/>
        <v>Dieter</v>
      </c>
      <c r="E1322" t="str">
        <f t="shared" si="185"/>
        <v>Müller</v>
      </c>
      <c r="F1322">
        <f>ROUND(IF(Tariftyp="AT",IF($A1322&lt;MONTH(TE_ZP_AT),AT_Gehalt,AT_Gehalt*(1+TE_Satz_AT)),IF($A1322&lt;MONTH(TE_ZP_Tarif),Tarifentgelt,Tarifentgelt*(1+TE_Satz))*IRWAZ/AZ_Tarif)*EintrittsKNZ*AustrittsKNZ,2)</f>
        <v>2123.5</v>
      </c>
      <c r="G1322">
        <f>ROUND(Grundentgelt*LZinPrz,2)</f>
        <v>169.88</v>
      </c>
      <c r="H1322">
        <f>ROUND(IF(FreiwZulage&gt;TarifVolumenEnt+TarifVolumenLZ,FreiwZulage-(TarifVolumenEnt+TarifVolumenLZ),0)*AustrittsKNZ*EintrittsKNZ,2)</f>
        <v>136</v>
      </c>
      <c r="I1322">
        <f t="shared" si="186"/>
        <v>2429.38</v>
      </c>
      <c r="J1322">
        <f t="shared" si="180"/>
        <v>486</v>
      </c>
      <c r="K1322">
        <f t="shared" si="181"/>
        <v>1395.62</v>
      </c>
      <c r="L1322">
        <f t="shared" si="182"/>
        <v>3170.62</v>
      </c>
    </row>
    <row r="1323" spans="1:12" x14ac:dyDescent="0.25">
      <c r="A1323">
        <f t="shared" si="187"/>
        <v>2</v>
      </c>
      <c r="B1323">
        <f t="shared" si="188"/>
        <v>111</v>
      </c>
      <c r="C1323">
        <f t="shared" si="183"/>
        <v>2570</v>
      </c>
      <c r="D1323" t="str">
        <f t="shared" si="184"/>
        <v>Dieter</v>
      </c>
      <c r="E1323" t="str">
        <f t="shared" si="185"/>
        <v>Müller</v>
      </c>
      <c r="F1323">
        <f>ROUND(IF(Tariftyp="AT",IF($A1323&lt;MONTH(TE_ZP_AT),AT_Gehalt,AT_Gehalt*(1+TE_Satz_AT)),IF($A1323&lt;MONTH(TE_ZP_Tarif),Tarifentgelt,Tarifentgelt*(1+TE_Satz))*IRWAZ/AZ_Tarif)*EintrittsKNZ*AustrittsKNZ,2)</f>
        <v>2123.5</v>
      </c>
      <c r="G1323">
        <f>ROUND(Grundentgelt*LZinPrz,2)</f>
        <v>169.88</v>
      </c>
      <c r="H1323">
        <f>ROUND(IF(FreiwZulage&gt;TarifVolumenEnt+TarifVolumenLZ,FreiwZulage-(TarifVolumenEnt+TarifVolumenLZ),0)*AustrittsKNZ*EintrittsKNZ,2)</f>
        <v>136</v>
      </c>
      <c r="I1323">
        <f t="shared" si="186"/>
        <v>2429.38</v>
      </c>
      <c r="J1323">
        <f t="shared" si="180"/>
        <v>486</v>
      </c>
      <c r="K1323">
        <f t="shared" si="181"/>
        <v>1395.62</v>
      </c>
      <c r="L1323">
        <f t="shared" si="182"/>
        <v>3170.62</v>
      </c>
    </row>
    <row r="1324" spans="1:12" x14ac:dyDescent="0.25">
      <c r="A1324">
        <f t="shared" si="187"/>
        <v>3</v>
      </c>
      <c r="B1324">
        <f t="shared" si="188"/>
        <v>111</v>
      </c>
      <c r="C1324">
        <f t="shared" si="183"/>
        <v>2570</v>
      </c>
      <c r="D1324" t="str">
        <f t="shared" si="184"/>
        <v>Dieter</v>
      </c>
      <c r="E1324" t="str">
        <f t="shared" si="185"/>
        <v>Müller</v>
      </c>
      <c r="F1324">
        <f>ROUND(IF(Tariftyp="AT",IF($A1324&lt;MONTH(TE_ZP_AT),AT_Gehalt,AT_Gehalt*(1+TE_Satz_AT)),IF($A1324&lt;MONTH(TE_ZP_Tarif),Tarifentgelt,Tarifentgelt*(1+TE_Satz))*IRWAZ/AZ_Tarif)*EintrittsKNZ*AustrittsKNZ,2)</f>
        <v>2123.5</v>
      </c>
      <c r="G1324">
        <f>ROUND(Grundentgelt*LZinPrz,2)</f>
        <v>169.88</v>
      </c>
      <c r="H1324">
        <f>ROUND(IF(FreiwZulage&gt;TarifVolumenEnt+TarifVolumenLZ,FreiwZulage-(TarifVolumenEnt+TarifVolumenLZ),0)*AustrittsKNZ*EintrittsKNZ,2)</f>
        <v>136</v>
      </c>
      <c r="I1324">
        <f t="shared" si="186"/>
        <v>2429.38</v>
      </c>
      <c r="J1324">
        <f t="shared" si="180"/>
        <v>486</v>
      </c>
      <c r="K1324">
        <f t="shared" si="181"/>
        <v>1395.62</v>
      </c>
      <c r="L1324">
        <f t="shared" si="182"/>
        <v>3170.62</v>
      </c>
    </row>
    <row r="1325" spans="1:12" x14ac:dyDescent="0.25">
      <c r="A1325">
        <f t="shared" si="187"/>
        <v>4</v>
      </c>
      <c r="B1325">
        <f t="shared" si="188"/>
        <v>111</v>
      </c>
      <c r="C1325">
        <f t="shared" si="183"/>
        <v>2570</v>
      </c>
      <c r="D1325" t="str">
        <f t="shared" si="184"/>
        <v>Dieter</v>
      </c>
      <c r="E1325" t="str">
        <f t="shared" si="185"/>
        <v>Müller</v>
      </c>
      <c r="F1325">
        <f>ROUND(IF(Tariftyp="AT",IF($A1325&lt;MONTH(TE_ZP_AT),AT_Gehalt,AT_Gehalt*(1+TE_Satz_AT)),IF($A1325&lt;MONTH(TE_ZP_Tarif),Tarifentgelt,Tarifentgelt*(1+TE_Satz))*IRWAZ/AZ_Tarif)*EintrittsKNZ*AustrittsKNZ,2)</f>
        <v>2123.5</v>
      </c>
      <c r="G1325">
        <f>ROUND(Grundentgelt*LZinPrz,2)</f>
        <v>169.88</v>
      </c>
      <c r="H1325">
        <f>ROUND(IF(FreiwZulage&gt;TarifVolumenEnt+TarifVolumenLZ,FreiwZulage-(TarifVolumenEnt+TarifVolumenLZ),0)*AustrittsKNZ*EintrittsKNZ,2)</f>
        <v>136</v>
      </c>
      <c r="I1325">
        <f t="shared" si="186"/>
        <v>2429.38</v>
      </c>
      <c r="J1325">
        <f t="shared" si="180"/>
        <v>486</v>
      </c>
      <c r="K1325">
        <f t="shared" si="181"/>
        <v>1395.62</v>
      </c>
      <c r="L1325">
        <f t="shared" si="182"/>
        <v>3170.62</v>
      </c>
    </row>
    <row r="1326" spans="1:12" x14ac:dyDescent="0.25">
      <c r="A1326">
        <f t="shared" si="187"/>
        <v>5</v>
      </c>
      <c r="B1326">
        <f t="shared" si="188"/>
        <v>111</v>
      </c>
      <c r="C1326">
        <f t="shared" si="183"/>
        <v>2570</v>
      </c>
      <c r="D1326" t="str">
        <f t="shared" si="184"/>
        <v>Dieter</v>
      </c>
      <c r="E1326" t="str">
        <f t="shared" si="185"/>
        <v>Müller</v>
      </c>
      <c r="F1326">
        <f>ROUND(IF(Tariftyp="AT",IF($A1326&lt;MONTH(TE_ZP_AT),AT_Gehalt,AT_Gehalt*(1+TE_Satz_AT)),IF($A1326&lt;MONTH(TE_ZP_Tarif),Tarifentgelt,Tarifentgelt*(1+TE_Satz))*IRWAZ/AZ_Tarif)*EintrittsKNZ*AustrittsKNZ,2)</f>
        <v>2187.21</v>
      </c>
      <c r="G1326">
        <f>ROUND(Grundentgelt*LZinPrz,2)</f>
        <v>174.98</v>
      </c>
      <c r="H1326">
        <f>ROUND(IF(FreiwZulage&gt;TarifVolumenEnt+TarifVolumenLZ,FreiwZulage-(TarifVolumenEnt+TarifVolumenLZ),0)*AustrittsKNZ*EintrittsKNZ,2)</f>
        <v>67.2</v>
      </c>
      <c r="I1326">
        <f t="shared" si="186"/>
        <v>2429.39</v>
      </c>
      <c r="J1326">
        <f t="shared" si="180"/>
        <v>486</v>
      </c>
      <c r="K1326">
        <f t="shared" si="181"/>
        <v>1395.6100000000001</v>
      </c>
      <c r="L1326">
        <f t="shared" si="182"/>
        <v>3170.61</v>
      </c>
    </row>
    <row r="1327" spans="1:12" x14ac:dyDescent="0.25">
      <c r="A1327">
        <f t="shared" si="187"/>
        <v>6</v>
      </c>
      <c r="B1327">
        <f t="shared" si="188"/>
        <v>111</v>
      </c>
      <c r="C1327">
        <f t="shared" si="183"/>
        <v>2570</v>
      </c>
      <c r="D1327" t="str">
        <f t="shared" si="184"/>
        <v>Dieter</v>
      </c>
      <c r="E1327" t="str">
        <f t="shared" si="185"/>
        <v>Müller</v>
      </c>
      <c r="F1327">
        <f>ROUND(IF(Tariftyp="AT",IF($A1327&lt;MONTH(TE_ZP_AT),AT_Gehalt,AT_Gehalt*(1+TE_Satz_AT)),IF($A1327&lt;MONTH(TE_ZP_Tarif),Tarifentgelt,Tarifentgelt*(1+TE_Satz))*IRWAZ/AZ_Tarif)*EintrittsKNZ*AustrittsKNZ,2)</f>
        <v>2187.21</v>
      </c>
      <c r="G1327">
        <f>ROUND(Grundentgelt*LZinPrz,2)</f>
        <v>174.98</v>
      </c>
      <c r="H1327">
        <f>ROUND(IF(FreiwZulage&gt;TarifVolumenEnt+TarifVolumenLZ,FreiwZulage-(TarifVolumenEnt+TarifVolumenLZ),0)*AustrittsKNZ*EintrittsKNZ,2)</f>
        <v>67.2</v>
      </c>
      <c r="I1327">
        <f t="shared" si="186"/>
        <v>2429.39</v>
      </c>
      <c r="J1327">
        <f t="shared" si="180"/>
        <v>486</v>
      </c>
      <c r="K1327">
        <f t="shared" si="181"/>
        <v>1395.6100000000001</v>
      </c>
      <c r="L1327">
        <f t="shared" si="182"/>
        <v>3170.61</v>
      </c>
    </row>
    <row r="1328" spans="1:12" x14ac:dyDescent="0.25">
      <c r="A1328">
        <f t="shared" si="187"/>
        <v>7</v>
      </c>
      <c r="B1328">
        <f t="shared" si="188"/>
        <v>111</v>
      </c>
      <c r="C1328">
        <f t="shared" si="183"/>
        <v>2570</v>
      </c>
      <c r="D1328" t="str">
        <f t="shared" si="184"/>
        <v>Dieter</v>
      </c>
      <c r="E1328" t="str">
        <f t="shared" si="185"/>
        <v>Müller</v>
      </c>
      <c r="F1328">
        <f>ROUND(IF(Tariftyp="AT",IF($A1328&lt;MONTH(TE_ZP_AT),AT_Gehalt,AT_Gehalt*(1+TE_Satz_AT)),IF($A1328&lt;MONTH(TE_ZP_Tarif),Tarifentgelt,Tarifentgelt*(1+TE_Satz))*IRWAZ/AZ_Tarif)*EintrittsKNZ*AustrittsKNZ,2)</f>
        <v>2187.21</v>
      </c>
      <c r="G1328">
        <f>ROUND(Grundentgelt*LZinPrz,2)</f>
        <v>174.98</v>
      </c>
      <c r="H1328">
        <f>ROUND(IF(FreiwZulage&gt;TarifVolumenEnt+TarifVolumenLZ,FreiwZulage-(TarifVolumenEnt+TarifVolumenLZ),0)*AustrittsKNZ*EintrittsKNZ,2)</f>
        <v>67.2</v>
      </c>
      <c r="I1328">
        <f t="shared" si="186"/>
        <v>2429.39</v>
      </c>
      <c r="J1328">
        <f t="shared" si="180"/>
        <v>486</v>
      </c>
      <c r="K1328">
        <f t="shared" si="181"/>
        <v>1395.6100000000001</v>
      </c>
      <c r="L1328">
        <f t="shared" si="182"/>
        <v>3170.61</v>
      </c>
    </row>
    <row r="1329" spans="1:12" x14ac:dyDescent="0.25">
      <c r="A1329">
        <f t="shared" si="187"/>
        <v>8</v>
      </c>
      <c r="B1329">
        <f t="shared" si="188"/>
        <v>111</v>
      </c>
      <c r="C1329">
        <f t="shared" si="183"/>
        <v>2570</v>
      </c>
      <c r="D1329" t="str">
        <f t="shared" si="184"/>
        <v>Dieter</v>
      </c>
      <c r="E1329" t="str">
        <f t="shared" si="185"/>
        <v>Müller</v>
      </c>
      <c r="F1329">
        <f>ROUND(IF(Tariftyp="AT",IF($A1329&lt;MONTH(TE_ZP_AT),AT_Gehalt,AT_Gehalt*(1+TE_Satz_AT)),IF($A1329&lt;MONTH(TE_ZP_Tarif),Tarifentgelt,Tarifentgelt*(1+TE_Satz))*IRWAZ/AZ_Tarif)*EintrittsKNZ*AustrittsKNZ,2)</f>
        <v>2187.21</v>
      </c>
      <c r="G1329">
        <f>ROUND(Grundentgelt*LZinPrz,2)</f>
        <v>174.98</v>
      </c>
      <c r="H1329">
        <f>ROUND(IF(FreiwZulage&gt;TarifVolumenEnt+TarifVolumenLZ,FreiwZulage-(TarifVolumenEnt+TarifVolumenLZ),0)*AustrittsKNZ*EintrittsKNZ,2)</f>
        <v>67.2</v>
      </c>
      <c r="I1329">
        <f t="shared" si="186"/>
        <v>2429.39</v>
      </c>
      <c r="J1329">
        <f t="shared" si="180"/>
        <v>486</v>
      </c>
      <c r="K1329">
        <f t="shared" si="181"/>
        <v>1395.6100000000001</v>
      </c>
      <c r="L1329">
        <f t="shared" si="182"/>
        <v>3170.61</v>
      </c>
    </row>
    <row r="1330" spans="1:12" x14ac:dyDescent="0.25">
      <c r="A1330">
        <f t="shared" si="187"/>
        <v>9</v>
      </c>
      <c r="B1330">
        <f t="shared" si="188"/>
        <v>111</v>
      </c>
      <c r="C1330">
        <f t="shared" si="183"/>
        <v>2570</v>
      </c>
      <c r="D1330" t="str">
        <f t="shared" si="184"/>
        <v>Dieter</v>
      </c>
      <c r="E1330" t="str">
        <f t="shared" si="185"/>
        <v>Müller</v>
      </c>
      <c r="F1330">
        <f>ROUND(IF(Tariftyp="AT",IF($A1330&lt;MONTH(TE_ZP_AT),AT_Gehalt,AT_Gehalt*(1+TE_Satz_AT)),IF($A1330&lt;MONTH(TE_ZP_Tarif),Tarifentgelt,Tarifentgelt*(1+TE_Satz))*IRWAZ/AZ_Tarif)*EintrittsKNZ*AustrittsKNZ,2)</f>
        <v>2187.21</v>
      </c>
      <c r="G1330">
        <f>ROUND(Grundentgelt*LZinPrz,2)</f>
        <v>174.98</v>
      </c>
      <c r="H1330">
        <f>ROUND(IF(FreiwZulage&gt;TarifVolumenEnt+TarifVolumenLZ,FreiwZulage-(TarifVolumenEnt+TarifVolumenLZ),0)*AustrittsKNZ*EintrittsKNZ,2)</f>
        <v>67.2</v>
      </c>
      <c r="I1330">
        <f t="shared" si="186"/>
        <v>2429.39</v>
      </c>
      <c r="J1330">
        <f t="shared" si="180"/>
        <v>486</v>
      </c>
      <c r="K1330">
        <f t="shared" si="181"/>
        <v>1395.6100000000001</v>
      </c>
      <c r="L1330">
        <f t="shared" si="182"/>
        <v>3170.61</v>
      </c>
    </row>
    <row r="1331" spans="1:12" x14ac:dyDescent="0.25">
      <c r="A1331">
        <f t="shared" si="187"/>
        <v>10</v>
      </c>
      <c r="B1331">
        <f t="shared" si="188"/>
        <v>111</v>
      </c>
      <c r="C1331">
        <f t="shared" si="183"/>
        <v>2570</v>
      </c>
      <c r="D1331" t="str">
        <f t="shared" si="184"/>
        <v>Dieter</v>
      </c>
      <c r="E1331" t="str">
        <f t="shared" si="185"/>
        <v>Müller</v>
      </c>
      <c r="F1331">
        <f>ROUND(IF(Tariftyp="AT",IF($A1331&lt;MONTH(TE_ZP_AT),AT_Gehalt,AT_Gehalt*(1+TE_Satz_AT)),IF($A1331&lt;MONTH(TE_ZP_Tarif),Tarifentgelt,Tarifentgelt*(1+TE_Satz))*IRWAZ/AZ_Tarif)*EintrittsKNZ*AustrittsKNZ,2)</f>
        <v>2187.21</v>
      </c>
      <c r="G1331">
        <f>ROUND(Grundentgelt*LZinPrz,2)</f>
        <v>174.98</v>
      </c>
      <c r="H1331">
        <f>ROUND(IF(FreiwZulage&gt;TarifVolumenEnt+TarifVolumenLZ,FreiwZulage-(TarifVolumenEnt+TarifVolumenLZ),0)*AustrittsKNZ*EintrittsKNZ,2)</f>
        <v>67.2</v>
      </c>
      <c r="I1331">
        <f t="shared" si="186"/>
        <v>2429.39</v>
      </c>
      <c r="J1331">
        <f t="shared" si="180"/>
        <v>486</v>
      </c>
      <c r="K1331">
        <f t="shared" si="181"/>
        <v>1395.6100000000001</v>
      </c>
      <c r="L1331">
        <f t="shared" si="182"/>
        <v>3170.61</v>
      </c>
    </row>
    <row r="1332" spans="1:12" x14ac:dyDescent="0.25">
      <c r="A1332">
        <f t="shared" si="187"/>
        <v>11</v>
      </c>
      <c r="B1332">
        <f t="shared" si="188"/>
        <v>111</v>
      </c>
      <c r="C1332">
        <f t="shared" si="183"/>
        <v>2570</v>
      </c>
      <c r="D1332" t="str">
        <f t="shared" si="184"/>
        <v>Dieter</v>
      </c>
      <c r="E1332" t="str">
        <f t="shared" si="185"/>
        <v>Müller</v>
      </c>
      <c r="F1332">
        <f>ROUND(IF(Tariftyp="AT",IF($A1332&lt;MONTH(TE_ZP_AT),AT_Gehalt,AT_Gehalt*(1+TE_Satz_AT)),IF($A1332&lt;MONTH(TE_ZP_Tarif),Tarifentgelt,Tarifentgelt*(1+TE_Satz))*IRWAZ/AZ_Tarif)*EintrittsKNZ*AustrittsKNZ,2)</f>
        <v>2187.21</v>
      </c>
      <c r="G1332">
        <f>ROUND(Grundentgelt*LZinPrz,2)</f>
        <v>174.98</v>
      </c>
      <c r="H1332">
        <f>ROUND(IF(FreiwZulage&gt;TarifVolumenEnt+TarifVolumenLZ,FreiwZulage-(TarifVolumenEnt+TarifVolumenLZ),0)*AustrittsKNZ*EintrittsKNZ,2)</f>
        <v>67.2</v>
      </c>
      <c r="I1332">
        <f t="shared" si="186"/>
        <v>2429.39</v>
      </c>
      <c r="J1332">
        <f t="shared" si="180"/>
        <v>486</v>
      </c>
      <c r="K1332">
        <f t="shared" si="181"/>
        <v>1395.6100000000001</v>
      </c>
      <c r="L1332">
        <f t="shared" si="182"/>
        <v>3170.61</v>
      </c>
    </row>
    <row r="1333" spans="1:12" x14ac:dyDescent="0.25">
      <c r="A1333">
        <f t="shared" si="187"/>
        <v>12</v>
      </c>
      <c r="B1333">
        <f t="shared" si="188"/>
        <v>111</v>
      </c>
      <c r="C1333">
        <f t="shared" si="183"/>
        <v>2570</v>
      </c>
      <c r="D1333" t="str">
        <f t="shared" si="184"/>
        <v>Dieter</v>
      </c>
      <c r="E1333" t="str">
        <f t="shared" si="185"/>
        <v>Müller</v>
      </c>
      <c r="F1333">
        <f>ROUND(IF(Tariftyp="AT",IF($A1333&lt;MONTH(TE_ZP_AT),AT_Gehalt,AT_Gehalt*(1+TE_Satz_AT)),IF($A1333&lt;MONTH(TE_ZP_Tarif),Tarifentgelt,Tarifentgelt*(1+TE_Satz))*IRWAZ/AZ_Tarif)*EintrittsKNZ*AustrittsKNZ,2)</f>
        <v>2187.21</v>
      </c>
      <c r="G1333">
        <f>ROUND(Grundentgelt*LZinPrz,2)</f>
        <v>174.98</v>
      </c>
      <c r="H1333">
        <f>ROUND(IF(FreiwZulage&gt;TarifVolumenEnt+TarifVolumenLZ,FreiwZulage-(TarifVolumenEnt+TarifVolumenLZ),0)*AustrittsKNZ*EintrittsKNZ,2)</f>
        <v>67.2</v>
      </c>
      <c r="I1333">
        <f t="shared" si="186"/>
        <v>2429.39</v>
      </c>
      <c r="J1333">
        <f t="shared" si="180"/>
        <v>486</v>
      </c>
      <c r="K1333">
        <f t="shared" si="181"/>
        <v>1395.6100000000001</v>
      </c>
      <c r="L1333">
        <f t="shared" si="182"/>
        <v>3170.61</v>
      </c>
    </row>
    <row r="1334" spans="1:12" x14ac:dyDescent="0.25">
      <c r="A1334">
        <f t="shared" si="187"/>
        <v>1</v>
      </c>
      <c r="B1334">
        <f t="shared" si="188"/>
        <v>112</v>
      </c>
      <c r="C1334">
        <f t="shared" si="183"/>
        <v>2593</v>
      </c>
      <c r="D1334" t="str">
        <f t="shared" si="184"/>
        <v>Bernd</v>
      </c>
      <c r="E1334" t="str">
        <f t="shared" si="185"/>
        <v>Naegle</v>
      </c>
      <c r="F1334">
        <f>ROUND(IF(Tariftyp="AT",IF($A1334&lt;MONTH(TE_ZP_AT),AT_Gehalt,AT_Gehalt*(1+TE_Satz_AT)),IF($A1334&lt;MONTH(TE_ZP_Tarif),Tarifentgelt,Tarifentgelt*(1+TE_Satz))*IRWAZ/AZ_Tarif)*EintrittsKNZ*AustrittsKNZ,2)</f>
        <v>2294</v>
      </c>
      <c r="G1334">
        <f>ROUND(Grundentgelt*LZinPrz,2)</f>
        <v>252.34</v>
      </c>
      <c r="H1334">
        <f>ROUND(IF(FreiwZulage&gt;TarifVolumenEnt+TarifVolumenLZ,FreiwZulage-(TarifVolumenEnt+TarifVolumenLZ),0)*AustrittsKNZ*EintrittsKNZ,2)</f>
        <v>0</v>
      </c>
      <c r="I1334">
        <f t="shared" si="186"/>
        <v>2546.34</v>
      </c>
      <c r="J1334">
        <f t="shared" si="180"/>
        <v>509.4</v>
      </c>
      <c r="K1334">
        <f t="shared" si="181"/>
        <v>1278.6599999999999</v>
      </c>
      <c r="L1334">
        <f t="shared" si="182"/>
        <v>3053.66</v>
      </c>
    </row>
    <row r="1335" spans="1:12" x14ac:dyDescent="0.25">
      <c r="A1335">
        <f t="shared" si="187"/>
        <v>2</v>
      </c>
      <c r="B1335">
        <f t="shared" si="188"/>
        <v>112</v>
      </c>
      <c r="C1335">
        <f t="shared" si="183"/>
        <v>2593</v>
      </c>
      <c r="D1335" t="str">
        <f t="shared" si="184"/>
        <v>Bernd</v>
      </c>
      <c r="E1335" t="str">
        <f t="shared" si="185"/>
        <v>Naegle</v>
      </c>
      <c r="F1335">
        <f>ROUND(IF(Tariftyp="AT",IF($A1335&lt;MONTH(TE_ZP_AT),AT_Gehalt,AT_Gehalt*(1+TE_Satz_AT)),IF($A1335&lt;MONTH(TE_ZP_Tarif),Tarifentgelt,Tarifentgelt*(1+TE_Satz))*IRWAZ/AZ_Tarif)*EintrittsKNZ*AustrittsKNZ,2)</f>
        <v>2294</v>
      </c>
      <c r="G1335">
        <f>ROUND(Grundentgelt*LZinPrz,2)</f>
        <v>252.34</v>
      </c>
      <c r="H1335">
        <f>ROUND(IF(FreiwZulage&gt;TarifVolumenEnt+TarifVolumenLZ,FreiwZulage-(TarifVolumenEnt+TarifVolumenLZ),0)*AustrittsKNZ*EintrittsKNZ,2)</f>
        <v>0</v>
      </c>
      <c r="I1335">
        <f t="shared" si="186"/>
        <v>2546.34</v>
      </c>
      <c r="J1335">
        <f t="shared" si="180"/>
        <v>509.4</v>
      </c>
      <c r="K1335">
        <f t="shared" si="181"/>
        <v>1278.6599999999999</v>
      </c>
      <c r="L1335">
        <f t="shared" si="182"/>
        <v>3053.66</v>
      </c>
    </row>
    <row r="1336" spans="1:12" x14ac:dyDescent="0.25">
      <c r="A1336">
        <f t="shared" si="187"/>
        <v>3</v>
      </c>
      <c r="B1336">
        <f t="shared" si="188"/>
        <v>112</v>
      </c>
      <c r="C1336">
        <f t="shared" si="183"/>
        <v>2593</v>
      </c>
      <c r="D1336" t="str">
        <f t="shared" si="184"/>
        <v>Bernd</v>
      </c>
      <c r="E1336" t="str">
        <f t="shared" si="185"/>
        <v>Naegle</v>
      </c>
      <c r="F1336">
        <f>ROUND(IF(Tariftyp="AT",IF($A1336&lt;MONTH(TE_ZP_AT),AT_Gehalt,AT_Gehalt*(1+TE_Satz_AT)),IF($A1336&lt;MONTH(TE_ZP_Tarif),Tarifentgelt,Tarifentgelt*(1+TE_Satz))*IRWAZ/AZ_Tarif)*EintrittsKNZ*AustrittsKNZ,2)</f>
        <v>2294</v>
      </c>
      <c r="G1336">
        <f>ROUND(Grundentgelt*LZinPrz,2)</f>
        <v>252.34</v>
      </c>
      <c r="H1336">
        <f>ROUND(IF(FreiwZulage&gt;TarifVolumenEnt+TarifVolumenLZ,FreiwZulage-(TarifVolumenEnt+TarifVolumenLZ),0)*AustrittsKNZ*EintrittsKNZ,2)</f>
        <v>0</v>
      </c>
      <c r="I1336">
        <f t="shared" si="186"/>
        <v>2546.34</v>
      </c>
      <c r="J1336">
        <f t="shared" si="180"/>
        <v>509.4</v>
      </c>
      <c r="K1336">
        <f t="shared" si="181"/>
        <v>1278.6599999999999</v>
      </c>
      <c r="L1336">
        <f t="shared" si="182"/>
        <v>3053.66</v>
      </c>
    </row>
    <row r="1337" spans="1:12" x14ac:dyDescent="0.25">
      <c r="A1337">
        <f t="shared" si="187"/>
        <v>4</v>
      </c>
      <c r="B1337">
        <f t="shared" si="188"/>
        <v>112</v>
      </c>
      <c r="C1337">
        <f t="shared" si="183"/>
        <v>2593</v>
      </c>
      <c r="D1337" t="str">
        <f t="shared" si="184"/>
        <v>Bernd</v>
      </c>
      <c r="E1337" t="str">
        <f t="shared" si="185"/>
        <v>Naegle</v>
      </c>
      <c r="F1337">
        <f>ROUND(IF(Tariftyp="AT",IF($A1337&lt;MONTH(TE_ZP_AT),AT_Gehalt,AT_Gehalt*(1+TE_Satz_AT)),IF($A1337&lt;MONTH(TE_ZP_Tarif),Tarifentgelt,Tarifentgelt*(1+TE_Satz))*IRWAZ/AZ_Tarif)*EintrittsKNZ*AustrittsKNZ,2)</f>
        <v>2294</v>
      </c>
      <c r="G1337">
        <f>ROUND(Grundentgelt*LZinPrz,2)</f>
        <v>252.34</v>
      </c>
      <c r="H1337">
        <f>ROUND(IF(FreiwZulage&gt;TarifVolumenEnt+TarifVolumenLZ,FreiwZulage-(TarifVolumenEnt+TarifVolumenLZ),0)*AustrittsKNZ*EintrittsKNZ,2)</f>
        <v>0</v>
      </c>
      <c r="I1337">
        <f t="shared" si="186"/>
        <v>2546.34</v>
      </c>
      <c r="J1337">
        <f t="shared" si="180"/>
        <v>509.4</v>
      </c>
      <c r="K1337">
        <f t="shared" si="181"/>
        <v>1278.6599999999999</v>
      </c>
      <c r="L1337">
        <f t="shared" si="182"/>
        <v>3053.66</v>
      </c>
    </row>
    <row r="1338" spans="1:12" x14ac:dyDescent="0.25">
      <c r="A1338">
        <f t="shared" si="187"/>
        <v>5</v>
      </c>
      <c r="B1338">
        <f t="shared" si="188"/>
        <v>112</v>
      </c>
      <c r="C1338">
        <f t="shared" si="183"/>
        <v>2593</v>
      </c>
      <c r="D1338" t="str">
        <f t="shared" si="184"/>
        <v>Bernd</v>
      </c>
      <c r="E1338" t="str">
        <f t="shared" si="185"/>
        <v>Naegle</v>
      </c>
      <c r="F1338">
        <f>ROUND(IF(Tariftyp="AT",IF($A1338&lt;MONTH(TE_ZP_AT),AT_Gehalt,AT_Gehalt*(1+TE_Satz_AT)),IF($A1338&lt;MONTH(TE_ZP_Tarif),Tarifentgelt,Tarifentgelt*(1+TE_Satz))*IRWAZ/AZ_Tarif)*EintrittsKNZ*AustrittsKNZ,2)</f>
        <v>2362.8200000000002</v>
      </c>
      <c r="G1338">
        <f>ROUND(Grundentgelt*LZinPrz,2)</f>
        <v>259.91000000000003</v>
      </c>
      <c r="H1338">
        <f>ROUND(IF(FreiwZulage&gt;TarifVolumenEnt+TarifVolumenLZ,FreiwZulage-(TarifVolumenEnt+TarifVolumenLZ),0)*AustrittsKNZ*EintrittsKNZ,2)</f>
        <v>0</v>
      </c>
      <c r="I1338">
        <f t="shared" si="186"/>
        <v>2622.73</v>
      </c>
      <c r="J1338">
        <f t="shared" si="180"/>
        <v>524.67999999999995</v>
      </c>
      <c r="K1338">
        <f t="shared" si="181"/>
        <v>1202.27</v>
      </c>
      <c r="L1338">
        <f t="shared" si="182"/>
        <v>2977.27</v>
      </c>
    </row>
    <row r="1339" spans="1:12" x14ac:dyDescent="0.25">
      <c r="A1339">
        <f t="shared" si="187"/>
        <v>6</v>
      </c>
      <c r="B1339">
        <f t="shared" si="188"/>
        <v>112</v>
      </c>
      <c r="C1339">
        <f t="shared" si="183"/>
        <v>2593</v>
      </c>
      <c r="D1339" t="str">
        <f t="shared" si="184"/>
        <v>Bernd</v>
      </c>
      <c r="E1339" t="str">
        <f t="shared" si="185"/>
        <v>Naegle</v>
      </c>
      <c r="F1339">
        <f>ROUND(IF(Tariftyp="AT",IF($A1339&lt;MONTH(TE_ZP_AT),AT_Gehalt,AT_Gehalt*(1+TE_Satz_AT)),IF($A1339&lt;MONTH(TE_ZP_Tarif),Tarifentgelt,Tarifentgelt*(1+TE_Satz))*IRWAZ/AZ_Tarif)*EintrittsKNZ*AustrittsKNZ,2)</f>
        <v>2362.8200000000002</v>
      </c>
      <c r="G1339">
        <f>ROUND(Grundentgelt*LZinPrz,2)</f>
        <v>259.91000000000003</v>
      </c>
      <c r="H1339">
        <f>ROUND(IF(FreiwZulage&gt;TarifVolumenEnt+TarifVolumenLZ,FreiwZulage-(TarifVolumenEnt+TarifVolumenLZ),0)*AustrittsKNZ*EintrittsKNZ,2)</f>
        <v>0</v>
      </c>
      <c r="I1339">
        <f t="shared" si="186"/>
        <v>2622.73</v>
      </c>
      <c r="J1339">
        <f t="shared" si="180"/>
        <v>524.67999999999995</v>
      </c>
      <c r="K1339">
        <f t="shared" si="181"/>
        <v>1202.27</v>
      </c>
      <c r="L1339">
        <f t="shared" si="182"/>
        <v>2977.27</v>
      </c>
    </row>
    <row r="1340" spans="1:12" x14ac:dyDescent="0.25">
      <c r="A1340">
        <f t="shared" si="187"/>
        <v>7</v>
      </c>
      <c r="B1340">
        <f t="shared" si="188"/>
        <v>112</v>
      </c>
      <c r="C1340">
        <f t="shared" si="183"/>
        <v>2593</v>
      </c>
      <c r="D1340" t="str">
        <f t="shared" si="184"/>
        <v>Bernd</v>
      </c>
      <c r="E1340" t="str">
        <f t="shared" si="185"/>
        <v>Naegle</v>
      </c>
      <c r="F1340">
        <f>ROUND(IF(Tariftyp="AT",IF($A1340&lt;MONTH(TE_ZP_AT),AT_Gehalt,AT_Gehalt*(1+TE_Satz_AT)),IF($A1340&lt;MONTH(TE_ZP_Tarif),Tarifentgelt,Tarifentgelt*(1+TE_Satz))*IRWAZ/AZ_Tarif)*EintrittsKNZ*AustrittsKNZ,2)</f>
        <v>2362.8200000000002</v>
      </c>
      <c r="G1340">
        <f>ROUND(Grundentgelt*LZinPrz,2)</f>
        <v>259.91000000000003</v>
      </c>
      <c r="H1340">
        <f>ROUND(IF(FreiwZulage&gt;TarifVolumenEnt+TarifVolumenLZ,FreiwZulage-(TarifVolumenEnt+TarifVolumenLZ),0)*AustrittsKNZ*EintrittsKNZ,2)</f>
        <v>0</v>
      </c>
      <c r="I1340">
        <f t="shared" si="186"/>
        <v>2622.73</v>
      </c>
      <c r="J1340">
        <f t="shared" si="180"/>
        <v>524.67999999999995</v>
      </c>
      <c r="K1340">
        <f t="shared" si="181"/>
        <v>1202.27</v>
      </c>
      <c r="L1340">
        <f t="shared" si="182"/>
        <v>2977.27</v>
      </c>
    </row>
    <row r="1341" spans="1:12" x14ac:dyDescent="0.25">
      <c r="A1341">
        <f t="shared" si="187"/>
        <v>8</v>
      </c>
      <c r="B1341">
        <f t="shared" si="188"/>
        <v>112</v>
      </c>
      <c r="C1341">
        <f t="shared" si="183"/>
        <v>2593</v>
      </c>
      <c r="D1341" t="str">
        <f t="shared" si="184"/>
        <v>Bernd</v>
      </c>
      <c r="E1341" t="str">
        <f t="shared" si="185"/>
        <v>Naegle</v>
      </c>
      <c r="F1341">
        <f>ROUND(IF(Tariftyp="AT",IF($A1341&lt;MONTH(TE_ZP_AT),AT_Gehalt,AT_Gehalt*(1+TE_Satz_AT)),IF($A1341&lt;MONTH(TE_ZP_Tarif),Tarifentgelt,Tarifentgelt*(1+TE_Satz))*IRWAZ/AZ_Tarif)*EintrittsKNZ*AustrittsKNZ,2)</f>
        <v>2362.8200000000002</v>
      </c>
      <c r="G1341">
        <f>ROUND(Grundentgelt*LZinPrz,2)</f>
        <v>259.91000000000003</v>
      </c>
      <c r="H1341">
        <f>ROUND(IF(FreiwZulage&gt;TarifVolumenEnt+TarifVolumenLZ,FreiwZulage-(TarifVolumenEnt+TarifVolumenLZ),0)*AustrittsKNZ*EintrittsKNZ,2)</f>
        <v>0</v>
      </c>
      <c r="I1341">
        <f t="shared" si="186"/>
        <v>2622.73</v>
      </c>
      <c r="J1341">
        <f t="shared" si="180"/>
        <v>524.67999999999995</v>
      </c>
      <c r="K1341">
        <f t="shared" si="181"/>
        <v>1202.27</v>
      </c>
      <c r="L1341">
        <f t="shared" si="182"/>
        <v>2977.27</v>
      </c>
    </row>
    <row r="1342" spans="1:12" x14ac:dyDescent="0.25">
      <c r="A1342">
        <f t="shared" si="187"/>
        <v>9</v>
      </c>
      <c r="B1342">
        <f t="shared" si="188"/>
        <v>112</v>
      </c>
      <c r="C1342">
        <f t="shared" si="183"/>
        <v>2593</v>
      </c>
      <c r="D1342" t="str">
        <f t="shared" si="184"/>
        <v>Bernd</v>
      </c>
      <c r="E1342" t="str">
        <f t="shared" si="185"/>
        <v>Naegle</v>
      </c>
      <c r="F1342">
        <f>ROUND(IF(Tariftyp="AT",IF($A1342&lt;MONTH(TE_ZP_AT),AT_Gehalt,AT_Gehalt*(1+TE_Satz_AT)),IF($A1342&lt;MONTH(TE_ZP_Tarif),Tarifentgelt,Tarifentgelt*(1+TE_Satz))*IRWAZ/AZ_Tarif)*EintrittsKNZ*AustrittsKNZ,2)</f>
        <v>2362.8200000000002</v>
      </c>
      <c r="G1342">
        <f>ROUND(Grundentgelt*LZinPrz,2)</f>
        <v>259.91000000000003</v>
      </c>
      <c r="H1342">
        <f>ROUND(IF(FreiwZulage&gt;TarifVolumenEnt+TarifVolumenLZ,FreiwZulage-(TarifVolumenEnt+TarifVolumenLZ),0)*AustrittsKNZ*EintrittsKNZ,2)</f>
        <v>0</v>
      </c>
      <c r="I1342">
        <f t="shared" si="186"/>
        <v>2622.73</v>
      </c>
      <c r="J1342">
        <f t="shared" si="180"/>
        <v>524.67999999999995</v>
      </c>
      <c r="K1342">
        <f t="shared" si="181"/>
        <v>1202.27</v>
      </c>
      <c r="L1342">
        <f t="shared" si="182"/>
        <v>2977.27</v>
      </c>
    </row>
    <row r="1343" spans="1:12" x14ac:dyDescent="0.25">
      <c r="A1343">
        <f t="shared" si="187"/>
        <v>10</v>
      </c>
      <c r="B1343">
        <f t="shared" si="188"/>
        <v>112</v>
      </c>
      <c r="C1343">
        <f t="shared" si="183"/>
        <v>2593</v>
      </c>
      <c r="D1343" t="str">
        <f t="shared" si="184"/>
        <v>Bernd</v>
      </c>
      <c r="E1343" t="str">
        <f t="shared" si="185"/>
        <v>Naegle</v>
      </c>
      <c r="F1343">
        <f>ROUND(IF(Tariftyp="AT",IF($A1343&lt;MONTH(TE_ZP_AT),AT_Gehalt,AT_Gehalt*(1+TE_Satz_AT)),IF($A1343&lt;MONTH(TE_ZP_Tarif),Tarifentgelt,Tarifentgelt*(1+TE_Satz))*IRWAZ/AZ_Tarif)*EintrittsKNZ*AustrittsKNZ,2)</f>
        <v>2362.8200000000002</v>
      </c>
      <c r="G1343">
        <f>ROUND(Grundentgelt*LZinPrz,2)</f>
        <v>259.91000000000003</v>
      </c>
      <c r="H1343">
        <f>ROUND(IF(FreiwZulage&gt;TarifVolumenEnt+TarifVolumenLZ,FreiwZulage-(TarifVolumenEnt+TarifVolumenLZ),0)*AustrittsKNZ*EintrittsKNZ,2)</f>
        <v>0</v>
      </c>
      <c r="I1343">
        <f t="shared" si="186"/>
        <v>2622.73</v>
      </c>
      <c r="J1343">
        <f t="shared" si="180"/>
        <v>524.67999999999995</v>
      </c>
      <c r="K1343">
        <f t="shared" si="181"/>
        <v>1202.27</v>
      </c>
      <c r="L1343">
        <f t="shared" si="182"/>
        <v>2977.27</v>
      </c>
    </row>
    <row r="1344" spans="1:12" x14ac:dyDescent="0.25">
      <c r="A1344">
        <f t="shared" si="187"/>
        <v>11</v>
      </c>
      <c r="B1344">
        <f t="shared" si="188"/>
        <v>112</v>
      </c>
      <c r="C1344">
        <f t="shared" si="183"/>
        <v>2593</v>
      </c>
      <c r="D1344" t="str">
        <f t="shared" si="184"/>
        <v>Bernd</v>
      </c>
      <c r="E1344" t="str">
        <f t="shared" si="185"/>
        <v>Naegle</v>
      </c>
      <c r="F1344">
        <f>ROUND(IF(Tariftyp="AT",IF($A1344&lt;MONTH(TE_ZP_AT),AT_Gehalt,AT_Gehalt*(1+TE_Satz_AT)),IF($A1344&lt;MONTH(TE_ZP_Tarif),Tarifentgelt,Tarifentgelt*(1+TE_Satz))*IRWAZ/AZ_Tarif)*EintrittsKNZ*AustrittsKNZ,2)</f>
        <v>2362.8200000000002</v>
      </c>
      <c r="G1344">
        <f>ROUND(Grundentgelt*LZinPrz,2)</f>
        <v>259.91000000000003</v>
      </c>
      <c r="H1344">
        <f>ROUND(IF(FreiwZulage&gt;TarifVolumenEnt+TarifVolumenLZ,FreiwZulage-(TarifVolumenEnt+TarifVolumenLZ),0)*AustrittsKNZ*EintrittsKNZ,2)</f>
        <v>0</v>
      </c>
      <c r="I1344">
        <f t="shared" si="186"/>
        <v>2622.73</v>
      </c>
      <c r="J1344">
        <f t="shared" si="180"/>
        <v>524.67999999999995</v>
      </c>
      <c r="K1344">
        <f t="shared" si="181"/>
        <v>1202.27</v>
      </c>
      <c r="L1344">
        <f t="shared" si="182"/>
        <v>2977.27</v>
      </c>
    </row>
    <row r="1345" spans="1:12" x14ac:dyDescent="0.25">
      <c r="A1345">
        <f t="shared" si="187"/>
        <v>12</v>
      </c>
      <c r="B1345">
        <f t="shared" si="188"/>
        <v>112</v>
      </c>
      <c r="C1345">
        <f t="shared" si="183"/>
        <v>2593</v>
      </c>
      <c r="D1345" t="str">
        <f t="shared" si="184"/>
        <v>Bernd</v>
      </c>
      <c r="E1345" t="str">
        <f t="shared" si="185"/>
        <v>Naegle</v>
      </c>
      <c r="F1345">
        <f>ROUND(IF(Tariftyp="AT",IF($A1345&lt;MONTH(TE_ZP_AT),AT_Gehalt,AT_Gehalt*(1+TE_Satz_AT)),IF($A1345&lt;MONTH(TE_ZP_Tarif),Tarifentgelt,Tarifentgelt*(1+TE_Satz))*IRWAZ/AZ_Tarif)*EintrittsKNZ*AustrittsKNZ,2)</f>
        <v>2362.8200000000002</v>
      </c>
      <c r="G1345">
        <f>ROUND(Grundentgelt*LZinPrz,2)</f>
        <v>259.91000000000003</v>
      </c>
      <c r="H1345">
        <f>ROUND(IF(FreiwZulage&gt;TarifVolumenEnt+TarifVolumenLZ,FreiwZulage-(TarifVolumenEnt+TarifVolumenLZ),0)*AustrittsKNZ*EintrittsKNZ,2)</f>
        <v>0</v>
      </c>
      <c r="I1345">
        <f t="shared" si="186"/>
        <v>2622.73</v>
      </c>
      <c r="J1345">
        <f t="shared" si="180"/>
        <v>524.67999999999995</v>
      </c>
      <c r="K1345">
        <f t="shared" si="181"/>
        <v>1202.27</v>
      </c>
      <c r="L1345">
        <f t="shared" si="182"/>
        <v>2977.27</v>
      </c>
    </row>
    <row r="1346" spans="1:12" x14ac:dyDescent="0.25">
      <c r="A1346">
        <f t="shared" si="187"/>
        <v>1</v>
      </c>
      <c r="B1346">
        <f t="shared" si="188"/>
        <v>113</v>
      </c>
      <c r="C1346">
        <f t="shared" si="183"/>
        <v>2596</v>
      </c>
      <c r="D1346" t="str">
        <f t="shared" si="184"/>
        <v>Ansgar</v>
      </c>
      <c r="E1346" t="str">
        <f t="shared" si="185"/>
        <v>Nagel</v>
      </c>
      <c r="F1346">
        <f>ROUND(IF(Tariftyp="AT",IF($A1346&lt;MONTH(TE_ZP_AT),AT_Gehalt,AT_Gehalt*(1+TE_Satz_AT)),IF($A1346&lt;MONTH(TE_ZP_Tarif),Tarifentgelt,Tarifentgelt*(1+TE_Satz))*IRWAZ/AZ_Tarif)*EintrittsKNZ*AustrittsKNZ,2)</f>
        <v>5256.5</v>
      </c>
      <c r="G1346">
        <f>ROUND(Grundentgelt*LZinPrz,2)</f>
        <v>420.52</v>
      </c>
      <c r="H1346">
        <f>ROUND(IF(FreiwZulage&gt;TarifVolumenEnt+TarifVolumenLZ,FreiwZulage-(TarifVolumenEnt+TarifVolumenLZ),0)*AustrittsKNZ*EintrittsKNZ,2)</f>
        <v>0</v>
      </c>
      <c r="I1346">
        <f t="shared" si="186"/>
        <v>5677.02</v>
      </c>
      <c r="J1346">
        <f t="shared" ref="J1346:J1409" si="189">ROUND(IF(KVPV_BBG&lt;lfdEntgelt,KVPV_BBG*KVPV_Satz,lfdEntgelt*KVPV_Satz)+IF(RVAV_BBG&lt;lfdEntgelt,RVAV_BBG*RVAV_Satz,lfdEntgelt*RVAV_Satz),2)</f>
        <v>973.4</v>
      </c>
      <c r="K1346">
        <f t="shared" ref="K1346:K1409" si="190">IF(KVPV_BBG-lfdEntgelt&lt;0,0,KVPV_BBG-lfdEntgelt)</f>
        <v>0</v>
      </c>
      <c r="L1346">
        <f t="shared" ref="L1346:L1409" si="191">IF(RVAV_BBG-lfdEntgelt&lt;0,0,RVAV_BBG-lfdEntgelt)</f>
        <v>0</v>
      </c>
    </row>
    <row r="1347" spans="1:12" x14ac:dyDescent="0.25">
      <c r="A1347">
        <f t="shared" si="187"/>
        <v>2</v>
      </c>
      <c r="B1347">
        <f t="shared" si="188"/>
        <v>113</v>
      </c>
      <c r="C1347">
        <f t="shared" ref="C1347:C1410" si="192">INDEX(Stammdaten,$B1347,1)</f>
        <v>2596</v>
      </c>
      <c r="D1347" t="str">
        <f t="shared" ref="D1347:D1410" si="193">INDEX(Stammdaten,$B1347,2)</f>
        <v>Ansgar</v>
      </c>
      <c r="E1347" t="str">
        <f t="shared" ref="E1347:E1410" si="194">INDEX(Stammdaten,$B1347,3)</f>
        <v>Nagel</v>
      </c>
      <c r="F1347">
        <f>ROUND(IF(Tariftyp="AT",IF($A1347&lt;MONTH(TE_ZP_AT),AT_Gehalt,AT_Gehalt*(1+TE_Satz_AT)),IF($A1347&lt;MONTH(TE_ZP_Tarif),Tarifentgelt,Tarifentgelt*(1+TE_Satz))*IRWAZ/AZ_Tarif)*EintrittsKNZ*AustrittsKNZ,2)</f>
        <v>5256.5</v>
      </c>
      <c r="G1347">
        <f>ROUND(Grundentgelt*LZinPrz,2)</f>
        <v>420.52</v>
      </c>
      <c r="H1347">
        <f>ROUND(IF(FreiwZulage&gt;TarifVolumenEnt+TarifVolumenLZ,FreiwZulage-(TarifVolumenEnt+TarifVolumenLZ),0)*AustrittsKNZ*EintrittsKNZ,2)</f>
        <v>0</v>
      </c>
      <c r="I1347">
        <f t="shared" ref="I1347:I1410" si="195">SUM(F1347:H1347)</f>
        <v>5677.02</v>
      </c>
      <c r="J1347">
        <f t="shared" si="189"/>
        <v>973.4</v>
      </c>
      <c r="K1347">
        <f t="shared" si="190"/>
        <v>0</v>
      </c>
      <c r="L1347">
        <f t="shared" si="191"/>
        <v>0</v>
      </c>
    </row>
    <row r="1348" spans="1:12" x14ac:dyDescent="0.25">
      <c r="A1348">
        <f t="shared" ref="A1348:A1411" si="196">IF($A1347=12,1,$A1347+1)</f>
        <v>3</v>
      </c>
      <c r="B1348">
        <f t="shared" ref="B1348:B1411" si="197">IF(A1348=1,B1347+1,B1347)</f>
        <v>113</v>
      </c>
      <c r="C1348">
        <f t="shared" si="192"/>
        <v>2596</v>
      </c>
      <c r="D1348" t="str">
        <f t="shared" si="193"/>
        <v>Ansgar</v>
      </c>
      <c r="E1348" t="str">
        <f t="shared" si="194"/>
        <v>Nagel</v>
      </c>
      <c r="F1348">
        <f>ROUND(IF(Tariftyp="AT",IF($A1348&lt;MONTH(TE_ZP_AT),AT_Gehalt,AT_Gehalt*(1+TE_Satz_AT)),IF($A1348&lt;MONTH(TE_ZP_Tarif),Tarifentgelt,Tarifentgelt*(1+TE_Satz))*IRWAZ/AZ_Tarif)*EintrittsKNZ*AustrittsKNZ,2)</f>
        <v>5256.5</v>
      </c>
      <c r="G1348">
        <f>ROUND(Grundentgelt*LZinPrz,2)</f>
        <v>420.52</v>
      </c>
      <c r="H1348">
        <f>ROUND(IF(FreiwZulage&gt;TarifVolumenEnt+TarifVolumenLZ,FreiwZulage-(TarifVolumenEnt+TarifVolumenLZ),0)*AustrittsKNZ*EintrittsKNZ,2)</f>
        <v>0</v>
      </c>
      <c r="I1348">
        <f t="shared" si="195"/>
        <v>5677.02</v>
      </c>
      <c r="J1348">
        <f t="shared" si="189"/>
        <v>973.4</v>
      </c>
      <c r="K1348">
        <f t="shared" si="190"/>
        <v>0</v>
      </c>
      <c r="L1348">
        <f t="shared" si="191"/>
        <v>0</v>
      </c>
    </row>
    <row r="1349" spans="1:12" x14ac:dyDescent="0.25">
      <c r="A1349">
        <f t="shared" si="196"/>
        <v>4</v>
      </c>
      <c r="B1349">
        <f t="shared" si="197"/>
        <v>113</v>
      </c>
      <c r="C1349">
        <f t="shared" si="192"/>
        <v>2596</v>
      </c>
      <c r="D1349" t="str">
        <f t="shared" si="193"/>
        <v>Ansgar</v>
      </c>
      <c r="E1349" t="str">
        <f t="shared" si="194"/>
        <v>Nagel</v>
      </c>
      <c r="F1349">
        <f>ROUND(IF(Tariftyp="AT",IF($A1349&lt;MONTH(TE_ZP_AT),AT_Gehalt,AT_Gehalt*(1+TE_Satz_AT)),IF($A1349&lt;MONTH(TE_ZP_Tarif),Tarifentgelt,Tarifentgelt*(1+TE_Satz))*IRWAZ/AZ_Tarif)*EintrittsKNZ*AustrittsKNZ,2)</f>
        <v>5256.5</v>
      </c>
      <c r="G1349">
        <f>ROUND(Grundentgelt*LZinPrz,2)</f>
        <v>420.52</v>
      </c>
      <c r="H1349">
        <f>ROUND(IF(FreiwZulage&gt;TarifVolumenEnt+TarifVolumenLZ,FreiwZulage-(TarifVolumenEnt+TarifVolumenLZ),0)*AustrittsKNZ*EintrittsKNZ,2)</f>
        <v>0</v>
      </c>
      <c r="I1349">
        <f t="shared" si="195"/>
        <v>5677.02</v>
      </c>
      <c r="J1349">
        <f t="shared" si="189"/>
        <v>973.4</v>
      </c>
      <c r="K1349">
        <f t="shared" si="190"/>
        <v>0</v>
      </c>
      <c r="L1349">
        <f t="shared" si="191"/>
        <v>0</v>
      </c>
    </row>
    <row r="1350" spans="1:12" x14ac:dyDescent="0.25">
      <c r="A1350">
        <f t="shared" si="196"/>
        <v>5</v>
      </c>
      <c r="B1350">
        <f t="shared" si="197"/>
        <v>113</v>
      </c>
      <c r="C1350">
        <f t="shared" si="192"/>
        <v>2596</v>
      </c>
      <c r="D1350" t="str">
        <f t="shared" si="193"/>
        <v>Ansgar</v>
      </c>
      <c r="E1350" t="str">
        <f t="shared" si="194"/>
        <v>Nagel</v>
      </c>
      <c r="F1350">
        <f>ROUND(IF(Tariftyp="AT",IF($A1350&lt;MONTH(TE_ZP_AT),AT_Gehalt,AT_Gehalt*(1+TE_Satz_AT)),IF($A1350&lt;MONTH(TE_ZP_Tarif),Tarifentgelt,Tarifentgelt*(1+TE_Satz))*IRWAZ/AZ_Tarif)*EintrittsKNZ*AustrittsKNZ,2)</f>
        <v>5414.2</v>
      </c>
      <c r="G1350">
        <f>ROUND(Grundentgelt*LZinPrz,2)</f>
        <v>433.14</v>
      </c>
      <c r="H1350">
        <f>ROUND(IF(FreiwZulage&gt;TarifVolumenEnt+TarifVolumenLZ,FreiwZulage-(TarifVolumenEnt+TarifVolumenLZ),0)*AustrittsKNZ*EintrittsKNZ,2)</f>
        <v>0</v>
      </c>
      <c r="I1350">
        <f t="shared" si="195"/>
        <v>5847.34</v>
      </c>
      <c r="J1350">
        <f t="shared" si="189"/>
        <v>973.4</v>
      </c>
      <c r="K1350">
        <f t="shared" si="190"/>
        <v>0</v>
      </c>
      <c r="L1350">
        <f t="shared" si="191"/>
        <v>0</v>
      </c>
    </row>
    <row r="1351" spans="1:12" x14ac:dyDescent="0.25">
      <c r="A1351">
        <f t="shared" si="196"/>
        <v>6</v>
      </c>
      <c r="B1351">
        <f t="shared" si="197"/>
        <v>113</v>
      </c>
      <c r="C1351">
        <f t="shared" si="192"/>
        <v>2596</v>
      </c>
      <c r="D1351" t="str">
        <f t="shared" si="193"/>
        <v>Ansgar</v>
      </c>
      <c r="E1351" t="str">
        <f t="shared" si="194"/>
        <v>Nagel</v>
      </c>
      <c r="F1351">
        <f>ROUND(IF(Tariftyp="AT",IF($A1351&lt;MONTH(TE_ZP_AT),AT_Gehalt,AT_Gehalt*(1+TE_Satz_AT)),IF($A1351&lt;MONTH(TE_ZP_Tarif),Tarifentgelt,Tarifentgelt*(1+TE_Satz))*IRWAZ/AZ_Tarif)*EintrittsKNZ*AustrittsKNZ,2)</f>
        <v>5414.2</v>
      </c>
      <c r="G1351">
        <f>ROUND(Grundentgelt*LZinPrz,2)</f>
        <v>433.14</v>
      </c>
      <c r="H1351">
        <f>ROUND(IF(FreiwZulage&gt;TarifVolumenEnt+TarifVolumenLZ,FreiwZulage-(TarifVolumenEnt+TarifVolumenLZ),0)*AustrittsKNZ*EintrittsKNZ,2)</f>
        <v>0</v>
      </c>
      <c r="I1351">
        <f t="shared" si="195"/>
        <v>5847.34</v>
      </c>
      <c r="J1351">
        <f t="shared" si="189"/>
        <v>973.4</v>
      </c>
      <c r="K1351">
        <f t="shared" si="190"/>
        <v>0</v>
      </c>
      <c r="L1351">
        <f t="shared" si="191"/>
        <v>0</v>
      </c>
    </row>
    <row r="1352" spans="1:12" x14ac:dyDescent="0.25">
      <c r="A1352">
        <f t="shared" si="196"/>
        <v>7</v>
      </c>
      <c r="B1352">
        <f t="shared" si="197"/>
        <v>113</v>
      </c>
      <c r="C1352">
        <f t="shared" si="192"/>
        <v>2596</v>
      </c>
      <c r="D1352" t="str">
        <f t="shared" si="193"/>
        <v>Ansgar</v>
      </c>
      <c r="E1352" t="str">
        <f t="shared" si="194"/>
        <v>Nagel</v>
      </c>
      <c r="F1352">
        <f>ROUND(IF(Tariftyp="AT",IF($A1352&lt;MONTH(TE_ZP_AT),AT_Gehalt,AT_Gehalt*(1+TE_Satz_AT)),IF($A1352&lt;MONTH(TE_ZP_Tarif),Tarifentgelt,Tarifentgelt*(1+TE_Satz))*IRWAZ/AZ_Tarif)*EintrittsKNZ*AustrittsKNZ,2)</f>
        <v>5414.2</v>
      </c>
      <c r="G1352">
        <f>ROUND(Grundentgelt*LZinPrz,2)</f>
        <v>433.14</v>
      </c>
      <c r="H1352">
        <f>ROUND(IF(FreiwZulage&gt;TarifVolumenEnt+TarifVolumenLZ,FreiwZulage-(TarifVolumenEnt+TarifVolumenLZ),0)*AustrittsKNZ*EintrittsKNZ,2)</f>
        <v>0</v>
      </c>
      <c r="I1352">
        <f t="shared" si="195"/>
        <v>5847.34</v>
      </c>
      <c r="J1352">
        <f t="shared" si="189"/>
        <v>973.4</v>
      </c>
      <c r="K1352">
        <f t="shared" si="190"/>
        <v>0</v>
      </c>
      <c r="L1352">
        <f t="shared" si="191"/>
        <v>0</v>
      </c>
    </row>
    <row r="1353" spans="1:12" x14ac:dyDescent="0.25">
      <c r="A1353">
        <f t="shared" si="196"/>
        <v>8</v>
      </c>
      <c r="B1353">
        <f t="shared" si="197"/>
        <v>113</v>
      </c>
      <c r="C1353">
        <f t="shared" si="192"/>
        <v>2596</v>
      </c>
      <c r="D1353" t="str">
        <f t="shared" si="193"/>
        <v>Ansgar</v>
      </c>
      <c r="E1353" t="str">
        <f t="shared" si="194"/>
        <v>Nagel</v>
      </c>
      <c r="F1353">
        <f>ROUND(IF(Tariftyp="AT",IF($A1353&lt;MONTH(TE_ZP_AT),AT_Gehalt,AT_Gehalt*(1+TE_Satz_AT)),IF($A1353&lt;MONTH(TE_ZP_Tarif),Tarifentgelt,Tarifentgelt*(1+TE_Satz))*IRWAZ/AZ_Tarif)*EintrittsKNZ*AustrittsKNZ,2)</f>
        <v>5414.2</v>
      </c>
      <c r="G1353">
        <f>ROUND(Grundentgelt*LZinPrz,2)</f>
        <v>433.14</v>
      </c>
      <c r="H1353">
        <f>ROUND(IF(FreiwZulage&gt;TarifVolumenEnt+TarifVolumenLZ,FreiwZulage-(TarifVolumenEnt+TarifVolumenLZ),0)*AustrittsKNZ*EintrittsKNZ,2)</f>
        <v>0</v>
      </c>
      <c r="I1353">
        <f t="shared" si="195"/>
        <v>5847.34</v>
      </c>
      <c r="J1353">
        <f t="shared" si="189"/>
        <v>973.4</v>
      </c>
      <c r="K1353">
        <f t="shared" si="190"/>
        <v>0</v>
      </c>
      <c r="L1353">
        <f t="shared" si="191"/>
        <v>0</v>
      </c>
    </row>
    <row r="1354" spans="1:12" x14ac:dyDescent="0.25">
      <c r="A1354">
        <f t="shared" si="196"/>
        <v>9</v>
      </c>
      <c r="B1354">
        <f t="shared" si="197"/>
        <v>113</v>
      </c>
      <c r="C1354">
        <f t="shared" si="192"/>
        <v>2596</v>
      </c>
      <c r="D1354" t="str">
        <f t="shared" si="193"/>
        <v>Ansgar</v>
      </c>
      <c r="E1354" t="str">
        <f t="shared" si="194"/>
        <v>Nagel</v>
      </c>
      <c r="F1354">
        <f>ROUND(IF(Tariftyp="AT",IF($A1354&lt;MONTH(TE_ZP_AT),AT_Gehalt,AT_Gehalt*(1+TE_Satz_AT)),IF($A1354&lt;MONTH(TE_ZP_Tarif),Tarifentgelt,Tarifentgelt*(1+TE_Satz))*IRWAZ/AZ_Tarif)*EintrittsKNZ*AustrittsKNZ,2)</f>
        <v>5414.2</v>
      </c>
      <c r="G1354">
        <f>ROUND(Grundentgelt*LZinPrz,2)</f>
        <v>433.14</v>
      </c>
      <c r="H1354">
        <f>ROUND(IF(FreiwZulage&gt;TarifVolumenEnt+TarifVolumenLZ,FreiwZulage-(TarifVolumenEnt+TarifVolumenLZ),0)*AustrittsKNZ*EintrittsKNZ,2)</f>
        <v>0</v>
      </c>
      <c r="I1354">
        <f t="shared" si="195"/>
        <v>5847.34</v>
      </c>
      <c r="J1354">
        <f t="shared" si="189"/>
        <v>973.4</v>
      </c>
      <c r="K1354">
        <f t="shared" si="190"/>
        <v>0</v>
      </c>
      <c r="L1354">
        <f t="shared" si="191"/>
        <v>0</v>
      </c>
    </row>
    <row r="1355" spans="1:12" x14ac:dyDescent="0.25">
      <c r="A1355">
        <f t="shared" si="196"/>
        <v>10</v>
      </c>
      <c r="B1355">
        <f t="shared" si="197"/>
        <v>113</v>
      </c>
      <c r="C1355">
        <f t="shared" si="192"/>
        <v>2596</v>
      </c>
      <c r="D1355" t="str">
        <f t="shared" si="193"/>
        <v>Ansgar</v>
      </c>
      <c r="E1355" t="str">
        <f t="shared" si="194"/>
        <v>Nagel</v>
      </c>
      <c r="F1355">
        <f>ROUND(IF(Tariftyp="AT",IF($A1355&lt;MONTH(TE_ZP_AT),AT_Gehalt,AT_Gehalt*(1+TE_Satz_AT)),IF($A1355&lt;MONTH(TE_ZP_Tarif),Tarifentgelt,Tarifentgelt*(1+TE_Satz))*IRWAZ/AZ_Tarif)*EintrittsKNZ*AustrittsKNZ,2)</f>
        <v>5414.2</v>
      </c>
      <c r="G1355">
        <f>ROUND(Grundentgelt*LZinPrz,2)</f>
        <v>433.14</v>
      </c>
      <c r="H1355">
        <f>ROUND(IF(FreiwZulage&gt;TarifVolumenEnt+TarifVolumenLZ,FreiwZulage-(TarifVolumenEnt+TarifVolumenLZ),0)*AustrittsKNZ*EintrittsKNZ,2)</f>
        <v>0</v>
      </c>
      <c r="I1355">
        <f t="shared" si="195"/>
        <v>5847.34</v>
      </c>
      <c r="J1355">
        <f t="shared" si="189"/>
        <v>973.4</v>
      </c>
      <c r="K1355">
        <f t="shared" si="190"/>
        <v>0</v>
      </c>
      <c r="L1355">
        <f t="shared" si="191"/>
        <v>0</v>
      </c>
    </row>
    <row r="1356" spans="1:12" x14ac:dyDescent="0.25">
      <c r="A1356">
        <f t="shared" si="196"/>
        <v>11</v>
      </c>
      <c r="B1356">
        <f t="shared" si="197"/>
        <v>113</v>
      </c>
      <c r="C1356">
        <f t="shared" si="192"/>
        <v>2596</v>
      </c>
      <c r="D1356" t="str">
        <f t="shared" si="193"/>
        <v>Ansgar</v>
      </c>
      <c r="E1356" t="str">
        <f t="shared" si="194"/>
        <v>Nagel</v>
      </c>
      <c r="F1356">
        <f>ROUND(IF(Tariftyp="AT",IF($A1356&lt;MONTH(TE_ZP_AT),AT_Gehalt,AT_Gehalt*(1+TE_Satz_AT)),IF($A1356&lt;MONTH(TE_ZP_Tarif),Tarifentgelt,Tarifentgelt*(1+TE_Satz))*IRWAZ/AZ_Tarif)*EintrittsKNZ*AustrittsKNZ,2)</f>
        <v>5414.2</v>
      </c>
      <c r="G1356">
        <f>ROUND(Grundentgelt*LZinPrz,2)</f>
        <v>433.14</v>
      </c>
      <c r="H1356">
        <f>ROUND(IF(FreiwZulage&gt;TarifVolumenEnt+TarifVolumenLZ,FreiwZulage-(TarifVolumenEnt+TarifVolumenLZ),0)*AustrittsKNZ*EintrittsKNZ,2)</f>
        <v>0</v>
      </c>
      <c r="I1356">
        <f t="shared" si="195"/>
        <v>5847.34</v>
      </c>
      <c r="J1356">
        <f t="shared" si="189"/>
        <v>973.4</v>
      </c>
      <c r="K1356">
        <f t="shared" si="190"/>
        <v>0</v>
      </c>
      <c r="L1356">
        <f t="shared" si="191"/>
        <v>0</v>
      </c>
    </row>
    <row r="1357" spans="1:12" x14ac:dyDescent="0.25">
      <c r="A1357">
        <f t="shared" si="196"/>
        <v>12</v>
      </c>
      <c r="B1357">
        <f t="shared" si="197"/>
        <v>113</v>
      </c>
      <c r="C1357">
        <f t="shared" si="192"/>
        <v>2596</v>
      </c>
      <c r="D1357" t="str">
        <f t="shared" si="193"/>
        <v>Ansgar</v>
      </c>
      <c r="E1357" t="str">
        <f t="shared" si="194"/>
        <v>Nagel</v>
      </c>
      <c r="F1357">
        <f>ROUND(IF(Tariftyp="AT",IF($A1357&lt;MONTH(TE_ZP_AT),AT_Gehalt,AT_Gehalt*(1+TE_Satz_AT)),IF($A1357&lt;MONTH(TE_ZP_Tarif),Tarifentgelt,Tarifentgelt*(1+TE_Satz))*IRWAZ/AZ_Tarif)*EintrittsKNZ*AustrittsKNZ,2)</f>
        <v>5414.2</v>
      </c>
      <c r="G1357">
        <f>ROUND(Grundentgelt*LZinPrz,2)</f>
        <v>433.14</v>
      </c>
      <c r="H1357">
        <f>ROUND(IF(FreiwZulage&gt;TarifVolumenEnt+TarifVolumenLZ,FreiwZulage-(TarifVolumenEnt+TarifVolumenLZ),0)*AustrittsKNZ*EintrittsKNZ,2)</f>
        <v>0</v>
      </c>
      <c r="I1357">
        <f t="shared" si="195"/>
        <v>5847.34</v>
      </c>
      <c r="J1357">
        <f t="shared" si="189"/>
        <v>973.4</v>
      </c>
      <c r="K1357">
        <f t="shared" si="190"/>
        <v>0</v>
      </c>
      <c r="L1357">
        <f t="shared" si="191"/>
        <v>0</v>
      </c>
    </row>
    <row r="1358" spans="1:12" x14ac:dyDescent="0.25">
      <c r="A1358">
        <f t="shared" si="196"/>
        <v>1</v>
      </c>
      <c r="B1358">
        <f t="shared" si="197"/>
        <v>114</v>
      </c>
      <c r="C1358">
        <f t="shared" si="192"/>
        <v>2602</v>
      </c>
      <c r="D1358" t="str">
        <f t="shared" si="193"/>
        <v>Elke</v>
      </c>
      <c r="E1358" t="str">
        <f t="shared" si="194"/>
        <v>Nanninga</v>
      </c>
      <c r="F1358">
        <f>ROUND(IF(Tariftyp="AT",IF($A1358&lt;MONTH(TE_ZP_AT),AT_Gehalt,AT_Gehalt*(1+TE_Satz_AT)),IF($A1358&lt;MONTH(TE_ZP_Tarif),Tarifentgelt,Tarifentgelt*(1+TE_Satz))*IRWAZ/AZ_Tarif)*EintrittsKNZ*AustrittsKNZ,2)</f>
        <v>3679</v>
      </c>
      <c r="G1358">
        <f>ROUND(Grundentgelt*LZinPrz,2)</f>
        <v>367.9</v>
      </c>
      <c r="H1358">
        <f>ROUND(IF(FreiwZulage&gt;TarifVolumenEnt+TarifVolumenLZ,FreiwZulage-(TarifVolumenEnt+TarifVolumenLZ),0)*AustrittsKNZ*EintrittsKNZ,2)</f>
        <v>0</v>
      </c>
      <c r="I1358">
        <f t="shared" si="195"/>
        <v>4046.9</v>
      </c>
      <c r="J1358">
        <f t="shared" si="189"/>
        <v>791.22</v>
      </c>
      <c r="K1358">
        <f t="shared" si="190"/>
        <v>0</v>
      </c>
      <c r="L1358">
        <f t="shared" si="191"/>
        <v>1553.1</v>
      </c>
    </row>
    <row r="1359" spans="1:12" x14ac:dyDescent="0.25">
      <c r="A1359">
        <f t="shared" si="196"/>
        <v>2</v>
      </c>
      <c r="B1359">
        <f t="shared" si="197"/>
        <v>114</v>
      </c>
      <c r="C1359">
        <f t="shared" si="192"/>
        <v>2602</v>
      </c>
      <c r="D1359" t="str">
        <f t="shared" si="193"/>
        <v>Elke</v>
      </c>
      <c r="E1359" t="str">
        <f t="shared" si="194"/>
        <v>Nanninga</v>
      </c>
      <c r="F1359">
        <f>ROUND(IF(Tariftyp="AT",IF($A1359&lt;MONTH(TE_ZP_AT),AT_Gehalt,AT_Gehalt*(1+TE_Satz_AT)),IF($A1359&lt;MONTH(TE_ZP_Tarif),Tarifentgelt,Tarifentgelt*(1+TE_Satz))*IRWAZ/AZ_Tarif)*EintrittsKNZ*AustrittsKNZ,2)</f>
        <v>3679</v>
      </c>
      <c r="G1359">
        <f>ROUND(Grundentgelt*LZinPrz,2)</f>
        <v>367.9</v>
      </c>
      <c r="H1359">
        <f>ROUND(IF(FreiwZulage&gt;TarifVolumenEnt+TarifVolumenLZ,FreiwZulage-(TarifVolumenEnt+TarifVolumenLZ),0)*AustrittsKNZ*EintrittsKNZ,2)</f>
        <v>0</v>
      </c>
      <c r="I1359">
        <f t="shared" si="195"/>
        <v>4046.9</v>
      </c>
      <c r="J1359">
        <f t="shared" si="189"/>
        <v>791.22</v>
      </c>
      <c r="K1359">
        <f t="shared" si="190"/>
        <v>0</v>
      </c>
      <c r="L1359">
        <f t="shared" si="191"/>
        <v>1553.1</v>
      </c>
    </row>
    <row r="1360" spans="1:12" x14ac:dyDescent="0.25">
      <c r="A1360">
        <f t="shared" si="196"/>
        <v>3</v>
      </c>
      <c r="B1360">
        <f t="shared" si="197"/>
        <v>114</v>
      </c>
      <c r="C1360">
        <f t="shared" si="192"/>
        <v>2602</v>
      </c>
      <c r="D1360" t="str">
        <f t="shared" si="193"/>
        <v>Elke</v>
      </c>
      <c r="E1360" t="str">
        <f t="shared" si="194"/>
        <v>Nanninga</v>
      </c>
      <c r="F1360">
        <f>ROUND(IF(Tariftyp="AT",IF($A1360&lt;MONTH(TE_ZP_AT),AT_Gehalt,AT_Gehalt*(1+TE_Satz_AT)),IF($A1360&lt;MONTH(TE_ZP_Tarif),Tarifentgelt,Tarifentgelt*(1+TE_Satz))*IRWAZ/AZ_Tarif)*EintrittsKNZ*AustrittsKNZ,2)</f>
        <v>3679</v>
      </c>
      <c r="G1360">
        <f>ROUND(Grundentgelt*LZinPrz,2)</f>
        <v>367.9</v>
      </c>
      <c r="H1360">
        <f>ROUND(IF(FreiwZulage&gt;TarifVolumenEnt+TarifVolumenLZ,FreiwZulage-(TarifVolumenEnt+TarifVolumenLZ),0)*AustrittsKNZ*EintrittsKNZ,2)</f>
        <v>0</v>
      </c>
      <c r="I1360">
        <f t="shared" si="195"/>
        <v>4046.9</v>
      </c>
      <c r="J1360">
        <f t="shared" si="189"/>
        <v>791.22</v>
      </c>
      <c r="K1360">
        <f t="shared" si="190"/>
        <v>0</v>
      </c>
      <c r="L1360">
        <f t="shared" si="191"/>
        <v>1553.1</v>
      </c>
    </row>
    <row r="1361" spans="1:12" x14ac:dyDescent="0.25">
      <c r="A1361">
        <f t="shared" si="196"/>
        <v>4</v>
      </c>
      <c r="B1361">
        <f t="shared" si="197"/>
        <v>114</v>
      </c>
      <c r="C1361">
        <f t="shared" si="192"/>
        <v>2602</v>
      </c>
      <c r="D1361" t="str">
        <f t="shared" si="193"/>
        <v>Elke</v>
      </c>
      <c r="E1361" t="str">
        <f t="shared" si="194"/>
        <v>Nanninga</v>
      </c>
      <c r="F1361">
        <f>ROUND(IF(Tariftyp="AT",IF($A1361&lt;MONTH(TE_ZP_AT),AT_Gehalt,AT_Gehalt*(1+TE_Satz_AT)),IF($A1361&lt;MONTH(TE_ZP_Tarif),Tarifentgelt,Tarifentgelt*(1+TE_Satz))*IRWAZ/AZ_Tarif)*EintrittsKNZ*AustrittsKNZ,2)</f>
        <v>3679</v>
      </c>
      <c r="G1361">
        <f>ROUND(Grundentgelt*LZinPrz,2)</f>
        <v>367.9</v>
      </c>
      <c r="H1361">
        <f>ROUND(IF(FreiwZulage&gt;TarifVolumenEnt+TarifVolumenLZ,FreiwZulage-(TarifVolumenEnt+TarifVolumenLZ),0)*AustrittsKNZ*EintrittsKNZ,2)</f>
        <v>0</v>
      </c>
      <c r="I1361">
        <f t="shared" si="195"/>
        <v>4046.9</v>
      </c>
      <c r="J1361">
        <f t="shared" si="189"/>
        <v>791.22</v>
      </c>
      <c r="K1361">
        <f t="shared" si="190"/>
        <v>0</v>
      </c>
      <c r="L1361">
        <f t="shared" si="191"/>
        <v>1553.1</v>
      </c>
    </row>
    <row r="1362" spans="1:12" x14ac:dyDescent="0.25">
      <c r="A1362">
        <f t="shared" si="196"/>
        <v>5</v>
      </c>
      <c r="B1362">
        <f t="shared" si="197"/>
        <v>114</v>
      </c>
      <c r="C1362">
        <f t="shared" si="192"/>
        <v>2602</v>
      </c>
      <c r="D1362" t="str">
        <f t="shared" si="193"/>
        <v>Elke</v>
      </c>
      <c r="E1362" t="str">
        <f t="shared" si="194"/>
        <v>Nanninga</v>
      </c>
      <c r="F1362">
        <f>ROUND(IF(Tariftyp="AT",IF($A1362&lt;MONTH(TE_ZP_AT),AT_Gehalt,AT_Gehalt*(1+TE_Satz_AT)),IF($A1362&lt;MONTH(TE_ZP_Tarif),Tarifentgelt,Tarifentgelt*(1+TE_Satz))*IRWAZ/AZ_Tarif)*EintrittsKNZ*AustrittsKNZ,2)</f>
        <v>3789.37</v>
      </c>
      <c r="G1362">
        <f>ROUND(Grundentgelt*LZinPrz,2)</f>
        <v>378.94</v>
      </c>
      <c r="H1362">
        <f>ROUND(IF(FreiwZulage&gt;TarifVolumenEnt+TarifVolumenLZ,FreiwZulage-(TarifVolumenEnt+TarifVolumenLZ),0)*AustrittsKNZ*EintrittsKNZ,2)</f>
        <v>0</v>
      </c>
      <c r="I1362">
        <f t="shared" si="195"/>
        <v>4168.3099999999995</v>
      </c>
      <c r="J1362">
        <f t="shared" si="189"/>
        <v>805.46</v>
      </c>
      <c r="K1362">
        <f t="shared" si="190"/>
        <v>0</v>
      </c>
      <c r="L1362">
        <f t="shared" si="191"/>
        <v>1431.6900000000005</v>
      </c>
    </row>
    <row r="1363" spans="1:12" x14ac:dyDescent="0.25">
      <c r="A1363">
        <f t="shared" si="196"/>
        <v>6</v>
      </c>
      <c r="B1363">
        <f t="shared" si="197"/>
        <v>114</v>
      </c>
      <c r="C1363">
        <f t="shared" si="192"/>
        <v>2602</v>
      </c>
      <c r="D1363" t="str">
        <f t="shared" si="193"/>
        <v>Elke</v>
      </c>
      <c r="E1363" t="str">
        <f t="shared" si="194"/>
        <v>Nanninga</v>
      </c>
      <c r="F1363">
        <f>ROUND(IF(Tariftyp="AT",IF($A1363&lt;MONTH(TE_ZP_AT),AT_Gehalt,AT_Gehalt*(1+TE_Satz_AT)),IF($A1363&lt;MONTH(TE_ZP_Tarif),Tarifentgelt,Tarifentgelt*(1+TE_Satz))*IRWAZ/AZ_Tarif)*EintrittsKNZ*AustrittsKNZ,2)</f>
        <v>3789.37</v>
      </c>
      <c r="G1363">
        <f>ROUND(Grundentgelt*LZinPrz,2)</f>
        <v>378.94</v>
      </c>
      <c r="H1363">
        <f>ROUND(IF(FreiwZulage&gt;TarifVolumenEnt+TarifVolumenLZ,FreiwZulage-(TarifVolumenEnt+TarifVolumenLZ),0)*AustrittsKNZ*EintrittsKNZ,2)</f>
        <v>0</v>
      </c>
      <c r="I1363">
        <f t="shared" si="195"/>
        <v>4168.3099999999995</v>
      </c>
      <c r="J1363">
        <f t="shared" si="189"/>
        <v>805.46</v>
      </c>
      <c r="K1363">
        <f t="shared" si="190"/>
        <v>0</v>
      </c>
      <c r="L1363">
        <f t="shared" si="191"/>
        <v>1431.6900000000005</v>
      </c>
    </row>
    <row r="1364" spans="1:12" x14ac:dyDescent="0.25">
      <c r="A1364">
        <f t="shared" si="196"/>
        <v>7</v>
      </c>
      <c r="B1364">
        <f t="shared" si="197"/>
        <v>114</v>
      </c>
      <c r="C1364">
        <f t="shared" si="192"/>
        <v>2602</v>
      </c>
      <c r="D1364" t="str">
        <f t="shared" si="193"/>
        <v>Elke</v>
      </c>
      <c r="E1364" t="str">
        <f t="shared" si="194"/>
        <v>Nanninga</v>
      </c>
      <c r="F1364">
        <f>ROUND(IF(Tariftyp="AT",IF($A1364&lt;MONTH(TE_ZP_AT),AT_Gehalt,AT_Gehalt*(1+TE_Satz_AT)),IF($A1364&lt;MONTH(TE_ZP_Tarif),Tarifentgelt,Tarifentgelt*(1+TE_Satz))*IRWAZ/AZ_Tarif)*EintrittsKNZ*AustrittsKNZ,2)</f>
        <v>3789.37</v>
      </c>
      <c r="G1364">
        <f>ROUND(Grundentgelt*LZinPrz,2)</f>
        <v>378.94</v>
      </c>
      <c r="H1364">
        <f>ROUND(IF(FreiwZulage&gt;TarifVolumenEnt+TarifVolumenLZ,FreiwZulage-(TarifVolumenEnt+TarifVolumenLZ),0)*AustrittsKNZ*EintrittsKNZ,2)</f>
        <v>0</v>
      </c>
      <c r="I1364">
        <f t="shared" si="195"/>
        <v>4168.3099999999995</v>
      </c>
      <c r="J1364">
        <f t="shared" si="189"/>
        <v>805.46</v>
      </c>
      <c r="K1364">
        <f t="shared" si="190"/>
        <v>0</v>
      </c>
      <c r="L1364">
        <f t="shared" si="191"/>
        <v>1431.6900000000005</v>
      </c>
    </row>
    <row r="1365" spans="1:12" x14ac:dyDescent="0.25">
      <c r="A1365">
        <f t="shared" si="196"/>
        <v>8</v>
      </c>
      <c r="B1365">
        <f t="shared" si="197"/>
        <v>114</v>
      </c>
      <c r="C1365">
        <f t="shared" si="192"/>
        <v>2602</v>
      </c>
      <c r="D1365" t="str">
        <f t="shared" si="193"/>
        <v>Elke</v>
      </c>
      <c r="E1365" t="str">
        <f t="shared" si="194"/>
        <v>Nanninga</v>
      </c>
      <c r="F1365">
        <f>ROUND(IF(Tariftyp="AT",IF($A1365&lt;MONTH(TE_ZP_AT),AT_Gehalt,AT_Gehalt*(1+TE_Satz_AT)),IF($A1365&lt;MONTH(TE_ZP_Tarif),Tarifentgelt,Tarifentgelt*(1+TE_Satz))*IRWAZ/AZ_Tarif)*EintrittsKNZ*AustrittsKNZ,2)</f>
        <v>3789.37</v>
      </c>
      <c r="G1365">
        <f>ROUND(Grundentgelt*LZinPrz,2)</f>
        <v>378.94</v>
      </c>
      <c r="H1365">
        <f>ROUND(IF(FreiwZulage&gt;TarifVolumenEnt+TarifVolumenLZ,FreiwZulage-(TarifVolumenEnt+TarifVolumenLZ),0)*AustrittsKNZ*EintrittsKNZ,2)</f>
        <v>0</v>
      </c>
      <c r="I1365">
        <f t="shared" si="195"/>
        <v>4168.3099999999995</v>
      </c>
      <c r="J1365">
        <f t="shared" si="189"/>
        <v>805.46</v>
      </c>
      <c r="K1365">
        <f t="shared" si="190"/>
        <v>0</v>
      </c>
      <c r="L1365">
        <f t="shared" si="191"/>
        <v>1431.6900000000005</v>
      </c>
    </row>
    <row r="1366" spans="1:12" x14ac:dyDescent="0.25">
      <c r="A1366">
        <f t="shared" si="196"/>
        <v>9</v>
      </c>
      <c r="B1366">
        <f t="shared" si="197"/>
        <v>114</v>
      </c>
      <c r="C1366">
        <f t="shared" si="192"/>
        <v>2602</v>
      </c>
      <c r="D1366" t="str">
        <f t="shared" si="193"/>
        <v>Elke</v>
      </c>
      <c r="E1366" t="str">
        <f t="shared" si="194"/>
        <v>Nanninga</v>
      </c>
      <c r="F1366">
        <f>ROUND(IF(Tariftyp="AT",IF($A1366&lt;MONTH(TE_ZP_AT),AT_Gehalt,AT_Gehalt*(1+TE_Satz_AT)),IF($A1366&lt;MONTH(TE_ZP_Tarif),Tarifentgelt,Tarifentgelt*(1+TE_Satz))*IRWAZ/AZ_Tarif)*EintrittsKNZ*AustrittsKNZ,2)</f>
        <v>3789.37</v>
      </c>
      <c r="G1366">
        <f>ROUND(Grundentgelt*LZinPrz,2)</f>
        <v>378.94</v>
      </c>
      <c r="H1366">
        <f>ROUND(IF(FreiwZulage&gt;TarifVolumenEnt+TarifVolumenLZ,FreiwZulage-(TarifVolumenEnt+TarifVolumenLZ),0)*AustrittsKNZ*EintrittsKNZ,2)</f>
        <v>0</v>
      </c>
      <c r="I1366">
        <f t="shared" si="195"/>
        <v>4168.3099999999995</v>
      </c>
      <c r="J1366">
        <f t="shared" si="189"/>
        <v>805.46</v>
      </c>
      <c r="K1366">
        <f t="shared" si="190"/>
        <v>0</v>
      </c>
      <c r="L1366">
        <f t="shared" si="191"/>
        <v>1431.6900000000005</v>
      </c>
    </row>
    <row r="1367" spans="1:12" x14ac:dyDescent="0.25">
      <c r="A1367">
        <f t="shared" si="196"/>
        <v>10</v>
      </c>
      <c r="B1367">
        <f t="shared" si="197"/>
        <v>114</v>
      </c>
      <c r="C1367">
        <f t="shared" si="192"/>
        <v>2602</v>
      </c>
      <c r="D1367" t="str">
        <f t="shared" si="193"/>
        <v>Elke</v>
      </c>
      <c r="E1367" t="str">
        <f t="shared" si="194"/>
        <v>Nanninga</v>
      </c>
      <c r="F1367">
        <f>ROUND(IF(Tariftyp="AT",IF($A1367&lt;MONTH(TE_ZP_AT),AT_Gehalt,AT_Gehalt*(1+TE_Satz_AT)),IF($A1367&lt;MONTH(TE_ZP_Tarif),Tarifentgelt,Tarifentgelt*(1+TE_Satz))*IRWAZ/AZ_Tarif)*EintrittsKNZ*AustrittsKNZ,2)</f>
        <v>3789.37</v>
      </c>
      <c r="G1367">
        <f>ROUND(Grundentgelt*LZinPrz,2)</f>
        <v>378.94</v>
      </c>
      <c r="H1367">
        <f>ROUND(IF(FreiwZulage&gt;TarifVolumenEnt+TarifVolumenLZ,FreiwZulage-(TarifVolumenEnt+TarifVolumenLZ),0)*AustrittsKNZ*EintrittsKNZ,2)</f>
        <v>0</v>
      </c>
      <c r="I1367">
        <f t="shared" si="195"/>
        <v>4168.3099999999995</v>
      </c>
      <c r="J1367">
        <f t="shared" si="189"/>
        <v>805.46</v>
      </c>
      <c r="K1367">
        <f t="shared" si="190"/>
        <v>0</v>
      </c>
      <c r="L1367">
        <f t="shared" si="191"/>
        <v>1431.6900000000005</v>
      </c>
    </row>
    <row r="1368" spans="1:12" x14ac:dyDescent="0.25">
      <c r="A1368">
        <f t="shared" si="196"/>
        <v>11</v>
      </c>
      <c r="B1368">
        <f t="shared" si="197"/>
        <v>114</v>
      </c>
      <c r="C1368">
        <f t="shared" si="192"/>
        <v>2602</v>
      </c>
      <c r="D1368" t="str">
        <f t="shared" si="193"/>
        <v>Elke</v>
      </c>
      <c r="E1368" t="str">
        <f t="shared" si="194"/>
        <v>Nanninga</v>
      </c>
      <c r="F1368">
        <f>ROUND(IF(Tariftyp="AT",IF($A1368&lt;MONTH(TE_ZP_AT),AT_Gehalt,AT_Gehalt*(1+TE_Satz_AT)),IF($A1368&lt;MONTH(TE_ZP_Tarif),Tarifentgelt,Tarifentgelt*(1+TE_Satz))*IRWAZ/AZ_Tarif)*EintrittsKNZ*AustrittsKNZ,2)</f>
        <v>3789.37</v>
      </c>
      <c r="G1368">
        <f>ROUND(Grundentgelt*LZinPrz,2)</f>
        <v>378.94</v>
      </c>
      <c r="H1368">
        <f>ROUND(IF(FreiwZulage&gt;TarifVolumenEnt+TarifVolumenLZ,FreiwZulage-(TarifVolumenEnt+TarifVolumenLZ),0)*AustrittsKNZ*EintrittsKNZ,2)</f>
        <v>0</v>
      </c>
      <c r="I1368">
        <f t="shared" si="195"/>
        <v>4168.3099999999995</v>
      </c>
      <c r="J1368">
        <f t="shared" si="189"/>
        <v>805.46</v>
      </c>
      <c r="K1368">
        <f t="shared" si="190"/>
        <v>0</v>
      </c>
      <c r="L1368">
        <f t="shared" si="191"/>
        <v>1431.6900000000005</v>
      </c>
    </row>
    <row r="1369" spans="1:12" x14ac:dyDescent="0.25">
      <c r="A1369">
        <f t="shared" si="196"/>
        <v>12</v>
      </c>
      <c r="B1369">
        <f t="shared" si="197"/>
        <v>114</v>
      </c>
      <c r="C1369">
        <f t="shared" si="192"/>
        <v>2602</v>
      </c>
      <c r="D1369" t="str">
        <f t="shared" si="193"/>
        <v>Elke</v>
      </c>
      <c r="E1369" t="str">
        <f t="shared" si="194"/>
        <v>Nanninga</v>
      </c>
      <c r="F1369">
        <f>ROUND(IF(Tariftyp="AT",IF($A1369&lt;MONTH(TE_ZP_AT),AT_Gehalt,AT_Gehalt*(1+TE_Satz_AT)),IF($A1369&lt;MONTH(TE_ZP_Tarif),Tarifentgelt,Tarifentgelt*(1+TE_Satz))*IRWAZ/AZ_Tarif)*EintrittsKNZ*AustrittsKNZ,2)</f>
        <v>3789.37</v>
      </c>
      <c r="G1369">
        <f>ROUND(Grundentgelt*LZinPrz,2)</f>
        <v>378.94</v>
      </c>
      <c r="H1369">
        <f>ROUND(IF(FreiwZulage&gt;TarifVolumenEnt+TarifVolumenLZ,FreiwZulage-(TarifVolumenEnt+TarifVolumenLZ),0)*AustrittsKNZ*EintrittsKNZ,2)</f>
        <v>0</v>
      </c>
      <c r="I1369">
        <f t="shared" si="195"/>
        <v>4168.3099999999995</v>
      </c>
      <c r="J1369">
        <f t="shared" si="189"/>
        <v>805.46</v>
      </c>
      <c r="K1369">
        <f t="shared" si="190"/>
        <v>0</v>
      </c>
      <c r="L1369">
        <f t="shared" si="191"/>
        <v>1431.6900000000005</v>
      </c>
    </row>
    <row r="1370" spans="1:12" x14ac:dyDescent="0.25">
      <c r="A1370">
        <f t="shared" si="196"/>
        <v>1</v>
      </c>
      <c r="B1370">
        <f t="shared" si="197"/>
        <v>115</v>
      </c>
      <c r="C1370">
        <f t="shared" si="192"/>
        <v>2604</v>
      </c>
      <c r="D1370" t="str">
        <f t="shared" si="193"/>
        <v>Annemarie</v>
      </c>
      <c r="E1370" t="str">
        <f t="shared" si="194"/>
        <v>Neuschaefer</v>
      </c>
      <c r="F1370">
        <f>ROUND(IF(Tariftyp="AT",IF($A1370&lt;MONTH(TE_ZP_AT),AT_Gehalt,AT_Gehalt*(1+TE_Satz_AT)),IF($A1370&lt;MONTH(TE_ZP_Tarif),Tarifentgelt,Tarifentgelt*(1+TE_Satz))*IRWAZ/AZ_Tarif)*EintrittsKNZ*AustrittsKNZ,2)</f>
        <v>2413</v>
      </c>
      <c r="G1370">
        <f>ROUND(Grundentgelt*LZinPrz,2)</f>
        <v>217.17</v>
      </c>
      <c r="H1370">
        <f>ROUND(IF(FreiwZulage&gt;TarifVolumenEnt+TarifVolumenLZ,FreiwZulage-(TarifVolumenEnt+TarifVolumenLZ),0)*AustrittsKNZ*EintrittsKNZ,2)</f>
        <v>0</v>
      </c>
      <c r="I1370">
        <f t="shared" si="195"/>
        <v>2630.17</v>
      </c>
      <c r="J1370">
        <f t="shared" si="189"/>
        <v>526.16999999999996</v>
      </c>
      <c r="K1370">
        <f t="shared" si="190"/>
        <v>1194.83</v>
      </c>
      <c r="L1370">
        <f t="shared" si="191"/>
        <v>2969.83</v>
      </c>
    </row>
    <row r="1371" spans="1:12" x14ac:dyDescent="0.25">
      <c r="A1371">
        <f t="shared" si="196"/>
        <v>2</v>
      </c>
      <c r="B1371">
        <f t="shared" si="197"/>
        <v>115</v>
      </c>
      <c r="C1371">
        <f t="shared" si="192"/>
        <v>2604</v>
      </c>
      <c r="D1371" t="str">
        <f t="shared" si="193"/>
        <v>Annemarie</v>
      </c>
      <c r="E1371" t="str">
        <f t="shared" si="194"/>
        <v>Neuschaefer</v>
      </c>
      <c r="F1371">
        <f>ROUND(IF(Tariftyp="AT",IF($A1371&lt;MONTH(TE_ZP_AT),AT_Gehalt,AT_Gehalt*(1+TE_Satz_AT)),IF($A1371&lt;MONTH(TE_ZP_Tarif),Tarifentgelt,Tarifentgelt*(1+TE_Satz))*IRWAZ/AZ_Tarif)*EintrittsKNZ*AustrittsKNZ,2)</f>
        <v>2413</v>
      </c>
      <c r="G1371">
        <f>ROUND(Grundentgelt*LZinPrz,2)</f>
        <v>217.17</v>
      </c>
      <c r="H1371">
        <f>ROUND(IF(FreiwZulage&gt;TarifVolumenEnt+TarifVolumenLZ,FreiwZulage-(TarifVolumenEnt+TarifVolumenLZ),0)*AustrittsKNZ*EintrittsKNZ,2)</f>
        <v>0</v>
      </c>
      <c r="I1371">
        <f t="shared" si="195"/>
        <v>2630.17</v>
      </c>
      <c r="J1371">
        <f t="shared" si="189"/>
        <v>526.16999999999996</v>
      </c>
      <c r="K1371">
        <f t="shared" si="190"/>
        <v>1194.83</v>
      </c>
      <c r="L1371">
        <f t="shared" si="191"/>
        <v>2969.83</v>
      </c>
    </row>
    <row r="1372" spans="1:12" x14ac:dyDescent="0.25">
      <c r="A1372">
        <f t="shared" si="196"/>
        <v>3</v>
      </c>
      <c r="B1372">
        <f t="shared" si="197"/>
        <v>115</v>
      </c>
      <c r="C1372">
        <f t="shared" si="192"/>
        <v>2604</v>
      </c>
      <c r="D1372" t="str">
        <f t="shared" si="193"/>
        <v>Annemarie</v>
      </c>
      <c r="E1372" t="str">
        <f t="shared" si="194"/>
        <v>Neuschaefer</v>
      </c>
      <c r="F1372">
        <f>ROUND(IF(Tariftyp="AT",IF($A1372&lt;MONTH(TE_ZP_AT),AT_Gehalt,AT_Gehalt*(1+TE_Satz_AT)),IF($A1372&lt;MONTH(TE_ZP_Tarif),Tarifentgelt,Tarifentgelt*(1+TE_Satz))*IRWAZ/AZ_Tarif)*EintrittsKNZ*AustrittsKNZ,2)</f>
        <v>2413</v>
      </c>
      <c r="G1372">
        <f>ROUND(Grundentgelt*LZinPrz,2)</f>
        <v>217.17</v>
      </c>
      <c r="H1372">
        <f>ROUND(IF(FreiwZulage&gt;TarifVolumenEnt+TarifVolumenLZ,FreiwZulage-(TarifVolumenEnt+TarifVolumenLZ),0)*AustrittsKNZ*EintrittsKNZ,2)</f>
        <v>0</v>
      </c>
      <c r="I1372">
        <f t="shared" si="195"/>
        <v>2630.17</v>
      </c>
      <c r="J1372">
        <f t="shared" si="189"/>
        <v>526.16999999999996</v>
      </c>
      <c r="K1372">
        <f t="shared" si="190"/>
        <v>1194.83</v>
      </c>
      <c r="L1372">
        <f t="shared" si="191"/>
        <v>2969.83</v>
      </c>
    </row>
    <row r="1373" spans="1:12" x14ac:dyDescent="0.25">
      <c r="A1373">
        <f t="shared" si="196"/>
        <v>4</v>
      </c>
      <c r="B1373">
        <f t="shared" si="197"/>
        <v>115</v>
      </c>
      <c r="C1373">
        <f t="shared" si="192"/>
        <v>2604</v>
      </c>
      <c r="D1373" t="str">
        <f t="shared" si="193"/>
        <v>Annemarie</v>
      </c>
      <c r="E1373" t="str">
        <f t="shared" si="194"/>
        <v>Neuschaefer</v>
      </c>
      <c r="F1373">
        <f>ROUND(IF(Tariftyp="AT",IF($A1373&lt;MONTH(TE_ZP_AT),AT_Gehalt,AT_Gehalt*(1+TE_Satz_AT)),IF($A1373&lt;MONTH(TE_ZP_Tarif),Tarifentgelt,Tarifentgelt*(1+TE_Satz))*IRWAZ/AZ_Tarif)*EintrittsKNZ*AustrittsKNZ,2)</f>
        <v>2413</v>
      </c>
      <c r="G1373">
        <f>ROUND(Grundentgelt*LZinPrz,2)</f>
        <v>217.17</v>
      </c>
      <c r="H1373">
        <f>ROUND(IF(FreiwZulage&gt;TarifVolumenEnt+TarifVolumenLZ,FreiwZulage-(TarifVolumenEnt+TarifVolumenLZ),0)*AustrittsKNZ*EintrittsKNZ,2)</f>
        <v>0</v>
      </c>
      <c r="I1373">
        <f t="shared" si="195"/>
        <v>2630.17</v>
      </c>
      <c r="J1373">
        <f t="shared" si="189"/>
        <v>526.16999999999996</v>
      </c>
      <c r="K1373">
        <f t="shared" si="190"/>
        <v>1194.83</v>
      </c>
      <c r="L1373">
        <f t="shared" si="191"/>
        <v>2969.83</v>
      </c>
    </row>
    <row r="1374" spans="1:12" x14ac:dyDescent="0.25">
      <c r="A1374">
        <f t="shared" si="196"/>
        <v>5</v>
      </c>
      <c r="B1374">
        <f t="shared" si="197"/>
        <v>115</v>
      </c>
      <c r="C1374">
        <f t="shared" si="192"/>
        <v>2604</v>
      </c>
      <c r="D1374" t="str">
        <f t="shared" si="193"/>
        <v>Annemarie</v>
      </c>
      <c r="E1374" t="str">
        <f t="shared" si="194"/>
        <v>Neuschaefer</v>
      </c>
      <c r="F1374">
        <f>ROUND(IF(Tariftyp="AT",IF($A1374&lt;MONTH(TE_ZP_AT),AT_Gehalt,AT_Gehalt*(1+TE_Satz_AT)),IF($A1374&lt;MONTH(TE_ZP_Tarif),Tarifentgelt,Tarifentgelt*(1+TE_Satz))*IRWAZ/AZ_Tarif)*EintrittsKNZ*AustrittsKNZ,2)</f>
        <v>2485.39</v>
      </c>
      <c r="G1374">
        <f>ROUND(Grundentgelt*LZinPrz,2)</f>
        <v>223.69</v>
      </c>
      <c r="H1374">
        <f>ROUND(IF(FreiwZulage&gt;TarifVolumenEnt+TarifVolumenLZ,FreiwZulage-(TarifVolumenEnt+TarifVolumenLZ),0)*AustrittsKNZ*EintrittsKNZ,2)</f>
        <v>0</v>
      </c>
      <c r="I1374">
        <f t="shared" si="195"/>
        <v>2709.08</v>
      </c>
      <c r="J1374">
        <f t="shared" si="189"/>
        <v>541.95000000000005</v>
      </c>
      <c r="K1374">
        <f t="shared" si="190"/>
        <v>1115.92</v>
      </c>
      <c r="L1374">
        <f t="shared" si="191"/>
        <v>2890.92</v>
      </c>
    </row>
    <row r="1375" spans="1:12" x14ac:dyDescent="0.25">
      <c r="A1375">
        <f t="shared" si="196"/>
        <v>6</v>
      </c>
      <c r="B1375">
        <f t="shared" si="197"/>
        <v>115</v>
      </c>
      <c r="C1375">
        <f t="shared" si="192"/>
        <v>2604</v>
      </c>
      <c r="D1375" t="str">
        <f t="shared" si="193"/>
        <v>Annemarie</v>
      </c>
      <c r="E1375" t="str">
        <f t="shared" si="194"/>
        <v>Neuschaefer</v>
      </c>
      <c r="F1375">
        <f>ROUND(IF(Tariftyp="AT",IF($A1375&lt;MONTH(TE_ZP_AT),AT_Gehalt,AT_Gehalt*(1+TE_Satz_AT)),IF($A1375&lt;MONTH(TE_ZP_Tarif),Tarifentgelt,Tarifentgelt*(1+TE_Satz))*IRWAZ/AZ_Tarif)*EintrittsKNZ*AustrittsKNZ,2)</f>
        <v>2485.39</v>
      </c>
      <c r="G1375">
        <f>ROUND(Grundentgelt*LZinPrz,2)</f>
        <v>223.69</v>
      </c>
      <c r="H1375">
        <f>ROUND(IF(FreiwZulage&gt;TarifVolumenEnt+TarifVolumenLZ,FreiwZulage-(TarifVolumenEnt+TarifVolumenLZ),0)*AustrittsKNZ*EintrittsKNZ,2)</f>
        <v>0</v>
      </c>
      <c r="I1375">
        <f t="shared" si="195"/>
        <v>2709.08</v>
      </c>
      <c r="J1375">
        <f t="shared" si="189"/>
        <v>541.95000000000005</v>
      </c>
      <c r="K1375">
        <f t="shared" si="190"/>
        <v>1115.92</v>
      </c>
      <c r="L1375">
        <f t="shared" si="191"/>
        <v>2890.92</v>
      </c>
    </row>
    <row r="1376" spans="1:12" x14ac:dyDescent="0.25">
      <c r="A1376">
        <f t="shared" si="196"/>
        <v>7</v>
      </c>
      <c r="B1376">
        <f t="shared" si="197"/>
        <v>115</v>
      </c>
      <c r="C1376">
        <f t="shared" si="192"/>
        <v>2604</v>
      </c>
      <c r="D1376" t="str">
        <f t="shared" si="193"/>
        <v>Annemarie</v>
      </c>
      <c r="E1376" t="str">
        <f t="shared" si="194"/>
        <v>Neuschaefer</v>
      </c>
      <c r="F1376">
        <f>ROUND(IF(Tariftyp="AT",IF($A1376&lt;MONTH(TE_ZP_AT),AT_Gehalt,AT_Gehalt*(1+TE_Satz_AT)),IF($A1376&lt;MONTH(TE_ZP_Tarif),Tarifentgelt,Tarifentgelt*(1+TE_Satz))*IRWAZ/AZ_Tarif)*EintrittsKNZ*AustrittsKNZ,2)</f>
        <v>2485.39</v>
      </c>
      <c r="G1376">
        <f>ROUND(Grundentgelt*LZinPrz,2)</f>
        <v>223.69</v>
      </c>
      <c r="H1376">
        <f>ROUND(IF(FreiwZulage&gt;TarifVolumenEnt+TarifVolumenLZ,FreiwZulage-(TarifVolumenEnt+TarifVolumenLZ),0)*AustrittsKNZ*EintrittsKNZ,2)</f>
        <v>0</v>
      </c>
      <c r="I1376">
        <f t="shared" si="195"/>
        <v>2709.08</v>
      </c>
      <c r="J1376">
        <f t="shared" si="189"/>
        <v>541.95000000000005</v>
      </c>
      <c r="K1376">
        <f t="shared" si="190"/>
        <v>1115.92</v>
      </c>
      <c r="L1376">
        <f t="shared" si="191"/>
        <v>2890.92</v>
      </c>
    </row>
    <row r="1377" spans="1:12" x14ac:dyDescent="0.25">
      <c r="A1377">
        <f t="shared" si="196"/>
        <v>8</v>
      </c>
      <c r="B1377">
        <f t="shared" si="197"/>
        <v>115</v>
      </c>
      <c r="C1377">
        <f t="shared" si="192"/>
        <v>2604</v>
      </c>
      <c r="D1377" t="str">
        <f t="shared" si="193"/>
        <v>Annemarie</v>
      </c>
      <c r="E1377" t="str">
        <f t="shared" si="194"/>
        <v>Neuschaefer</v>
      </c>
      <c r="F1377">
        <f>ROUND(IF(Tariftyp="AT",IF($A1377&lt;MONTH(TE_ZP_AT),AT_Gehalt,AT_Gehalt*(1+TE_Satz_AT)),IF($A1377&lt;MONTH(TE_ZP_Tarif),Tarifentgelt,Tarifentgelt*(1+TE_Satz))*IRWAZ/AZ_Tarif)*EintrittsKNZ*AustrittsKNZ,2)</f>
        <v>2485.39</v>
      </c>
      <c r="G1377">
        <f>ROUND(Grundentgelt*LZinPrz,2)</f>
        <v>223.69</v>
      </c>
      <c r="H1377">
        <f>ROUND(IF(FreiwZulage&gt;TarifVolumenEnt+TarifVolumenLZ,FreiwZulage-(TarifVolumenEnt+TarifVolumenLZ),0)*AustrittsKNZ*EintrittsKNZ,2)</f>
        <v>0</v>
      </c>
      <c r="I1377">
        <f t="shared" si="195"/>
        <v>2709.08</v>
      </c>
      <c r="J1377">
        <f t="shared" si="189"/>
        <v>541.95000000000005</v>
      </c>
      <c r="K1377">
        <f t="shared" si="190"/>
        <v>1115.92</v>
      </c>
      <c r="L1377">
        <f t="shared" si="191"/>
        <v>2890.92</v>
      </c>
    </row>
    <row r="1378" spans="1:12" x14ac:dyDescent="0.25">
      <c r="A1378">
        <f t="shared" si="196"/>
        <v>9</v>
      </c>
      <c r="B1378">
        <f t="shared" si="197"/>
        <v>115</v>
      </c>
      <c r="C1378">
        <f t="shared" si="192"/>
        <v>2604</v>
      </c>
      <c r="D1378" t="str">
        <f t="shared" si="193"/>
        <v>Annemarie</v>
      </c>
      <c r="E1378" t="str">
        <f t="shared" si="194"/>
        <v>Neuschaefer</v>
      </c>
      <c r="F1378">
        <f>ROUND(IF(Tariftyp="AT",IF($A1378&lt;MONTH(TE_ZP_AT),AT_Gehalt,AT_Gehalt*(1+TE_Satz_AT)),IF($A1378&lt;MONTH(TE_ZP_Tarif),Tarifentgelt,Tarifentgelt*(1+TE_Satz))*IRWAZ/AZ_Tarif)*EintrittsKNZ*AustrittsKNZ,2)</f>
        <v>2485.39</v>
      </c>
      <c r="G1378">
        <f>ROUND(Grundentgelt*LZinPrz,2)</f>
        <v>223.69</v>
      </c>
      <c r="H1378">
        <f>ROUND(IF(FreiwZulage&gt;TarifVolumenEnt+TarifVolumenLZ,FreiwZulage-(TarifVolumenEnt+TarifVolumenLZ),0)*AustrittsKNZ*EintrittsKNZ,2)</f>
        <v>0</v>
      </c>
      <c r="I1378">
        <f t="shared" si="195"/>
        <v>2709.08</v>
      </c>
      <c r="J1378">
        <f t="shared" si="189"/>
        <v>541.95000000000005</v>
      </c>
      <c r="K1378">
        <f t="shared" si="190"/>
        <v>1115.92</v>
      </c>
      <c r="L1378">
        <f t="shared" si="191"/>
        <v>2890.92</v>
      </c>
    </row>
    <row r="1379" spans="1:12" x14ac:dyDescent="0.25">
      <c r="A1379">
        <f t="shared" si="196"/>
        <v>10</v>
      </c>
      <c r="B1379">
        <f t="shared" si="197"/>
        <v>115</v>
      </c>
      <c r="C1379">
        <f t="shared" si="192"/>
        <v>2604</v>
      </c>
      <c r="D1379" t="str">
        <f t="shared" si="193"/>
        <v>Annemarie</v>
      </c>
      <c r="E1379" t="str">
        <f t="shared" si="194"/>
        <v>Neuschaefer</v>
      </c>
      <c r="F1379">
        <f>ROUND(IF(Tariftyp="AT",IF($A1379&lt;MONTH(TE_ZP_AT),AT_Gehalt,AT_Gehalt*(1+TE_Satz_AT)),IF($A1379&lt;MONTH(TE_ZP_Tarif),Tarifentgelt,Tarifentgelt*(1+TE_Satz))*IRWAZ/AZ_Tarif)*EintrittsKNZ*AustrittsKNZ,2)</f>
        <v>2485.39</v>
      </c>
      <c r="G1379">
        <f>ROUND(Grundentgelt*LZinPrz,2)</f>
        <v>223.69</v>
      </c>
      <c r="H1379">
        <f>ROUND(IF(FreiwZulage&gt;TarifVolumenEnt+TarifVolumenLZ,FreiwZulage-(TarifVolumenEnt+TarifVolumenLZ),0)*AustrittsKNZ*EintrittsKNZ,2)</f>
        <v>0</v>
      </c>
      <c r="I1379">
        <f t="shared" si="195"/>
        <v>2709.08</v>
      </c>
      <c r="J1379">
        <f t="shared" si="189"/>
        <v>541.95000000000005</v>
      </c>
      <c r="K1379">
        <f t="shared" si="190"/>
        <v>1115.92</v>
      </c>
      <c r="L1379">
        <f t="shared" si="191"/>
        <v>2890.92</v>
      </c>
    </row>
    <row r="1380" spans="1:12" x14ac:dyDescent="0.25">
      <c r="A1380">
        <f t="shared" si="196"/>
        <v>11</v>
      </c>
      <c r="B1380">
        <f t="shared" si="197"/>
        <v>115</v>
      </c>
      <c r="C1380">
        <f t="shared" si="192"/>
        <v>2604</v>
      </c>
      <c r="D1380" t="str">
        <f t="shared" si="193"/>
        <v>Annemarie</v>
      </c>
      <c r="E1380" t="str">
        <f t="shared" si="194"/>
        <v>Neuschaefer</v>
      </c>
      <c r="F1380">
        <f>ROUND(IF(Tariftyp="AT",IF($A1380&lt;MONTH(TE_ZP_AT),AT_Gehalt,AT_Gehalt*(1+TE_Satz_AT)),IF($A1380&lt;MONTH(TE_ZP_Tarif),Tarifentgelt,Tarifentgelt*(1+TE_Satz))*IRWAZ/AZ_Tarif)*EintrittsKNZ*AustrittsKNZ,2)</f>
        <v>2485.39</v>
      </c>
      <c r="G1380">
        <f>ROUND(Grundentgelt*LZinPrz,2)</f>
        <v>223.69</v>
      </c>
      <c r="H1380">
        <f>ROUND(IF(FreiwZulage&gt;TarifVolumenEnt+TarifVolumenLZ,FreiwZulage-(TarifVolumenEnt+TarifVolumenLZ),0)*AustrittsKNZ*EintrittsKNZ,2)</f>
        <v>0</v>
      </c>
      <c r="I1380">
        <f t="shared" si="195"/>
        <v>2709.08</v>
      </c>
      <c r="J1380">
        <f t="shared" si="189"/>
        <v>541.95000000000005</v>
      </c>
      <c r="K1380">
        <f t="shared" si="190"/>
        <v>1115.92</v>
      </c>
      <c r="L1380">
        <f t="shared" si="191"/>
        <v>2890.92</v>
      </c>
    </row>
    <row r="1381" spans="1:12" x14ac:dyDescent="0.25">
      <c r="A1381">
        <f t="shared" si="196"/>
        <v>12</v>
      </c>
      <c r="B1381">
        <f t="shared" si="197"/>
        <v>115</v>
      </c>
      <c r="C1381">
        <f t="shared" si="192"/>
        <v>2604</v>
      </c>
      <c r="D1381" t="str">
        <f t="shared" si="193"/>
        <v>Annemarie</v>
      </c>
      <c r="E1381" t="str">
        <f t="shared" si="194"/>
        <v>Neuschaefer</v>
      </c>
      <c r="F1381">
        <f>ROUND(IF(Tariftyp="AT",IF($A1381&lt;MONTH(TE_ZP_AT),AT_Gehalt,AT_Gehalt*(1+TE_Satz_AT)),IF($A1381&lt;MONTH(TE_ZP_Tarif),Tarifentgelt,Tarifentgelt*(1+TE_Satz))*IRWAZ/AZ_Tarif)*EintrittsKNZ*AustrittsKNZ,2)</f>
        <v>2485.39</v>
      </c>
      <c r="G1381">
        <f>ROUND(Grundentgelt*LZinPrz,2)</f>
        <v>223.69</v>
      </c>
      <c r="H1381">
        <f>ROUND(IF(FreiwZulage&gt;TarifVolumenEnt+TarifVolumenLZ,FreiwZulage-(TarifVolumenEnt+TarifVolumenLZ),0)*AustrittsKNZ*EintrittsKNZ,2)</f>
        <v>0</v>
      </c>
      <c r="I1381">
        <f t="shared" si="195"/>
        <v>2709.08</v>
      </c>
      <c r="J1381">
        <f t="shared" si="189"/>
        <v>541.95000000000005</v>
      </c>
      <c r="K1381">
        <f t="shared" si="190"/>
        <v>1115.92</v>
      </c>
      <c r="L1381">
        <f t="shared" si="191"/>
        <v>2890.92</v>
      </c>
    </row>
    <row r="1382" spans="1:12" x14ac:dyDescent="0.25">
      <c r="A1382">
        <f t="shared" si="196"/>
        <v>1</v>
      </c>
      <c r="B1382">
        <f t="shared" si="197"/>
        <v>116</v>
      </c>
      <c r="C1382">
        <f t="shared" si="192"/>
        <v>2605</v>
      </c>
      <c r="D1382" t="str">
        <f t="shared" si="193"/>
        <v>Dorothea</v>
      </c>
      <c r="E1382" t="str">
        <f t="shared" si="194"/>
        <v>Niesterok</v>
      </c>
      <c r="F1382">
        <f>ROUND(IF(Tariftyp="AT",IF($A1382&lt;MONTH(TE_ZP_AT),AT_Gehalt,AT_Gehalt*(1+TE_Satz_AT)),IF($A1382&lt;MONTH(TE_ZP_Tarif),Tarifentgelt,Tarifentgelt*(1+TE_Satz))*IRWAZ/AZ_Tarif)*EintrittsKNZ*AustrittsKNZ,2)</f>
        <v>2091</v>
      </c>
      <c r="G1382">
        <f>ROUND(Grundentgelt*LZinPrz,2)</f>
        <v>230.01</v>
      </c>
      <c r="H1382">
        <f>ROUND(IF(FreiwZulage&gt;TarifVolumenEnt+TarifVolumenLZ,FreiwZulage-(TarifVolumenEnt+TarifVolumenLZ),0)*AustrittsKNZ*EintrittsKNZ,2)</f>
        <v>0</v>
      </c>
      <c r="I1382">
        <f t="shared" si="195"/>
        <v>2321.0100000000002</v>
      </c>
      <c r="J1382">
        <f t="shared" si="189"/>
        <v>464.32</v>
      </c>
      <c r="K1382">
        <f t="shared" si="190"/>
        <v>1503.9899999999998</v>
      </c>
      <c r="L1382">
        <f t="shared" si="191"/>
        <v>3278.99</v>
      </c>
    </row>
    <row r="1383" spans="1:12" x14ac:dyDescent="0.25">
      <c r="A1383">
        <f t="shared" si="196"/>
        <v>2</v>
      </c>
      <c r="B1383">
        <f t="shared" si="197"/>
        <v>116</v>
      </c>
      <c r="C1383">
        <f t="shared" si="192"/>
        <v>2605</v>
      </c>
      <c r="D1383" t="str">
        <f t="shared" si="193"/>
        <v>Dorothea</v>
      </c>
      <c r="E1383" t="str">
        <f t="shared" si="194"/>
        <v>Niesterok</v>
      </c>
      <c r="F1383">
        <f>ROUND(IF(Tariftyp="AT",IF($A1383&lt;MONTH(TE_ZP_AT),AT_Gehalt,AT_Gehalt*(1+TE_Satz_AT)),IF($A1383&lt;MONTH(TE_ZP_Tarif),Tarifentgelt,Tarifentgelt*(1+TE_Satz))*IRWAZ/AZ_Tarif)*EintrittsKNZ*AustrittsKNZ,2)</f>
        <v>2091</v>
      </c>
      <c r="G1383">
        <f>ROUND(Grundentgelt*LZinPrz,2)</f>
        <v>230.01</v>
      </c>
      <c r="H1383">
        <f>ROUND(IF(FreiwZulage&gt;TarifVolumenEnt+TarifVolumenLZ,FreiwZulage-(TarifVolumenEnt+TarifVolumenLZ),0)*AustrittsKNZ*EintrittsKNZ,2)</f>
        <v>0</v>
      </c>
      <c r="I1383">
        <f t="shared" si="195"/>
        <v>2321.0100000000002</v>
      </c>
      <c r="J1383">
        <f t="shared" si="189"/>
        <v>464.32</v>
      </c>
      <c r="K1383">
        <f t="shared" si="190"/>
        <v>1503.9899999999998</v>
      </c>
      <c r="L1383">
        <f t="shared" si="191"/>
        <v>3278.99</v>
      </c>
    </row>
    <row r="1384" spans="1:12" x14ac:dyDescent="0.25">
      <c r="A1384">
        <f t="shared" si="196"/>
        <v>3</v>
      </c>
      <c r="B1384">
        <f t="shared" si="197"/>
        <v>116</v>
      </c>
      <c r="C1384">
        <f t="shared" si="192"/>
        <v>2605</v>
      </c>
      <c r="D1384" t="str">
        <f t="shared" si="193"/>
        <v>Dorothea</v>
      </c>
      <c r="E1384" t="str">
        <f t="shared" si="194"/>
        <v>Niesterok</v>
      </c>
      <c r="F1384">
        <f>ROUND(IF(Tariftyp="AT",IF($A1384&lt;MONTH(TE_ZP_AT),AT_Gehalt,AT_Gehalt*(1+TE_Satz_AT)),IF($A1384&lt;MONTH(TE_ZP_Tarif),Tarifentgelt,Tarifentgelt*(1+TE_Satz))*IRWAZ/AZ_Tarif)*EintrittsKNZ*AustrittsKNZ,2)</f>
        <v>2091</v>
      </c>
      <c r="G1384">
        <f>ROUND(Grundentgelt*LZinPrz,2)</f>
        <v>230.01</v>
      </c>
      <c r="H1384">
        <f>ROUND(IF(FreiwZulage&gt;TarifVolumenEnt+TarifVolumenLZ,FreiwZulage-(TarifVolumenEnt+TarifVolumenLZ),0)*AustrittsKNZ*EintrittsKNZ,2)</f>
        <v>0</v>
      </c>
      <c r="I1384">
        <f t="shared" si="195"/>
        <v>2321.0100000000002</v>
      </c>
      <c r="J1384">
        <f t="shared" si="189"/>
        <v>464.32</v>
      </c>
      <c r="K1384">
        <f t="shared" si="190"/>
        <v>1503.9899999999998</v>
      </c>
      <c r="L1384">
        <f t="shared" si="191"/>
        <v>3278.99</v>
      </c>
    </row>
    <row r="1385" spans="1:12" x14ac:dyDescent="0.25">
      <c r="A1385">
        <f t="shared" si="196"/>
        <v>4</v>
      </c>
      <c r="B1385">
        <f t="shared" si="197"/>
        <v>116</v>
      </c>
      <c r="C1385">
        <f t="shared" si="192"/>
        <v>2605</v>
      </c>
      <c r="D1385" t="str">
        <f t="shared" si="193"/>
        <v>Dorothea</v>
      </c>
      <c r="E1385" t="str">
        <f t="shared" si="194"/>
        <v>Niesterok</v>
      </c>
      <c r="F1385">
        <f>ROUND(IF(Tariftyp="AT",IF($A1385&lt;MONTH(TE_ZP_AT),AT_Gehalt,AT_Gehalt*(1+TE_Satz_AT)),IF($A1385&lt;MONTH(TE_ZP_Tarif),Tarifentgelt,Tarifentgelt*(1+TE_Satz))*IRWAZ/AZ_Tarif)*EintrittsKNZ*AustrittsKNZ,2)</f>
        <v>2091</v>
      </c>
      <c r="G1385">
        <f>ROUND(Grundentgelt*LZinPrz,2)</f>
        <v>230.01</v>
      </c>
      <c r="H1385">
        <f>ROUND(IF(FreiwZulage&gt;TarifVolumenEnt+TarifVolumenLZ,FreiwZulage-(TarifVolumenEnt+TarifVolumenLZ),0)*AustrittsKNZ*EintrittsKNZ,2)</f>
        <v>0</v>
      </c>
      <c r="I1385">
        <f t="shared" si="195"/>
        <v>2321.0100000000002</v>
      </c>
      <c r="J1385">
        <f t="shared" si="189"/>
        <v>464.32</v>
      </c>
      <c r="K1385">
        <f t="shared" si="190"/>
        <v>1503.9899999999998</v>
      </c>
      <c r="L1385">
        <f t="shared" si="191"/>
        <v>3278.99</v>
      </c>
    </row>
    <row r="1386" spans="1:12" x14ac:dyDescent="0.25">
      <c r="A1386">
        <f t="shared" si="196"/>
        <v>5</v>
      </c>
      <c r="B1386">
        <f t="shared" si="197"/>
        <v>116</v>
      </c>
      <c r="C1386">
        <f t="shared" si="192"/>
        <v>2605</v>
      </c>
      <c r="D1386" t="str">
        <f t="shared" si="193"/>
        <v>Dorothea</v>
      </c>
      <c r="E1386" t="str">
        <f t="shared" si="194"/>
        <v>Niesterok</v>
      </c>
      <c r="F1386">
        <f>ROUND(IF(Tariftyp="AT",IF($A1386&lt;MONTH(TE_ZP_AT),AT_Gehalt,AT_Gehalt*(1+TE_Satz_AT)),IF($A1386&lt;MONTH(TE_ZP_Tarif),Tarifentgelt,Tarifentgelt*(1+TE_Satz))*IRWAZ/AZ_Tarif)*EintrittsKNZ*AustrittsKNZ,2)</f>
        <v>2153.73</v>
      </c>
      <c r="G1386">
        <f>ROUND(Grundentgelt*LZinPrz,2)</f>
        <v>236.91</v>
      </c>
      <c r="H1386">
        <f>ROUND(IF(FreiwZulage&gt;TarifVolumenEnt+TarifVolumenLZ,FreiwZulage-(TarifVolumenEnt+TarifVolumenLZ),0)*AustrittsKNZ*EintrittsKNZ,2)</f>
        <v>0</v>
      </c>
      <c r="I1386">
        <f t="shared" si="195"/>
        <v>2390.64</v>
      </c>
      <c r="J1386">
        <f t="shared" si="189"/>
        <v>478.25</v>
      </c>
      <c r="K1386">
        <f t="shared" si="190"/>
        <v>1434.3600000000001</v>
      </c>
      <c r="L1386">
        <f t="shared" si="191"/>
        <v>3209.36</v>
      </c>
    </row>
    <row r="1387" spans="1:12" x14ac:dyDescent="0.25">
      <c r="A1387">
        <f t="shared" si="196"/>
        <v>6</v>
      </c>
      <c r="B1387">
        <f t="shared" si="197"/>
        <v>116</v>
      </c>
      <c r="C1387">
        <f t="shared" si="192"/>
        <v>2605</v>
      </c>
      <c r="D1387" t="str">
        <f t="shared" si="193"/>
        <v>Dorothea</v>
      </c>
      <c r="E1387" t="str">
        <f t="shared" si="194"/>
        <v>Niesterok</v>
      </c>
      <c r="F1387">
        <f>ROUND(IF(Tariftyp="AT",IF($A1387&lt;MONTH(TE_ZP_AT),AT_Gehalt,AT_Gehalt*(1+TE_Satz_AT)),IF($A1387&lt;MONTH(TE_ZP_Tarif),Tarifentgelt,Tarifentgelt*(1+TE_Satz))*IRWAZ/AZ_Tarif)*EintrittsKNZ*AustrittsKNZ,2)</f>
        <v>2153.73</v>
      </c>
      <c r="G1387">
        <f>ROUND(Grundentgelt*LZinPrz,2)</f>
        <v>236.91</v>
      </c>
      <c r="H1387">
        <f>ROUND(IF(FreiwZulage&gt;TarifVolumenEnt+TarifVolumenLZ,FreiwZulage-(TarifVolumenEnt+TarifVolumenLZ),0)*AustrittsKNZ*EintrittsKNZ,2)</f>
        <v>0</v>
      </c>
      <c r="I1387">
        <f t="shared" si="195"/>
        <v>2390.64</v>
      </c>
      <c r="J1387">
        <f t="shared" si="189"/>
        <v>478.25</v>
      </c>
      <c r="K1387">
        <f t="shared" si="190"/>
        <v>1434.3600000000001</v>
      </c>
      <c r="L1387">
        <f t="shared" si="191"/>
        <v>3209.36</v>
      </c>
    </row>
    <row r="1388" spans="1:12" x14ac:dyDescent="0.25">
      <c r="A1388">
        <f t="shared" si="196"/>
        <v>7</v>
      </c>
      <c r="B1388">
        <f t="shared" si="197"/>
        <v>116</v>
      </c>
      <c r="C1388">
        <f t="shared" si="192"/>
        <v>2605</v>
      </c>
      <c r="D1388" t="str">
        <f t="shared" si="193"/>
        <v>Dorothea</v>
      </c>
      <c r="E1388" t="str">
        <f t="shared" si="194"/>
        <v>Niesterok</v>
      </c>
      <c r="F1388">
        <f>ROUND(IF(Tariftyp="AT",IF($A1388&lt;MONTH(TE_ZP_AT),AT_Gehalt,AT_Gehalt*(1+TE_Satz_AT)),IF($A1388&lt;MONTH(TE_ZP_Tarif),Tarifentgelt,Tarifentgelt*(1+TE_Satz))*IRWAZ/AZ_Tarif)*EintrittsKNZ*AustrittsKNZ,2)</f>
        <v>2153.73</v>
      </c>
      <c r="G1388">
        <f>ROUND(Grundentgelt*LZinPrz,2)</f>
        <v>236.91</v>
      </c>
      <c r="H1388">
        <f>ROUND(IF(FreiwZulage&gt;TarifVolumenEnt+TarifVolumenLZ,FreiwZulage-(TarifVolumenEnt+TarifVolumenLZ),0)*AustrittsKNZ*EintrittsKNZ,2)</f>
        <v>0</v>
      </c>
      <c r="I1388">
        <f t="shared" si="195"/>
        <v>2390.64</v>
      </c>
      <c r="J1388">
        <f t="shared" si="189"/>
        <v>478.25</v>
      </c>
      <c r="K1388">
        <f t="shared" si="190"/>
        <v>1434.3600000000001</v>
      </c>
      <c r="L1388">
        <f t="shared" si="191"/>
        <v>3209.36</v>
      </c>
    </row>
    <row r="1389" spans="1:12" x14ac:dyDescent="0.25">
      <c r="A1389">
        <f t="shared" si="196"/>
        <v>8</v>
      </c>
      <c r="B1389">
        <f t="shared" si="197"/>
        <v>116</v>
      </c>
      <c r="C1389">
        <f t="shared" si="192"/>
        <v>2605</v>
      </c>
      <c r="D1389" t="str">
        <f t="shared" si="193"/>
        <v>Dorothea</v>
      </c>
      <c r="E1389" t="str">
        <f t="shared" si="194"/>
        <v>Niesterok</v>
      </c>
      <c r="F1389">
        <f>ROUND(IF(Tariftyp="AT",IF($A1389&lt;MONTH(TE_ZP_AT),AT_Gehalt,AT_Gehalt*(1+TE_Satz_AT)),IF($A1389&lt;MONTH(TE_ZP_Tarif),Tarifentgelt,Tarifentgelt*(1+TE_Satz))*IRWAZ/AZ_Tarif)*EintrittsKNZ*AustrittsKNZ,2)</f>
        <v>2153.73</v>
      </c>
      <c r="G1389">
        <f>ROUND(Grundentgelt*LZinPrz,2)</f>
        <v>236.91</v>
      </c>
      <c r="H1389">
        <f>ROUND(IF(FreiwZulage&gt;TarifVolumenEnt+TarifVolumenLZ,FreiwZulage-(TarifVolumenEnt+TarifVolumenLZ),0)*AustrittsKNZ*EintrittsKNZ,2)</f>
        <v>0</v>
      </c>
      <c r="I1389">
        <f t="shared" si="195"/>
        <v>2390.64</v>
      </c>
      <c r="J1389">
        <f t="shared" si="189"/>
        <v>478.25</v>
      </c>
      <c r="K1389">
        <f t="shared" si="190"/>
        <v>1434.3600000000001</v>
      </c>
      <c r="L1389">
        <f t="shared" si="191"/>
        <v>3209.36</v>
      </c>
    </row>
    <row r="1390" spans="1:12" x14ac:dyDescent="0.25">
      <c r="A1390">
        <f t="shared" si="196"/>
        <v>9</v>
      </c>
      <c r="B1390">
        <f t="shared" si="197"/>
        <v>116</v>
      </c>
      <c r="C1390">
        <f t="shared" si="192"/>
        <v>2605</v>
      </c>
      <c r="D1390" t="str">
        <f t="shared" si="193"/>
        <v>Dorothea</v>
      </c>
      <c r="E1390" t="str">
        <f t="shared" si="194"/>
        <v>Niesterok</v>
      </c>
      <c r="F1390">
        <f>ROUND(IF(Tariftyp="AT",IF($A1390&lt;MONTH(TE_ZP_AT),AT_Gehalt,AT_Gehalt*(1+TE_Satz_AT)),IF($A1390&lt;MONTH(TE_ZP_Tarif),Tarifentgelt,Tarifentgelt*(1+TE_Satz))*IRWAZ/AZ_Tarif)*EintrittsKNZ*AustrittsKNZ,2)</f>
        <v>2153.73</v>
      </c>
      <c r="G1390">
        <f>ROUND(Grundentgelt*LZinPrz,2)</f>
        <v>236.91</v>
      </c>
      <c r="H1390">
        <f>ROUND(IF(FreiwZulage&gt;TarifVolumenEnt+TarifVolumenLZ,FreiwZulage-(TarifVolumenEnt+TarifVolumenLZ),0)*AustrittsKNZ*EintrittsKNZ,2)</f>
        <v>0</v>
      </c>
      <c r="I1390">
        <f t="shared" si="195"/>
        <v>2390.64</v>
      </c>
      <c r="J1390">
        <f t="shared" si="189"/>
        <v>478.25</v>
      </c>
      <c r="K1390">
        <f t="shared" si="190"/>
        <v>1434.3600000000001</v>
      </c>
      <c r="L1390">
        <f t="shared" si="191"/>
        <v>3209.36</v>
      </c>
    </row>
    <row r="1391" spans="1:12" x14ac:dyDescent="0.25">
      <c r="A1391">
        <f t="shared" si="196"/>
        <v>10</v>
      </c>
      <c r="B1391">
        <f t="shared" si="197"/>
        <v>116</v>
      </c>
      <c r="C1391">
        <f t="shared" si="192"/>
        <v>2605</v>
      </c>
      <c r="D1391" t="str">
        <f t="shared" si="193"/>
        <v>Dorothea</v>
      </c>
      <c r="E1391" t="str">
        <f t="shared" si="194"/>
        <v>Niesterok</v>
      </c>
      <c r="F1391">
        <f>ROUND(IF(Tariftyp="AT",IF($A1391&lt;MONTH(TE_ZP_AT),AT_Gehalt,AT_Gehalt*(1+TE_Satz_AT)),IF($A1391&lt;MONTH(TE_ZP_Tarif),Tarifentgelt,Tarifentgelt*(1+TE_Satz))*IRWAZ/AZ_Tarif)*EintrittsKNZ*AustrittsKNZ,2)</f>
        <v>2153.73</v>
      </c>
      <c r="G1391">
        <f>ROUND(Grundentgelt*LZinPrz,2)</f>
        <v>236.91</v>
      </c>
      <c r="H1391">
        <f>ROUND(IF(FreiwZulage&gt;TarifVolumenEnt+TarifVolumenLZ,FreiwZulage-(TarifVolumenEnt+TarifVolumenLZ),0)*AustrittsKNZ*EintrittsKNZ,2)</f>
        <v>0</v>
      </c>
      <c r="I1391">
        <f t="shared" si="195"/>
        <v>2390.64</v>
      </c>
      <c r="J1391">
        <f t="shared" si="189"/>
        <v>478.25</v>
      </c>
      <c r="K1391">
        <f t="shared" si="190"/>
        <v>1434.3600000000001</v>
      </c>
      <c r="L1391">
        <f t="shared" si="191"/>
        <v>3209.36</v>
      </c>
    </row>
    <row r="1392" spans="1:12" x14ac:dyDescent="0.25">
      <c r="A1392">
        <f t="shared" si="196"/>
        <v>11</v>
      </c>
      <c r="B1392">
        <f t="shared" si="197"/>
        <v>116</v>
      </c>
      <c r="C1392">
        <f t="shared" si="192"/>
        <v>2605</v>
      </c>
      <c r="D1392" t="str">
        <f t="shared" si="193"/>
        <v>Dorothea</v>
      </c>
      <c r="E1392" t="str">
        <f t="shared" si="194"/>
        <v>Niesterok</v>
      </c>
      <c r="F1392">
        <f>ROUND(IF(Tariftyp="AT",IF($A1392&lt;MONTH(TE_ZP_AT),AT_Gehalt,AT_Gehalt*(1+TE_Satz_AT)),IF($A1392&lt;MONTH(TE_ZP_Tarif),Tarifentgelt,Tarifentgelt*(1+TE_Satz))*IRWAZ/AZ_Tarif)*EintrittsKNZ*AustrittsKNZ,2)</f>
        <v>2153.73</v>
      </c>
      <c r="G1392">
        <f>ROUND(Grundentgelt*LZinPrz,2)</f>
        <v>236.91</v>
      </c>
      <c r="H1392">
        <f>ROUND(IF(FreiwZulage&gt;TarifVolumenEnt+TarifVolumenLZ,FreiwZulage-(TarifVolumenEnt+TarifVolumenLZ),0)*AustrittsKNZ*EintrittsKNZ,2)</f>
        <v>0</v>
      </c>
      <c r="I1392">
        <f t="shared" si="195"/>
        <v>2390.64</v>
      </c>
      <c r="J1392">
        <f t="shared" si="189"/>
        <v>478.25</v>
      </c>
      <c r="K1392">
        <f t="shared" si="190"/>
        <v>1434.3600000000001</v>
      </c>
      <c r="L1392">
        <f t="shared" si="191"/>
        <v>3209.36</v>
      </c>
    </row>
    <row r="1393" spans="1:12" x14ac:dyDescent="0.25">
      <c r="A1393">
        <f t="shared" si="196"/>
        <v>12</v>
      </c>
      <c r="B1393">
        <f t="shared" si="197"/>
        <v>116</v>
      </c>
      <c r="C1393">
        <f t="shared" si="192"/>
        <v>2605</v>
      </c>
      <c r="D1393" t="str">
        <f t="shared" si="193"/>
        <v>Dorothea</v>
      </c>
      <c r="E1393" t="str">
        <f t="shared" si="194"/>
        <v>Niesterok</v>
      </c>
      <c r="F1393">
        <f>ROUND(IF(Tariftyp="AT",IF($A1393&lt;MONTH(TE_ZP_AT),AT_Gehalt,AT_Gehalt*(1+TE_Satz_AT)),IF($A1393&lt;MONTH(TE_ZP_Tarif),Tarifentgelt,Tarifentgelt*(1+TE_Satz))*IRWAZ/AZ_Tarif)*EintrittsKNZ*AustrittsKNZ,2)</f>
        <v>2153.73</v>
      </c>
      <c r="G1393">
        <f>ROUND(Grundentgelt*LZinPrz,2)</f>
        <v>236.91</v>
      </c>
      <c r="H1393">
        <f>ROUND(IF(FreiwZulage&gt;TarifVolumenEnt+TarifVolumenLZ,FreiwZulage-(TarifVolumenEnt+TarifVolumenLZ),0)*AustrittsKNZ*EintrittsKNZ,2)</f>
        <v>0</v>
      </c>
      <c r="I1393">
        <f t="shared" si="195"/>
        <v>2390.64</v>
      </c>
      <c r="J1393">
        <f t="shared" si="189"/>
        <v>478.25</v>
      </c>
      <c r="K1393">
        <f t="shared" si="190"/>
        <v>1434.3600000000001</v>
      </c>
      <c r="L1393">
        <f t="shared" si="191"/>
        <v>3209.36</v>
      </c>
    </row>
    <row r="1394" spans="1:12" x14ac:dyDescent="0.25">
      <c r="A1394">
        <f t="shared" si="196"/>
        <v>1</v>
      </c>
      <c r="B1394">
        <f t="shared" si="197"/>
        <v>117</v>
      </c>
      <c r="C1394">
        <f t="shared" si="192"/>
        <v>2608</v>
      </c>
      <c r="D1394" t="str">
        <f t="shared" si="193"/>
        <v>Bernhard</v>
      </c>
      <c r="E1394" t="str">
        <f t="shared" si="194"/>
        <v>Niethammer</v>
      </c>
      <c r="F1394">
        <f>ROUND(IF(Tariftyp="AT",IF($A1394&lt;MONTH(TE_ZP_AT),AT_Gehalt,AT_Gehalt*(1+TE_Satz_AT)),IF($A1394&lt;MONTH(TE_ZP_Tarif),Tarifentgelt,Tarifentgelt*(1+TE_Satz))*IRWAZ/AZ_Tarif)*EintrittsKNZ*AustrittsKNZ,2)</f>
        <v>2294</v>
      </c>
      <c r="G1394">
        <f>ROUND(Grundentgelt*LZinPrz,2)</f>
        <v>206.46</v>
      </c>
      <c r="H1394">
        <f>ROUND(IF(FreiwZulage&gt;TarifVolumenEnt+TarifVolumenLZ,FreiwZulage-(TarifVolumenEnt+TarifVolumenLZ),0)*AustrittsKNZ*EintrittsKNZ,2)</f>
        <v>111</v>
      </c>
      <c r="I1394">
        <f t="shared" si="195"/>
        <v>2611.46</v>
      </c>
      <c r="J1394">
        <f t="shared" si="189"/>
        <v>522.41999999999996</v>
      </c>
      <c r="K1394">
        <f t="shared" si="190"/>
        <v>1213.54</v>
      </c>
      <c r="L1394">
        <f t="shared" si="191"/>
        <v>2988.54</v>
      </c>
    </row>
    <row r="1395" spans="1:12" x14ac:dyDescent="0.25">
      <c r="A1395">
        <f t="shared" si="196"/>
        <v>2</v>
      </c>
      <c r="B1395">
        <f t="shared" si="197"/>
        <v>117</v>
      </c>
      <c r="C1395">
        <f t="shared" si="192"/>
        <v>2608</v>
      </c>
      <c r="D1395" t="str">
        <f t="shared" si="193"/>
        <v>Bernhard</v>
      </c>
      <c r="E1395" t="str">
        <f t="shared" si="194"/>
        <v>Niethammer</v>
      </c>
      <c r="F1395">
        <f>ROUND(IF(Tariftyp="AT",IF($A1395&lt;MONTH(TE_ZP_AT),AT_Gehalt,AT_Gehalt*(1+TE_Satz_AT)),IF($A1395&lt;MONTH(TE_ZP_Tarif),Tarifentgelt,Tarifentgelt*(1+TE_Satz))*IRWAZ/AZ_Tarif)*EintrittsKNZ*AustrittsKNZ,2)</f>
        <v>2294</v>
      </c>
      <c r="G1395">
        <f>ROUND(Grundentgelt*LZinPrz,2)</f>
        <v>206.46</v>
      </c>
      <c r="H1395">
        <f>ROUND(IF(FreiwZulage&gt;TarifVolumenEnt+TarifVolumenLZ,FreiwZulage-(TarifVolumenEnt+TarifVolumenLZ),0)*AustrittsKNZ*EintrittsKNZ,2)</f>
        <v>111</v>
      </c>
      <c r="I1395">
        <f t="shared" si="195"/>
        <v>2611.46</v>
      </c>
      <c r="J1395">
        <f t="shared" si="189"/>
        <v>522.41999999999996</v>
      </c>
      <c r="K1395">
        <f t="shared" si="190"/>
        <v>1213.54</v>
      </c>
      <c r="L1395">
        <f t="shared" si="191"/>
        <v>2988.54</v>
      </c>
    </row>
    <row r="1396" spans="1:12" x14ac:dyDescent="0.25">
      <c r="A1396">
        <f t="shared" si="196"/>
        <v>3</v>
      </c>
      <c r="B1396">
        <f t="shared" si="197"/>
        <v>117</v>
      </c>
      <c r="C1396">
        <f t="shared" si="192"/>
        <v>2608</v>
      </c>
      <c r="D1396" t="str">
        <f t="shared" si="193"/>
        <v>Bernhard</v>
      </c>
      <c r="E1396" t="str">
        <f t="shared" si="194"/>
        <v>Niethammer</v>
      </c>
      <c r="F1396">
        <f>ROUND(IF(Tariftyp="AT",IF($A1396&lt;MONTH(TE_ZP_AT),AT_Gehalt,AT_Gehalt*(1+TE_Satz_AT)),IF($A1396&lt;MONTH(TE_ZP_Tarif),Tarifentgelt,Tarifentgelt*(1+TE_Satz))*IRWAZ/AZ_Tarif)*EintrittsKNZ*AustrittsKNZ,2)</f>
        <v>2294</v>
      </c>
      <c r="G1396">
        <f>ROUND(Grundentgelt*LZinPrz,2)</f>
        <v>206.46</v>
      </c>
      <c r="H1396">
        <f>ROUND(IF(FreiwZulage&gt;TarifVolumenEnt+TarifVolumenLZ,FreiwZulage-(TarifVolumenEnt+TarifVolumenLZ),0)*AustrittsKNZ*EintrittsKNZ,2)</f>
        <v>111</v>
      </c>
      <c r="I1396">
        <f t="shared" si="195"/>
        <v>2611.46</v>
      </c>
      <c r="J1396">
        <f t="shared" si="189"/>
        <v>522.41999999999996</v>
      </c>
      <c r="K1396">
        <f t="shared" si="190"/>
        <v>1213.54</v>
      </c>
      <c r="L1396">
        <f t="shared" si="191"/>
        <v>2988.54</v>
      </c>
    </row>
    <row r="1397" spans="1:12" x14ac:dyDescent="0.25">
      <c r="A1397">
        <f t="shared" si="196"/>
        <v>4</v>
      </c>
      <c r="B1397">
        <f t="shared" si="197"/>
        <v>117</v>
      </c>
      <c r="C1397">
        <f t="shared" si="192"/>
        <v>2608</v>
      </c>
      <c r="D1397" t="str">
        <f t="shared" si="193"/>
        <v>Bernhard</v>
      </c>
      <c r="E1397" t="str">
        <f t="shared" si="194"/>
        <v>Niethammer</v>
      </c>
      <c r="F1397">
        <f>ROUND(IF(Tariftyp="AT",IF($A1397&lt;MONTH(TE_ZP_AT),AT_Gehalt,AT_Gehalt*(1+TE_Satz_AT)),IF($A1397&lt;MONTH(TE_ZP_Tarif),Tarifentgelt,Tarifentgelt*(1+TE_Satz))*IRWAZ/AZ_Tarif)*EintrittsKNZ*AustrittsKNZ,2)</f>
        <v>2294</v>
      </c>
      <c r="G1397">
        <f>ROUND(Grundentgelt*LZinPrz,2)</f>
        <v>206.46</v>
      </c>
      <c r="H1397">
        <f>ROUND(IF(FreiwZulage&gt;TarifVolumenEnt+TarifVolumenLZ,FreiwZulage-(TarifVolumenEnt+TarifVolumenLZ),0)*AustrittsKNZ*EintrittsKNZ,2)</f>
        <v>111</v>
      </c>
      <c r="I1397">
        <f t="shared" si="195"/>
        <v>2611.46</v>
      </c>
      <c r="J1397">
        <f t="shared" si="189"/>
        <v>522.41999999999996</v>
      </c>
      <c r="K1397">
        <f t="shared" si="190"/>
        <v>1213.54</v>
      </c>
      <c r="L1397">
        <f t="shared" si="191"/>
        <v>2988.54</v>
      </c>
    </row>
    <row r="1398" spans="1:12" x14ac:dyDescent="0.25">
      <c r="A1398">
        <f t="shared" si="196"/>
        <v>5</v>
      </c>
      <c r="B1398">
        <f t="shared" si="197"/>
        <v>117</v>
      </c>
      <c r="C1398">
        <f t="shared" si="192"/>
        <v>2608</v>
      </c>
      <c r="D1398" t="str">
        <f t="shared" si="193"/>
        <v>Bernhard</v>
      </c>
      <c r="E1398" t="str">
        <f t="shared" si="194"/>
        <v>Niethammer</v>
      </c>
      <c r="F1398">
        <f>ROUND(IF(Tariftyp="AT",IF($A1398&lt;MONTH(TE_ZP_AT),AT_Gehalt,AT_Gehalt*(1+TE_Satz_AT)),IF($A1398&lt;MONTH(TE_ZP_Tarif),Tarifentgelt,Tarifentgelt*(1+TE_Satz))*IRWAZ/AZ_Tarif)*EintrittsKNZ*AustrittsKNZ,2)</f>
        <v>2362.8200000000002</v>
      </c>
      <c r="G1398">
        <f>ROUND(Grundentgelt*LZinPrz,2)</f>
        <v>212.65</v>
      </c>
      <c r="H1398">
        <f>ROUND(IF(FreiwZulage&gt;TarifVolumenEnt+TarifVolumenLZ,FreiwZulage-(TarifVolumenEnt+TarifVolumenLZ),0)*AustrittsKNZ*EintrittsKNZ,2)</f>
        <v>35.99</v>
      </c>
      <c r="I1398">
        <f t="shared" si="195"/>
        <v>2611.46</v>
      </c>
      <c r="J1398">
        <f t="shared" si="189"/>
        <v>522.41999999999996</v>
      </c>
      <c r="K1398">
        <f t="shared" si="190"/>
        <v>1213.54</v>
      </c>
      <c r="L1398">
        <f t="shared" si="191"/>
        <v>2988.54</v>
      </c>
    </row>
    <row r="1399" spans="1:12" x14ac:dyDescent="0.25">
      <c r="A1399">
        <f t="shared" si="196"/>
        <v>6</v>
      </c>
      <c r="B1399">
        <f t="shared" si="197"/>
        <v>117</v>
      </c>
      <c r="C1399">
        <f t="shared" si="192"/>
        <v>2608</v>
      </c>
      <c r="D1399" t="str">
        <f t="shared" si="193"/>
        <v>Bernhard</v>
      </c>
      <c r="E1399" t="str">
        <f t="shared" si="194"/>
        <v>Niethammer</v>
      </c>
      <c r="F1399">
        <f>ROUND(IF(Tariftyp="AT",IF($A1399&lt;MONTH(TE_ZP_AT),AT_Gehalt,AT_Gehalt*(1+TE_Satz_AT)),IF($A1399&lt;MONTH(TE_ZP_Tarif),Tarifentgelt,Tarifentgelt*(1+TE_Satz))*IRWAZ/AZ_Tarif)*EintrittsKNZ*AustrittsKNZ,2)</f>
        <v>2362.8200000000002</v>
      </c>
      <c r="G1399">
        <f>ROUND(Grundentgelt*LZinPrz,2)</f>
        <v>212.65</v>
      </c>
      <c r="H1399">
        <f>ROUND(IF(FreiwZulage&gt;TarifVolumenEnt+TarifVolumenLZ,FreiwZulage-(TarifVolumenEnt+TarifVolumenLZ),0)*AustrittsKNZ*EintrittsKNZ,2)</f>
        <v>35.99</v>
      </c>
      <c r="I1399">
        <f t="shared" si="195"/>
        <v>2611.46</v>
      </c>
      <c r="J1399">
        <f t="shared" si="189"/>
        <v>522.41999999999996</v>
      </c>
      <c r="K1399">
        <f t="shared" si="190"/>
        <v>1213.54</v>
      </c>
      <c r="L1399">
        <f t="shared" si="191"/>
        <v>2988.54</v>
      </c>
    </row>
    <row r="1400" spans="1:12" x14ac:dyDescent="0.25">
      <c r="A1400">
        <f t="shared" si="196"/>
        <v>7</v>
      </c>
      <c r="B1400">
        <f t="shared" si="197"/>
        <v>117</v>
      </c>
      <c r="C1400">
        <f t="shared" si="192"/>
        <v>2608</v>
      </c>
      <c r="D1400" t="str">
        <f t="shared" si="193"/>
        <v>Bernhard</v>
      </c>
      <c r="E1400" t="str">
        <f t="shared" si="194"/>
        <v>Niethammer</v>
      </c>
      <c r="F1400">
        <f>ROUND(IF(Tariftyp="AT",IF($A1400&lt;MONTH(TE_ZP_AT),AT_Gehalt,AT_Gehalt*(1+TE_Satz_AT)),IF($A1400&lt;MONTH(TE_ZP_Tarif),Tarifentgelt,Tarifentgelt*(1+TE_Satz))*IRWAZ/AZ_Tarif)*EintrittsKNZ*AustrittsKNZ,2)</f>
        <v>2362.8200000000002</v>
      </c>
      <c r="G1400">
        <f>ROUND(Grundentgelt*LZinPrz,2)</f>
        <v>212.65</v>
      </c>
      <c r="H1400">
        <f>ROUND(IF(FreiwZulage&gt;TarifVolumenEnt+TarifVolumenLZ,FreiwZulage-(TarifVolumenEnt+TarifVolumenLZ),0)*AustrittsKNZ*EintrittsKNZ,2)</f>
        <v>35.99</v>
      </c>
      <c r="I1400">
        <f t="shared" si="195"/>
        <v>2611.46</v>
      </c>
      <c r="J1400">
        <f t="shared" si="189"/>
        <v>522.41999999999996</v>
      </c>
      <c r="K1400">
        <f t="shared" si="190"/>
        <v>1213.54</v>
      </c>
      <c r="L1400">
        <f t="shared" si="191"/>
        <v>2988.54</v>
      </c>
    </row>
    <row r="1401" spans="1:12" x14ac:dyDescent="0.25">
      <c r="A1401">
        <f t="shared" si="196"/>
        <v>8</v>
      </c>
      <c r="B1401">
        <f t="shared" si="197"/>
        <v>117</v>
      </c>
      <c r="C1401">
        <f t="shared" si="192"/>
        <v>2608</v>
      </c>
      <c r="D1401" t="str">
        <f t="shared" si="193"/>
        <v>Bernhard</v>
      </c>
      <c r="E1401" t="str">
        <f t="shared" si="194"/>
        <v>Niethammer</v>
      </c>
      <c r="F1401">
        <f>ROUND(IF(Tariftyp="AT",IF($A1401&lt;MONTH(TE_ZP_AT),AT_Gehalt,AT_Gehalt*(1+TE_Satz_AT)),IF($A1401&lt;MONTH(TE_ZP_Tarif),Tarifentgelt,Tarifentgelt*(1+TE_Satz))*IRWAZ/AZ_Tarif)*EintrittsKNZ*AustrittsKNZ,2)</f>
        <v>2362.8200000000002</v>
      </c>
      <c r="G1401">
        <f>ROUND(Grundentgelt*LZinPrz,2)</f>
        <v>212.65</v>
      </c>
      <c r="H1401">
        <f>ROUND(IF(FreiwZulage&gt;TarifVolumenEnt+TarifVolumenLZ,FreiwZulage-(TarifVolumenEnt+TarifVolumenLZ),0)*AustrittsKNZ*EintrittsKNZ,2)</f>
        <v>35.99</v>
      </c>
      <c r="I1401">
        <f t="shared" si="195"/>
        <v>2611.46</v>
      </c>
      <c r="J1401">
        <f t="shared" si="189"/>
        <v>522.41999999999996</v>
      </c>
      <c r="K1401">
        <f t="shared" si="190"/>
        <v>1213.54</v>
      </c>
      <c r="L1401">
        <f t="shared" si="191"/>
        <v>2988.54</v>
      </c>
    </row>
    <row r="1402" spans="1:12" x14ac:dyDescent="0.25">
      <c r="A1402">
        <f t="shared" si="196"/>
        <v>9</v>
      </c>
      <c r="B1402">
        <f t="shared" si="197"/>
        <v>117</v>
      </c>
      <c r="C1402">
        <f t="shared" si="192"/>
        <v>2608</v>
      </c>
      <c r="D1402" t="str">
        <f t="shared" si="193"/>
        <v>Bernhard</v>
      </c>
      <c r="E1402" t="str">
        <f t="shared" si="194"/>
        <v>Niethammer</v>
      </c>
      <c r="F1402">
        <f>ROUND(IF(Tariftyp="AT",IF($A1402&lt;MONTH(TE_ZP_AT),AT_Gehalt,AT_Gehalt*(1+TE_Satz_AT)),IF($A1402&lt;MONTH(TE_ZP_Tarif),Tarifentgelt,Tarifentgelt*(1+TE_Satz))*IRWAZ/AZ_Tarif)*EintrittsKNZ*AustrittsKNZ,2)</f>
        <v>2362.8200000000002</v>
      </c>
      <c r="G1402">
        <f>ROUND(Grundentgelt*LZinPrz,2)</f>
        <v>212.65</v>
      </c>
      <c r="H1402">
        <f>ROUND(IF(FreiwZulage&gt;TarifVolumenEnt+TarifVolumenLZ,FreiwZulage-(TarifVolumenEnt+TarifVolumenLZ),0)*AustrittsKNZ*EintrittsKNZ,2)</f>
        <v>35.99</v>
      </c>
      <c r="I1402">
        <f t="shared" si="195"/>
        <v>2611.46</v>
      </c>
      <c r="J1402">
        <f t="shared" si="189"/>
        <v>522.41999999999996</v>
      </c>
      <c r="K1402">
        <f t="shared" si="190"/>
        <v>1213.54</v>
      </c>
      <c r="L1402">
        <f t="shared" si="191"/>
        <v>2988.54</v>
      </c>
    </row>
    <row r="1403" spans="1:12" x14ac:dyDescent="0.25">
      <c r="A1403">
        <f t="shared" si="196"/>
        <v>10</v>
      </c>
      <c r="B1403">
        <f t="shared" si="197"/>
        <v>117</v>
      </c>
      <c r="C1403">
        <f t="shared" si="192"/>
        <v>2608</v>
      </c>
      <c r="D1403" t="str">
        <f t="shared" si="193"/>
        <v>Bernhard</v>
      </c>
      <c r="E1403" t="str">
        <f t="shared" si="194"/>
        <v>Niethammer</v>
      </c>
      <c r="F1403">
        <f>ROUND(IF(Tariftyp="AT",IF($A1403&lt;MONTH(TE_ZP_AT),AT_Gehalt,AT_Gehalt*(1+TE_Satz_AT)),IF($A1403&lt;MONTH(TE_ZP_Tarif),Tarifentgelt,Tarifentgelt*(1+TE_Satz))*IRWAZ/AZ_Tarif)*EintrittsKNZ*AustrittsKNZ,2)</f>
        <v>2362.8200000000002</v>
      </c>
      <c r="G1403">
        <f>ROUND(Grundentgelt*LZinPrz,2)</f>
        <v>212.65</v>
      </c>
      <c r="H1403">
        <f>ROUND(IF(FreiwZulage&gt;TarifVolumenEnt+TarifVolumenLZ,FreiwZulage-(TarifVolumenEnt+TarifVolumenLZ),0)*AustrittsKNZ*EintrittsKNZ,2)</f>
        <v>35.99</v>
      </c>
      <c r="I1403">
        <f t="shared" si="195"/>
        <v>2611.46</v>
      </c>
      <c r="J1403">
        <f t="shared" si="189"/>
        <v>522.41999999999996</v>
      </c>
      <c r="K1403">
        <f t="shared" si="190"/>
        <v>1213.54</v>
      </c>
      <c r="L1403">
        <f t="shared" si="191"/>
        <v>2988.54</v>
      </c>
    </row>
    <row r="1404" spans="1:12" x14ac:dyDescent="0.25">
      <c r="A1404">
        <f t="shared" si="196"/>
        <v>11</v>
      </c>
      <c r="B1404">
        <f t="shared" si="197"/>
        <v>117</v>
      </c>
      <c r="C1404">
        <f t="shared" si="192"/>
        <v>2608</v>
      </c>
      <c r="D1404" t="str">
        <f t="shared" si="193"/>
        <v>Bernhard</v>
      </c>
      <c r="E1404" t="str">
        <f t="shared" si="194"/>
        <v>Niethammer</v>
      </c>
      <c r="F1404">
        <f>ROUND(IF(Tariftyp="AT",IF($A1404&lt;MONTH(TE_ZP_AT),AT_Gehalt,AT_Gehalt*(1+TE_Satz_AT)),IF($A1404&lt;MONTH(TE_ZP_Tarif),Tarifentgelt,Tarifentgelt*(1+TE_Satz))*IRWAZ/AZ_Tarif)*EintrittsKNZ*AustrittsKNZ,2)</f>
        <v>2362.8200000000002</v>
      </c>
      <c r="G1404">
        <f>ROUND(Grundentgelt*LZinPrz,2)</f>
        <v>212.65</v>
      </c>
      <c r="H1404">
        <f>ROUND(IF(FreiwZulage&gt;TarifVolumenEnt+TarifVolumenLZ,FreiwZulage-(TarifVolumenEnt+TarifVolumenLZ),0)*AustrittsKNZ*EintrittsKNZ,2)</f>
        <v>35.99</v>
      </c>
      <c r="I1404">
        <f t="shared" si="195"/>
        <v>2611.46</v>
      </c>
      <c r="J1404">
        <f t="shared" si="189"/>
        <v>522.41999999999996</v>
      </c>
      <c r="K1404">
        <f t="shared" si="190"/>
        <v>1213.54</v>
      </c>
      <c r="L1404">
        <f t="shared" si="191"/>
        <v>2988.54</v>
      </c>
    </row>
    <row r="1405" spans="1:12" x14ac:dyDescent="0.25">
      <c r="A1405">
        <f t="shared" si="196"/>
        <v>12</v>
      </c>
      <c r="B1405">
        <f t="shared" si="197"/>
        <v>117</v>
      </c>
      <c r="C1405">
        <f t="shared" si="192"/>
        <v>2608</v>
      </c>
      <c r="D1405" t="str">
        <f t="shared" si="193"/>
        <v>Bernhard</v>
      </c>
      <c r="E1405" t="str">
        <f t="shared" si="194"/>
        <v>Niethammer</v>
      </c>
      <c r="F1405">
        <f>ROUND(IF(Tariftyp="AT",IF($A1405&lt;MONTH(TE_ZP_AT),AT_Gehalt,AT_Gehalt*(1+TE_Satz_AT)),IF($A1405&lt;MONTH(TE_ZP_Tarif),Tarifentgelt,Tarifentgelt*(1+TE_Satz))*IRWAZ/AZ_Tarif)*EintrittsKNZ*AustrittsKNZ,2)</f>
        <v>2362.8200000000002</v>
      </c>
      <c r="G1405">
        <f>ROUND(Grundentgelt*LZinPrz,2)</f>
        <v>212.65</v>
      </c>
      <c r="H1405">
        <f>ROUND(IF(FreiwZulage&gt;TarifVolumenEnt+TarifVolumenLZ,FreiwZulage-(TarifVolumenEnt+TarifVolumenLZ),0)*AustrittsKNZ*EintrittsKNZ,2)</f>
        <v>35.99</v>
      </c>
      <c r="I1405">
        <f t="shared" si="195"/>
        <v>2611.46</v>
      </c>
      <c r="J1405">
        <f t="shared" si="189"/>
        <v>522.41999999999996</v>
      </c>
      <c r="K1405">
        <f t="shared" si="190"/>
        <v>1213.54</v>
      </c>
      <c r="L1405">
        <f t="shared" si="191"/>
        <v>2988.54</v>
      </c>
    </row>
    <row r="1406" spans="1:12" x14ac:dyDescent="0.25">
      <c r="A1406">
        <f t="shared" si="196"/>
        <v>1</v>
      </c>
      <c r="B1406">
        <f t="shared" si="197"/>
        <v>118</v>
      </c>
      <c r="C1406">
        <f t="shared" si="192"/>
        <v>2621</v>
      </c>
      <c r="D1406" t="str">
        <f t="shared" si="193"/>
        <v>Dieter</v>
      </c>
      <c r="E1406" t="str">
        <f t="shared" si="194"/>
        <v>Nöll</v>
      </c>
      <c r="F1406">
        <f>ROUND(IF(Tariftyp="AT",IF($A1406&lt;MONTH(TE_ZP_AT),AT_Gehalt,AT_Gehalt*(1+TE_Satz_AT)),IF($A1406&lt;MONTH(TE_ZP_Tarif),Tarifentgelt,Tarifentgelt*(1+TE_Satz))*IRWAZ/AZ_Tarif)*EintrittsKNZ*AustrittsKNZ,2)</f>
        <v>3213.5</v>
      </c>
      <c r="G1406">
        <f>ROUND(Grundentgelt*LZinPrz,2)</f>
        <v>353.49</v>
      </c>
      <c r="H1406">
        <f>ROUND(IF(FreiwZulage&gt;TarifVolumenEnt+TarifVolumenLZ,FreiwZulage-(TarifVolumenEnt+TarifVolumenLZ),0)*AustrittsKNZ*EintrittsKNZ,2)</f>
        <v>0</v>
      </c>
      <c r="I1406">
        <f t="shared" si="195"/>
        <v>3566.99</v>
      </c>
      <c r="J1406">
        <f t="shared" si="189"/>
        <v>713.58</v>
      </c>
      <c r="K1406">
        <f t="shared" si="190"/>
        <v>258.01000000000022</v>
      </c>
      <c r="L1406">
        <f t="shared" si="191"/>
        <v>2033.0100000000002</v>
      </c>
    </row>
    <row r="1407" spans="1:12" x14ac:dyDescent="0.25">
      <c r="A1407">
        <f t="shared" si="196"/>
        <v>2</v>
      </c>
      <c r="B1407">
        <f t="shared" si="197"/>
        <v>118</v>
      </c>
      <c r="C1407">
        <f t="shared" si="192"/>
        <v>2621</v>
      </c>
      <c r="D1407" t="str">
        <f t="shared" si="193"/>
        <v>Dieter</v>
      </c>
      <c r="E1407" t="str">
        <f t="shared" si="194"/>
        <v>Nöll</v>
      </c>
      <c r="F1407">
        <f>ROUND(IF(Tariftyp="AT",IF($A1407&lt;MONTH(TE_ZP_AT),AT_Gehalt,AT_Gehalt*(1+TE_Satz_AT)),IF($A1407&lt;MONTH(TE_ZP_Tarif),Tarifentgelt,Tarifentgelt*(1+TE_Satz))*IRWAZ/AZ_Tarif)*EintrittsKNZ*AustrittsKNZ,2)</f>
        <v>3213.5</v>
      </c>
      <c r="G1407">
        <f>ROUND(Grundentgelt*LZinPrz,2)</f>
        <v>353.49</v>
      </c>
      <c r="H1407">
        <f>ROUND(IF(FreiwZulage&gt;TarifVolumenEnt+TarifVolumenLZ,FreiwZulage-(TarifVolumenEnt+TarifVolumenLZ),0)*AustrittsKNZ*EintrittsKNZ,2)</f>
        <v>0</v>
      </c>
      <c r="I1407">
        <f t="shared" si="195"/>
        <v>3566.99</v>
      </c>
      <c r="J1407">
        <f t="shared" si="189"/>
        <v>713.58</v>
      </c>
      <c r="K1407">
        <f t="shared" si="190"/>
        <v>258.01000000000022</v>
      </c>
      <c r="L1407">
        <f t="shared" si="191"/>
        <v>2033.0100000000002</v>
      </c>
    </row>
    <row r="1408" spans="1:12" x14ac:dyDescent="0.25">
      <c r="A1408">
        <f t="shared" si="196"/>
        <v>3</v>
      </c>
      <c r="B1408">
        <f t="shared" si="197"/>
        <v>118</v>
      </c>
      <c r="C1408">
        <f t="shared" si="192"/>
        <v>2621</v>
      </c>
      <c r="D1408" t="str">
        <f t="shared" si="193"/>
        <v>Dieter</v>
      </c>
      <c r="E1408" t="str">
        <f t="shared" si="194"/>
        <v>Nöll</v>
      </c>
      <c r="F1408">
        <f>ROUND(IF(Tariftyp="AT",IF($A1408&lt;MONTH(TE_ZP_AT),AT_Gehalt,AT_Gehalt*(1+TE_Satz_AT)),IF($A1408&lt;MONTH(TE_ZP_Tarif),Tarifentgelt,Tarifentgelt*(1+TE_Satz))*IRWAZ/AZ_Tarif)*EintrittsKNZ*AustrittsKNZ,2)</f>
        <v>3213.5</v>
      </c>
      <c r="G1408">
        <f>ROUND(Grundentgelt*LZinPrz,2)</f>
        <v>353.49</v>
      </c>
      <c r="H1408">
        <f>ROUND(IF(FreiwZulage&gt;TarifVolumenEnt+TarifVolumenLZ,FreiwZulage-(TarifVolumenEnt+TarifVolumenLZ),0)*AustrittsKNZ*EintrittsKNZ,2)</f>
        <v>0</v>
      </c>
      <c r="I1408">
        <f t="shared" si="195"/>
        <v>3566.99</v>
      </c>
      <c r="J1408">
        <f t="shared" si="189"/>
        <v>713.58</v>
      </c>
      <c r="K1408">
        <f t="shared" si="190"/>
        <v>258.01000000000022</v>
      </c>
      <c r="L1408">
        <f t="shared" si="191"/>
        <v>2033.0100000000002</v>
      </c>
    </row>
    <row r="1409" spans="1:12" x14ac:dyDescent="0.25">
      <c r="A1409">
        <f t="shared" si="196"/>
        <v>4</v>
      </c>
      <c r="B1409">
        <f t="shared" si="197"/>
        <v>118</v>
      </c>
      <c r="C1409">
        <f t="shared" si="192"/>
        <v>2621</v>
      </c>
      <c r="D1409" t="str">
        <f t="shared" si="193"/>
        <v>Dieter</v>
      </c>
      <c r="E1409" t="str">
        <f t="shared" si="194"/>
        <v>Nöll</v>
      </c>
      <c r="F1409">
        <f>ROUND(IF(Tariftyp="AT",IF($A1409&lt;MONTH(TE_ZP_AT),AT_Gehalt,AT_Gehalt*(1+TE_Satz_AT)),IF($A1409&lt;MONTH(TE_ZP_Tarif),Tarifentgelt,Tarifentgelt*(1+TE_Satz))*IRWAZ/AZ_Tarif)*EintrittsKNZ*AustrittsKNZ,2)</f>
        <v>3213.5</v>
      </c>
      <c r="G1409">
        <f>ROUND(Grundentgelt*LZinPrz,2)</f>
        <v>353.49</v>
      </c>
      <c r="H1409">
        <f>ROUND(IF(FreiwZulage&gt;TarifVolumenEnt+TarifVolumenLZ,FreiwZulage-(TarifVolumenEnt+TarifVolumenLZ),0)*AustrittsKNZ*EintrittsKNZ,2)</f>
        <v>0</v>
      </c>
      <c r="I1409">
        <f t="shared" si="195"/>
        <v>3566.99</v>
      </c>
      <c r="J1409">
        <f t="shared" si="189"/>
        <v>713.58</v>
      </c>
      <c r="K1409">
        <f t="shared" si="190"/>
        <v>258.01000000000022</v>
      </c>
      <c r="L1409">
        <f t="shared" si="191"/>
        <v>2033.0100000000002</v>
      </c>
    </row>
    <row r="1410" spans="1:12" x14ac:dyDescent="0.25">
      <c r="A1410">
        <f t="shared" si="196"/>
        <v>5</v>
      </c>
      <c r="B1410">
        <f t="shared" si="197"/>
        <v>118</v>
      </c>
      <c r="C1410">
        <f t="shared" si="192"/>
        <v>2621</v>
      </c>
      <c r="D1410" t="str">
        <f t="shared" si="193"/>
        <v>Dieter</v>
      </c>
      <c r="E1410" t="str">
        <f t="shared" si="194"/>
        <v>Nöll</v>
      </c>
      <c r="F1410">
        <f>ROUND(IF(Tariftyp="AT",IF($A1410&lt;MONTH(TE_ZP_AT),AT_Gehalt,AT_Gehalt*(1+TE_Satz_AT)),IF($A1410&lt;MONTH(TE_ZP_Tarif),Tarifentgelt,Tarifentgelt*(1+TE_Satz))*IRWAZ/AZ_Tarif)*EintrittsKNZ*AustrittsKNZ,2)</f>
        <v>3309.91</v>
      </c>
      <c r="G1410">
        <f>ROUND(Grundentgelt*LZinPrz,2)</f>
        <v>364.09</v>
      </c>
      <c r="H1410">
        <f>ROUND(IF(FreiwZulage&gt;TarifVolumenEnt+TarifVolumenLZ,FreiwZulage-(TarifVolumenEnt+TarifVolumenLZ),0)*AustrittsKNZ*EintrittsKNZ,2)</f>
        <v>0</v>
      </c>
      <c r="I1410">
        <f t="shared" si="195"/>
        <v>3674</v>
      </c>
      <c r="J1410">
        <f t="shared" ref="J1410:J1473" si="198">ROUND(IF(KVPV_BBG&lt;lfdEntgelt,KVPV_BBG*KVPV_Satz,lfdEntgelt*KVPV_Satz)+IF(RVAV_BBG&lt;lfdEntgelt,RVAV_BBG*RVAV_Satz,lfdEntgelt*RVAV_Satz),2)</f>
        <v>734.98</v>
      </c>
      <c r="K1410">
        <f t="shared" ref="K1410:K1473" si="199">IF(KVPV_BBG-lfdEntgelt&lt;0,0,KVPV_BBG-lfdEntgelt)</f>
        <v>151</v>
      </c>
      <c r="L1410">
        <f t="shared" ref="L1410:L1473" si="200">IF(RVAV_BBG-lfdEntgelt&lt;0,0,RVAV_BBG-lfdEntgelt)</f>
        <v>1926</v>
      </c>
    </row>
    <row r="1411" spans="1:12" x14ac:dyDescent="0.25">
      <c r="A1411">
        <f t="shared" si="196"/>
        <v>6</v>
      </c>
      <c r="B1411">
        <f t="shared" si="197"/>
        <v>118</v>
      </c>
      <c r="C1411">
        <f t="shared" ref="C1411:C1474" si="201">INDEX(Stammdaten,$B1411,1)</f>
        <v>2621</v>
      </c>
      <c r="D1411" t="str">
        <f t="shared" ref="D1411:D1474" si="202">INDEX(Stammdaten,$B1411,2)</f>
        <v>Dieter</v>
      </c>
      <c r="E1411" t="str">
        <f t="shared" ref="E1411:E1474" si="203">INDEX(Stammdaten,$B1411,3)</f>
        <v>Nöll</v>
      </c>
      <c r="F1411">
        <f>ROUND(IF(Tariftyp="AT",IF($A1411&lt;MONTH(TE_ZP_AT),AT_Gehalt,AT_Gehalt*(1+TE_Satz_AT)),IF($A1411&lt;MONTH(TE_ZP_Tarif),Tarifentgelt,Tarifentgelt*(1+TE_Satz))*IRWAZ/AZ_Tarif)*EintrittsKNZ*AustrittsKNZ,2)</f>
        <v>3309.91</v>
      </c>
      <c r="G1411">
        <f>ROUND(Grundentgelt*LZinPrz,2)</f>
        <v>364.09</v>
      </c>
      <c r="H1411">
        <f>ROUND(IF(FreiwZulage&gt;TarifVolumenEnt+TarifVolumenLZ,FreiwZulage-(TarifVolumenEnt+TarifVolumenLZ),0)*AustrittsKNZ*EintrittsKNZ,2)</f>
        <v>0</v>
      </c>
      <c r="I1411">
        <f t="shared" ref="I1411:I1474" si="204">SUM(F1411:H1411)</f>
        <v>3674</v>
      </c>
      <c r="J1411">
        <f t="shared" si="198"/>
        <v>734.98</v>
      </c>
      <c r="K1411">
        <f t="shared" si="199"/>
        <v>151</v>
      </c>
      <c r="L1411">
        <f t="shared" si="200"/>
        <v>1926</v>
      </c>
    </row>
    <row r="1412" spans="1:12" x14ac:dyDescent="0.25">
      <c r="A1412">
        <f t="shared" ref="A1412:A1475" si="205">IF($A1411=12,1,$A1411+1)</f>
        <v>7</v>
      </c>
      <c r="B1412">
        <f t="shared" ref="B1412:B1475" si="206">IF(A1412=1,B1411+1,B1411)</f>
        <v>118</v>
      </c>
      <c r="C1412">
        <f t="shared" si="201"/>
        <v>2621</v>
      </c>
      <c r="D1412" t="str">
        <f t="shared" si="202"/>
        <v>Dieter</v>
      </c>
      <c r="E1412" t="str">
        <f t="shared" si="203"/>
        <v>Nöll</v>
      </c>
      <c r="F1412">
        <f>ROUND(IF(Tariftyp="AT",IF($A1412&lt;MONTH(TE_ZP_AT),AT_Gehalt,AT_Gehalt*(1+TE_Satz_AT)),IF($A1412&lt;MONTH(TE_ZP_Tarif),Tarifentgelt,Tarifentgelt*(1+TE_Satz))*IRWAZ/AZ_Tarif)*EintrittsKNZ*AustrittsKNZ,2)</f>
        <v>3309.91</v>
      </c>
      <c r="G1412">
        <f>ROUND(Grundentgelt*LZinPrz,2)</f>
        <v>364.09</v>
      </c>
      <c r="H1412">
        <f>ROUND(IF(FreiwZulage&gt;TarifVolumenEnt+TarifVolumenLZ,FreiwZulage-(TarifVolumenEnt+TarifVolumenLZ),0)*AustrittsKNZ*EintrittsKNZ,2)</f>
        <v>0</v>
      </c>
      <c r="I1412">
        <f t="shared" si="204"/>
        <v>3674</v>
      </c>
      <c r="J1412">
        <f t="shared" si="198"/>
        <v>734.98</v>
      </c>
      <c r="K1412">
        <f t="shared" si="199"/>
        <v>151</v>
      </c>
      <c r="L1412">
        <f t="shared" si="200"/>
        <v>1926</v>
      </c>
    </row>
    <row r="1413" spans="1:12" x14ac:dyDescent="0.25">
      <c r="A1413">
        <f t="shared" si="205"/>
        <v>8</v>
      </c>
      <c r="B1413">
        <f t="shared" si="206"/>
        <v>118</v>
      </c>
      <c r="C1413">
        <f t="shared" si="201"/>
        <v>2621</v>
      </c>
      <c r="D1413" t="str">
        <f t="shared" si="202"/>
        <v>Dieter</v>
      </c>
      <c r="E1413" t="str">
        <f t="shared" si="203"/>
        <v>Nöll</v>
      </c>
      <c r="F1413">
        <f>ROUND(IF(Tariftyp="AT",IF($A1413&lt;MONTH(TE_ZP_AT),AT_Gehalt,AT_Gehalt*(1+TE_Satz_AT)),IF($A1413&lt;MONTH(TE_ZP_Tarif),Tarifentgelt,Tarifentgelt*(1+TE_Satz))*IRWAZ/AZ_Tarif)*EintrittsKNZ*AustrittsKNZ,2)</f>
        <v>3309.91</v>
      </c>
      <c r="G1413">
        <f>ROUND(Grundentgelt*LZinPrz,2)</f>
        <v>364.09</v>
      </c>
      <c r="H1413">
        <f>ROUND(IF(FreiwZulage&gt;TarifVolumenEnt+TarifVolumenLZ,FreiwZulage-(TarifVolumenEnt+TarifVolumenLZ),0)*AustrittsKNZ*EintrittsKNZ,2)</f>
        <v>0</v>
      </c>
      <c r="I1413">
        <f t="shared" si="204"/>
        <v>3674</v>
      </c>
      <c r="J1413">
        <f t="shared" si="198"/>
        <v>734.98</v>
      </c>
      <c r="K1413">
        <f t="shared" si="199"/>
        <v>151</v>
      </c>
      <c r="L1413">
        <f t="shared" si="200"/>
        <v>1926</v>
      </c>
    </row>
    <row r="1414" spans="1:12" x14ac:dyDescent="0.25">
      <c r="A1414">
        <f t="shared" si="205"/>
        <v>9</v>
      </c>
      <c r="B1414">
        <f t="shared" si="206"/>
        <v>118</v>
      </c>
      <c r="C1414">
        <f t="shared" si="201"/>
        <v>2621</v>
      </c>
      <c r="D1414" t="str">
        <f t="shared" si="202"/>
        <v>Dieter</v>
      </c>
      <c r="E1414" t="str">
        <f t="shared" si="203"/>
        <v>Nöll</v>
      </c>
      <c r="F1414">
        <f>ROUND(IF(Tariftyp="AT",IF($A1414&lt;MONTH(TE_ZP_AT),AT_Gehalt,AT_Gehalt*(1+TE_Satz_AT)),IF($A1414&lt;MONTH(TE_ZP_Tarif),Tarifentgelt,Tarifentgelt*(1+TE_Satz))*IRWAZ/AZ_Tarif)*EintrittsKNZ*AustrittsKNZ,2)</f>
        <v>3309.91</v>
      </c>
      <c r="G1414">
        <f>ROUND(Grundentgelt*LZinPrz,2)</f>
        <v>364.09</v>
      </c>
      <c r="H1414">
        <f>ROUND(IF(FreiwZulage&gt;TarifVolumenEnt+TarifVolumenLZ,FreiwZulage-(TarifVolumenEnt+TarifVolumenLZ),0)*AustrittsKNZ*EintrittsKNZ,2)</f>
        <v>0</v>
      </c>
      <c r="I1414">
        <f t="shared" si="204"/>
        <v>3674</v>
      </c>
      <c r="J1414">
        <f t="shared" si="198"/>
        <v>734.98</v>
      </c>
      <c r="K1414">
        <f t="shared" si="199"/>
        <v>151</v>
      </c>
      <c r="L1414">
        <f t="shared" si="200"/>
        <v>1926</v>
      </c>
    </row>
    <row r="1415" spans="1:12" x14ac:dyDescent="0.25">
      <c r="A1415">
        <f t="shared" si="205"/>
        <v>10</v>
      </c>
      <c r="B1415">
        <f t="shared" si="206"/>
        <v>118</v>
      </c>
      <c r="C1415">
        <f t="shared" si="201"/>
        <v>2621</v>
      </c>
      <c r="D1415" t="str">
        <f t="shared" si="202"/>
        <v>Dieter</v>
      </c>
      <c r="E1415" t="str">
        <f t="shared" si="203"/>
        <v>Nöll</v>
      </c>
      <c r="F1415">
        <f>ROUND(IF(Tariftyp="AT",IF($A1415&lt;MONTH(TE_ZP_AT),AT_Gehalt,AT_Gehalt*(1+TE_Satz_AT)),IF($A1415&lt;MONTH(TE_ZP_Tarif),Tarifentgelt,Tarifentgelt*(1+TE_Satz))*IRWAZ/AZ_Tarif)*EintrittsKNZ*AustrittsKNZ,2)</f>
        <v>3309.91</v>
      </c>
      <c r="G1415">
        <f>ROUND(Grundentgelt*LZinPrz,2)</f>
        <v>364.09</v>
      </c>
      <c r="H1415">
        <f>ROUND(IF(FreiwZulage&gt;TarifVolumenEnt+TarifVolumenLZ,FreiwZulage-(TarifVolumenEnt+TarifVolumenLZ),0)*AustrittsKNZ*EintrittsKNZ,2)</f>
        <v>0</v>
      </c>
      <c r="I1415">
        <f t="shared" si="204"/>
        <v>3674</v>
      </c>
      <c r="J1415">
        <f t="shared" si="198"/>
        <v>734.98</v>
      </c>
      <c r="K1415">
        <f t="shared" si="199"/>
        <v>151</v>
      </c>
      <c r="L1415">
        <f t="shared" si="200"/>
        <v>1926</v>
      </c>
    </row>
    <row r="1416" spans="1:12" x14ac:dyDescent="0.25">
      <c r="A1416">
        <f t="shared" si="205"/>
        <v>11</v>
      </c>
      <c r="B1416">
        <f t="shared" si="206"/>
        <v>118</v>
      </c>
      <c r="C1416">
        <f t="shared" si="201"/>
        <v>2621</v>
      </c>
      <c r="D1416" t="str">
        <f t="shared" si="202"/>
        <v>Dieter</v>
      </c>
      <c r="E1416" t="str">
        <f t="shared" si="203"/>
        <v>Nöll</v>
      </c>
      <c r="F1416">
        <f>ROUND(IF(Tariftyp="AT",IF($A1416&lt;MONTH(TE_ZP_AT),AT_Gehalt,AT_Gehalt*(1+TE_Satz_AT)),IF($A1416&lt;MONTH(TE_ZP_Tarif),Tarifentgelt,Tarifentgelt*(1+TE_Satz))*IRWAZ/AZ_Tarif)*EintrittsKNZ*AustrittsKNZ,2)</f>
        <v>3309.91</v>
      </c>
      <c r="G1416">
        <f>ROUND(Grundentgelt*LZinPrz,2)</f>
        <v>364.09</v>
      </c>
      <c r="H1416">
        <f>ROUND(IF(FreiwZulage&gt;TarifVolumenEnt+TarifVolumenLZ,FreiwZulage-(TarifVolumenEnt+TarifVolumenLZ),0)*AustrittsKNZ*EintrittsKNZ,2)</f>
        <v>0</v>
      </c>
      <c r="I1416">
        <f t="shared" si="204"/>
        <v>3674</v>
      </c>
      <c r="J1416">
        <f t="shared" si="198"/>
        <v>734.98</v>
      </c>
      <c r="K1416">
        <f t="shared" si="199"/>
        <v>151</v>
      </c>
      <c r="L1416">
        <f t="shared" si="200"/>
        <v>1926</v>
      </c>
    </row>
    <row r="1417" spans="1:12" x14ac:dyDescent="0.25">
      <c r="A1417">
        <f t="shared" si="205"/>
        <v>12</v>
      </c>
      <c r="B1417">
        <f t="shared" si="206"/>
        <v>118</v>
      </c>
      <c r="C1417">
        <f t="shared" si="201"/>
        <v>2621</v>
      </c>
      <c r="D1417" t="str">
        <f t="shared" si="202"/>
        <v>Dieter</v>
      </c>
      <c r="E1417" t="str">
        <f t="shared" si="203"/>
        <v>Nöll</v>
      </c>
      <c r="F1417">
        <f>ROUND(IF(Tariftyp="AT",IF($A1417&lt;MONTH(TE_ZP_AT),AT_Gehalt,AT_Gehalt*(1+TE_Satz_AT)),IF($A1417&lt;MONTH(TE_ZP_Tarif),Tarifentgelt,Tarifentgelt*(1+TE_Satz))*IRWAZ/AZ_Tarif)*EintrittsKNZ*AustrittsKNZ,2)</f>
        <v>3309.91</v>
      </c>
      <c r="G1417">
        <f>ROUND(Grundentgelt*LZinPrz,2)</f>
        <v>364.09</v>
      </c>
      <c r="H1417">
        <f>ROUND(IF(FreiwZulage&gt;TarifVolumenEnt+TarifVolumenLZ,FreiwZulage-(TarifVolumenEnt+TarifVolumenLZ),0)*AustrittsKNZ*EintrittsKNZ,2)</f>
        <v>0</v>
      </c>
      <c r="I1417">
        <f t="shared" si="204"/>
        <v>3674</v>
      </c>
      <c r="J1417">
        <f t="shared" si="198"/>
        <v>734.98</v>
      </c>
      <c r="K1417">
        <f t="shared" si="199"/>
        <v>151</v>
      </c>
      <c r="L1417">
        <f t="shared" si="200"/>
        <v>1926</v>
      </c>
    </row>
    <row r="1418" spans="1:12" x14ac:dyDescent="0.25">
      <c r="A1418">
        <f t="shared" si="205"/>
        <v>1</v>
      </c>
      <c r="B1418">
        <f t="shared" si="206"/>
        <v>119</v>
      </c>
      <c r="C1418">
        <f t="shared" si="201"/>
        <v>2624</v>
      </c>
      <c r="D1418" t="str">
        <f t="shared" si="202"/>
        <v>Dieter</v>
      </c>
      <c r="E1418" t="str">
        <f t="shared" si="203"/>
        <v>Nowack</v>
      </c>
      <c r="F1418">
        <f>ROUND(IF(Tariftyp="AT",IF($A1418&lt;MONTH(TE_ZP_AT),AT_Gehalt,AT_Gehalt*(1+TE_Satz_AT)),IF($A1418&lt;MONTH(TE_ZP_Tarif),Tarifentgelt,Tarifentgelt*(1+TE_Satz))*IRWAZ/AZ_Tarif)*EintrittsKNZ*AustrittsKNZ,2)</f>
        <v>2608</v>
      </c>
      <c r="G1418">
        <f>ROUND(Grundentgelt*LZinPrz,2)</f>
        <v>312.95999999999998</v>
      </c>
      <c r="H1418">
        <f>ROUND(IF(FreiwZulage&gt;TarifVolumenEnt+TarifVolumenLZ,FreiwZulage-(TarifVolumenEnt+TarifVolumenLZ),0)*AustrittsKNZ*EintrittsKNZ,2)</f>
        <v>0</v>
      </c>
      <c r="I1418">
        <f t="shared" si="204"/>
        <v>2920.96</v>
      </c>
      <c r="J1418">
        <f t="shared" si="198"/>
        <v>584.34</v>
      </c>
      <c r="K1418">
        <f t="shared" si="199"/>
        <v>904.04</v>
      </c>
      <c r="L1418">
        <f t="shared" si="200"/>
        <v>2679.04</v>
      </c>
    </row>
    <row r="1419" spans="1:12" x14ac:dyDescent="0.25">
      <c r="A1419">
        <f t="shared" si="205"/>
        <v>2</v>
      </c>
      <c r="B1419">
        <f t="shared" si="206"/>
        <v>119</v>
      </c>
      <c r="C1419">
        <f t="shared" si="201"/>
        <v>2624</v>
      </c>
      <c r="D1419" t="str">
        <f t="shared" si="202"/>
        <v>Dieter</v>
      </c>
      <c r="E1419" t="str">
        <f t="shared" si="203"/>
        <v>Nowack</v>
      </c>
      <c r="F1419">
        <f>ROUND(IF(Tariftyp="AT",IF($A1419&lt;MONTH(TE_ZP_AT),AT_Gehalt,AT_Gehalt*(1+TE_Satz_AT)),IF($A1419&lt;MONTH(TE_ZP_Tarif),Tarifentgelt,Tarifentgelt*(1+TE_Satz))*IRWAZ/AZ_Tarif)*EintrittsKNZ*AustrittsKNZ,2)</f>
        <v>2608</v>
      </c>
      <c r="G1419">
        <f>ROUND(Grundentgelt*LZinPrz,2)</f>
        <v>312.95999999999998</v>
      </c>
      <c r="H1419">
        <f>ROUND(IF(FreiwZulage&gt;TarifVolumenEnt+TarifVolumenLZ,FreiwZulage-(TarifVolumenEnt+TarifVolumenLZ),0)*AustrittsKNZ*EintrittsKNZ,2)</f>
        <v>0</v>
      </c>
      <c r="I1419">
        <f t="shared" si="204"/>
        <v>2920.96</v>
      </c>
      <c r="J1419">
        <f t="shared" si="198"/>
        <v>584.34</v>
      </c>
      <c r="K1419">
        <f t="shared" si="199"/>
        <v>904.04</v>
      </c>
      <c r="L1419">
        <f t="shared" si="200"/>
        <v>2679.04</v>
      </c>
    </row>
    <row r="1420" spans="1:12" x14ac:dyDescent="0.25">
      <c r="A1420">
        <f t="shared" si="205"/>
        <v>3</v>
      </c>
      <c r="B1420">
        <f t="shared" si="206"/>
        <v>119</v>
      </c>
      <c r="C1420">
        <f t="shared" si="201"/>
        <v>2624</v>
      </c>
      <c r="D1420" t="str">
        <f t="shared" si="202"/>
        <v>Dieter</v>
      </c>
      <c r="E1420" t="str">
        <f t="shared" si="203"/>
        <v>Nowack</v>
      </c>
      <c r="F1420">
        <f>ROUND(IF(Tariftyp="AT",IF($A1420&lt;MONTH(TE_ZP_AT),AT_Gehalt,AT_Gehalt*(1+TE_Satz_AT)),IF($A1420&lt;MONTH(TE_ZP_Tarif),Tarifentgelt,Tarifentgelt*(1+TE_Satz))*IRWAZ/AZ_Tarif)*EintrittsKNZ*AustrittsKNZ,2)</f>
        <v>2608</v>
      </c>
      <c r="G1420">
        <f>ROUND(Grundentgelt*LZinPrz,2)</f>
        <v>312.95999999999998</v>
      </c>
      <c r="H1420">
        <f>ROUND(IF(FreiwZulage&gt;TarifVolumenEnt+TarifVolumenLZ,FreiwZulage-(TarifVolumenEnt+TarifVolumenLZ),0)*AustrittsKNZ*EintrittsKNZ,2)</f>
        <v>0</v>
      </c>
      <c r="I1420">
        <f t="shared" si="204"/>
        <v>2920.96</v>
      </c>
      <c r="J1420">
        <f t="shared" si="198"/>
        <v>584.34</v>
      </c>
      <c r="K1420">
        <f t="shared" si="199"/>
        <v>904.04</v>
      </c>
      <c r="L1420">
        <f t="shared" si="200"/>
        <v>2679.04</v>
      </c>
    </row>
    <row r="1421" spans="1:12" x14ac:dyDescent="0.25">
      <c r="A1421">
        <f t="shared" si="205"/>
        <v>4</v>
      </c>
      <c r="B1421">
        <f t="shared" si="206"/>
        <v>119</v>
      </c>
      <c r="C1421">
        <f t="shared" si="201"/>
        <v>2624</v>
      </c>
      <c r="D1421" t="str">
        <f t="shared" si="202"/>
        <v>Dieter</v>
      </c>
      <c r="E1421" t="str">
        <f t="shared" si="203"/>
        <v>Nowack</v>
      </c>
      <c r="F1421">
        <f>ROUND(IF(Tariftyp="AT",IF($A1421&lt;MONTH(TE_ZP_AT),AT_Gehalt,AT_Gehalt*(1+TE_Satz_AT)),IF($A1421&lt;MONTH(TE_ZP_Tarif),Tarifentgelt,Tarifentgelt*(1+TE_Satz))*IRWAZ/AZ_Tarif)*EintrittsKNZ*AustrittsKNZ,2)</f>
        <v>2608</v>
      </c>
      <c r="G1421">
        <f>ROUND(Grundentgelt*LZinPrz,2)</f>
        <v>312.95999999999998</v>
      </c>
      <c r="H1421">
        <f>ROUND(IF(FreiwZulage&gt;TarifVolumenEnt+TarifVolumenLZ,FreiwZulage-(TarifVolumenEnt+TarifVolumenLZ),0)*AustrittsKNZ*EintrittsKNZ,2)</f>
        <v>0</v>
      </c>
      <c r="I1421">
        <f t="shared" si="204"/>
        <v>2920.96</v>
      </c>
      <c r="J1421">
        <f t="shared" si="198"/>
        <v>584.34</v>
      </c>
      <c r="K1421">
        <f t="shared" si="199"/>
        <v>904.04</v>
      </c>
      <c r="L1421">
        <f t="shared" si="200"/>
        <v>2679.04</v>
      </c>
    </row>
    <row r="1422" spans="1:12" x14ac:dyDescent="0.25">
      <c r="A1422">
        <f t="shared" si="205"/>
        <v>5</v>
      </c>
      <c r="B1422">
        <f t="shared" si="206"/>
        <v>119</v>
      </c>
      <c r="C1422">
        <f t="shared" si="201"/>
        <v>2624</v>
      </c>
      <c r="D1422" t="str">
        <f t="shared" si="202"/>
        <v>Dieter</v>
      </c>
      <c r="E1422" t="str">
        <f t="shared" si="203"/>
        <v>Nowack</v>
      </c>
      <c r="F1422">
        <f>ROUND(IF(Tariftyp="AT",IF($A1422&lt;MONTH(TE_ZP_AT),AT_Gehalt,AT_Gehalt*(1+TE_Satz_AT)),IF($A1422&lt;MONTH(TE_ZP_Tarif),Tarifentgelt,Tarifentgelt*(1+TE_Satz))*IRWAZ/AZ_Tarif)*EintrittsKNZ*AustrittsKNZ,2)</f>
        <v>2686.24</v>
      </c>
      <c r="G1422">
        <f>ROUND(Grundentgelt*LZinPrz,2)</f>
        <v>322.35000000000002</v>
      </c>
      <c r="H1422">
        <f>ROUND(IF(FreiwZulage&gt;TarifVolumenEnt+TarifVolumenLZ,FreiwZulage-(TarifVolumenEnt+TarifVolumenLZ),0)*AustrittsKNZ*EintrittsKNZ,2)</f>
        <v>0</v>
      </c>
      <c r="I1422">
        <f t="shared" si="204"/>
        <v>3008.5899999999997</v>
      </c>
      <c r="J1422">
        <f t="shared" si="198"/>
        <v>601.87</v>
      </c>
      <c r="K1422">
        <f t="shared" si="199"/>
        <v>816.41000000000031</v>
      </c>
      <c r="L1422">
        <f t="shared" si="200"/>
        <v>2591.4100000000003</v>
      </c>
    </row>
    <row r="1423" spans="1:12" x14ac:dyDescent="0.25">
      <c r="A1423">
        <f t="shared" si="205"/>
        <v>6</v>
      </c>
      <c r="B1423">
        <f t="shared" si="206"/>
        <v>119</v>
      </c>
      <c r="C1423">
        <f t="shared" si="201"/>
        <v>2624</v>
      </c>
      <c r="D1423" t="str">
        <f t="shared" si="202"/>
        <v>Dieter</v>
      </c>
      <c r="E1423" t="str">
        <f t="shared" si="203"/>
        <v>Nowack</v>
      </c>
      <c r="F1423">
        <f>ROUND(IF(Tariftyp="AT",IF($A1423&lt;MONTH(TE_ZP_AT),AT_Gehalt,AT_Gehalt*(1+TE_Satz_AT)),IF($A1423&lt;MONTH(TE_ZP_Tarif),Tarifentgelt,Tarifentgelt*(1+TE_Satz))*IRWAZ/AZ_Tarif)*EintrittsKNZ*AustrittsKNZ,2)</f>
        <v>2686.24</v>
      </c>
      <c r="G1423">
        <f>ROUND(Grundentgelt*LZinPrz,2)</f>
        <v>322.35000000000002</v>
      </c>
      <c r="H1423">
        <f>ROUND(IF(FreiwZulage&gt;TarifVolumenEnt+TarifVolumenLZ,FreiwZulage-(TarifVolumenEnt+TarifVolumenLZ),0)*AustrittsKNZ*EintrittsKNZ,2)</f>
        <v>0</v>
      </c>
      <c r="I1423">
        <f t="shared" si="204"/>
        <v>3008.5899999999997</v>
      </c>
      <c r="J1423">
        <f t="shared" si="198"/>
        <v>601.87</v>
      </c>
      <c r="K1423">
        <f t="shared" si="199"/>
        <v>816.41000000000031</v>
      </c>
      <c r="L1423">
        <f t="shared" si="200"/>
        <v>2591.4100000000003</v>
      </c>
    </row>
    <row r="1424" spans="1:12" x14ac:dyDescent="0.25">
      <c r="A1424">
        <f t="shared" si="205"/>
        <v>7</v>
      </c>
      <c r="B1424">
        <f t="shared" si="206"/>
        <v>119</v>
      </c>
      <c r="C1424">
        <f t="shared" si="201"/>
        <v>2624</v>
      </c>
      <c r="D1424" t="str">
        <f t="shared" si="202"/>
        <v>Dieter</v>
      </c>
      <c r="E1424" t="str">
        <f t="shared" si="203"/>
        <v>Nowack</v>
      </c>
      <c r="F1424">
        <f>ROUND(IF(Tariftyp="AT",IF($A1424&lt;MONTH(TE_ZP_AT),AT_Gehalt,AT_Gehalt*(1+TE_Satz_AT)),IF($A1424&lt;MONTH(TE_ZP_Tarif),Tarifentgelt,Tarifentgelt*(1+TE_Satz))*IRWAZ/AZ_Tarif)*EintrittsKNZ*AustrittsKNZ,2)</f>
        <v>2686.24</v>
      </c>
      <c r="G1424">
        <f>ROUND(Grundentgelt*LZinPrz,2)</f>
        <v>322.35000000000002</v>
      </c>
      <c r="H1424">
        <f>ROUND(IF(FreiwZulage&gt;TarifVolumenEnt+TarifVolumenLZ,FreiwZulage-(TarifVolumenEnt+TarifVolumenLZ),0)*AustrittsKNZ*EintrittsKNZ,2)</f>
        <v>0</v>
      </c>
      <c r="I1424">
        <f t="shared" si="204"/>
        <v>3008.5899999999997</v>
      </c>
      <c r="J1424">
        <f t="shared" si="198"/>
        <v>601.87</v>
      </c>
      <c r="K1424">
        <f t="shared" si="199"/>
        <v>816.41000000000031</v>
      </c>
      <c r="L1424">
        <f t="shared" si="200"/>
        <v>2591.4100000000003</v>
      </c>
    </row>
    <row r="1425" spans="1:12" x14ac:dyDescent="0.25">
      <c r="A1425">
        <f t="shared" si="205"/>
        <v>8</v>
      </c>
      <c r="B1425">
        <f t="shared" si="206"/>
        <v>119</v>
      </c>
      <c r="C1425">
        <f t="shared" si="201"/>
        <v>2624</v>
      </c>
      <c r="D1425" t="str">
        <f t="shared" si="202"/>
        <v>Dieter</v>
      </c>
      <c r="E1425" t="str">
        <f t="shared" si="203"/>
        <v>Nowack</v>
      </c>
      <c r="F1425">
        <f>ROUND(IF(Tariftyp="AT",IF($A1425&lt;MONTH(TE_ZP_AT),AT_Gehalt,AT_Gehalt*(1+TE_Satz_AT)),IF($A1425&lt;MONTH(TE_ZP_Tarif),Tarifentgelt,Tarifentgelt*(1+TE_Satz))*IRWAZ/AZ_Tarif)*EintrittsKNZ*AustrittsKNZ,2)</f>
        <v>2686.24</v>
      </c>
      <c r="G1425">
        <f>ROUND(Grundentgelt*LZinPrz,2)</f>
        <v>322.35000000000002</v>
      </c>
      <c r="H1425">
        <f>ROUND(IF(FreiwZulage&gt;TarifVolumenEnt+TarifVolumenLZ,FreiwZulage-(TarifVolumenEnt+TarifVolumenLZ),0)*AustrittsKNZ*EintrittsKNZ,2)</f>
        <v>0</v>
      </c>
      <c r="I1425">
        <f t="shared" si="204"/>
        <v>3008.5899999999997</v>
      </c>
      <c r="J1425">
        <f t="shared" si="198"/>
        <v>601.87</v>
      </c>
      <c r="K1425">
        <f t="shared" si="199"/>
        <v>816.41000000000031</v>
      </c>
      <c r="L1425">
        <f t="shared" si="200"/>
        <v>2591.4100000000003</v>
      </c>
    </row>
    <row r="1426" spans="1:12" x14ac:dyDescent="0.25">
      <c r="A1426">
        <f t="shared" si="205"/>
        <v>9</v>
      </c>
      <c r="B1426">
        <f t="shared" si="206"/>
        <v>119</v>
      </c>
      <c r="C1426">
        <f t="shared" si="201"/>
        <v>2624</v>
      </c>
      <c r="D1426" t="str">
        <f t="shared" si="202"/>
        <v>Dieter</v>
      </c>
      <c r="E1426" t="str">
        <f t="shared" si="203"/>
        <v>Nowack</v>
      </c>
      <c r="F1426">
        <f>ROUND(IF(Tariftyp="AT",IF($A1426&lt;MONTH(TE_ZP_AT),AT_Gehalt,AT_Gehalt*(1+TE_Satz_AT)),IF($A1426&lt;MONTH(TE_ZP_Tarif),Tarifentgelt,Tarifentgelt*(1+TE_Satz))*IRWAZ/AZ_Tarif)*EintrittsKNZ*AustrittsKNZ,2)</f>
        <v>2686.24</v>
      </c>
      <c r="G1426">
        <f>ROUND(Grundentgelt*LZinPrz,2)</f>
        <v>322.35000000000002</v>
      </c>
      <c r="H1426">
        <f>ROUND(IF(FreiwZulage&gt;TarifVolumenEnt+TarifVolumenLZ,FreiwZulage-(TarifVolumenEnt+TarifVolumenLZ),0)*AustrittsKNZ*EintrittsKNZ,2)</f>
        <v>0</v>
      </c>
      <c r="I1426">
        <f t="shared" si="204"/>
        <v>3008.5899999999997</v>
      </c>
      <c r="J1426">
        <f t="shared" si="198"/>
        <v>601.87</v>
      </c>
      <c r="K1426">
        <f t="shared" si="199"/>
        <v>816.41000000000031</v>
      </c>
      <c r="L1426">
        <f t="shared" si="200"/>
        <v>2591.4100000000003</v>
      </c>
    </row>
    <row r="1427" spans="1:12" x14ac:dyDescent="0.25">
      <c r="A1427">
        <f t="shared" si="205"/>
        <v>10</v>
      </c>
      <c r="B1427">
        <f t="shared" si="206"/>
        <v>119</v>
      </c>
      <c r="C1427">
        <f t="shared" si="201"/>
        <v>2624</v>
      </c>
      <c r="D1427" t="str">
        <f t="shared" si="202"/>
        <v>Dieter</v>
      </c>
      <c r="E1427" t="str">
        <f t="shared" si="203"/>
        <v>Nowack</v>
      </c>
      <c r="F1427">
        <f>ROUND(IF(Tariftyp="AT",IF($A1427&lt;MONTH(TE_ZP_AT),AT_Gehalt,AT_Gehalt*(1+TE_Satz_AT)),IF($A1427&lt;MONTH(TE_ZP_Tarif),Tarifentgelt,Tarifentgelt*(1+TE_Satz))*IRWAZ/AZ_Tarif)*EintrittsKNZ*AustrittsKNZ,2)</f>
        <v>2686.24</v>
      </c>
      <c r="G1427">
        <f>ROUND(Grundentgelt*LZinPrz,2)</f>
        <v>322.35000000000002</v>
      </c>
      <c r="H1427">
        <f>ROUND(IF(FreiwZulage&gt;TarifVolumenEnt+TarifVolumenLZ,FreiwZulage-(TarifVolumenEnt+TarifVolumenLZ),0)*AustrittsKNZ*EintrittsKNZ,2)</f>
        <v>0</v>
      </c>
      <c r="I1427">
        <f t="shared" si="204"/>
        <v>3008.5899999999997</v>
      </c>
      <c r="J1427">
        <f t="shared" si="198"/>
        <v>601.87</v>
      </c>
      <c r="K1427">
        <f t="shared" si="199"/>
        <v>816.41000000000031</v>
      </c>
      <c r="L1427">
        <f t="shared" si="200"/>
        <v>2591.4100000000003</v>
      </c>
    </row>
    <row r="1428" spans="1:12" x14ac:dyDescent="0.25">
      <c r="A1428">
        <f t="shared" si="205"/>
        <v>11</v>
      </c>
      <c r="B1428">
        <f t="shared" si="206"/>
        <v>119</v>
      </c>
      <c r="C1428">
        <f t="shared" si="201"/>
        <v>2624</v>
      </c>
      <c r="D1428" t="str">
        <f t="shared" si="202"/>
        <v>Dieter</v>
      </c>
      <c r="E1428" t="str">
        <f t="shared" si="203"/>
        <v>Nowack</v>
      </c>
      <c r="F1428">
        <f>ROUND(IF(Tariftyp="AT",IF($A1428&lt;MONTH(TE_ZP_AT),AT_Gehalt,AT_Gehalt*(1+TE_Satz_AT)),IF($A1428&lt;MONTH(TE_ZP_Tarif),Tarifentgelt,Tarifentgelt*(1+TE_Satz))*IRWAZ/AZ_Tarif)*EintrittsKNZ*AustrittsKNZ,2)</f>
        <v>2686.24</v>
      </c>
      <c r="G1428">
        <f>ROUND(Grundentgelt*LZinPrz,2)</f>
        <v>322.35000000000002</v>
      </c>
      <c r="H1428">
        <f>ROUND(IF(FreiwZulage&gt;TarifVolumenEnt+TarifVolumenLZ,FreiwZulage-(TarifVolumenEnt+TarifVolumenLZ),0)*AustrittsKNZ*EintrittsKNZ,2)</f>
        <v>0</v>
      </c>
      <c r="I1428">
        <f t="shared" si="204"/>
        <v>3008.5899999999997</v>
      </c>
      <c r="J1428">
        <f t="shared" si="198"/>
        <v>601.87</v>
      </c>
      <c r="K1428">
        <f t="shared" si="199"/>
        <v>816.41000000000031</v>
      </c>
      <c r="L1428">
        <f t="shared" si="200"/>
        <v>2591.4100000000003</v>
      </c>
    </row>
    <row r="1429" spans="1:12" x14ac:dyDescent="0.25">
      <c r="A1429">
        <f t="shared" si="205"/>
        <v>12</v>
      </c>
      <c r="B1429">
        <f t="shared" si="206"/>
        <v>119</v>
      </c>
      <c r="C1429">
        <f t="shared" si="201"/>
        <v>2624</v>
      </c>
      <c r="D1429" t="str">
        <f t="shared" si="202"/>
        <v>Dieter</v>
      </c>
      <c r="E1429" t="str">
        <f t="shared" si="203"/>
        <v>Nowack</v>
      </c>
      <c r="F1429">
        <f>ROUND(IF(Tariftyp="AT",IF($A1429&lt;MONTH(TE_ZP_AT),AT_Gehalt,AT_Gehalt*(1+TE_Satz_AT)),IF($A1429&lt;MONTH(TE_ZP_Tarif),Tarifentgelt,Tarifentgelt*(1+TE_Satz))*IRWAZ/AZ_Tarif)*EintrittsKNZ*AustrittsKNZ,2)</f>
        <v>2686.24</v>
      </c>
      <c r="G1429">
        <f>ROUND(Grundentgelt*LZinPrz,2)</f>
        <v>322.35000000000002</v>
      </c>
      <c r="H1429">
        <f>ROUND(IF(FreiwZulage&gt;TarifVolumenEnt+TarifVolumenLZ,FreiwZulage-(TarifVolumenEnt+TarifVolumenLZ),0)*AustrittsKNZ*EintrittsKNZ,2)</f>
        <v>0</v>
      </c>
      <c r="I1429">
        <f t="shared" si="204"/>
        <v>3008.5899999999997</v>
      </c>
      <c r="J1429">
        <f t="shared" si="198"/>
        <v>601.87</v>
      </c>
      <c r="K1429">
        <f t="shared" si="199"/>
        <v>816.41000000000031</v>
      </c>
      <c r="L1429">
        <f t="shared" si="200"/>
        <v>2591.4100000000003</v>
      </c>
    </row>
    <row r="1430" spans="1:12" x14ac:dyDescent="0.25">
      <c r="A1430">
        <f t="shared" si="205"/>
        <v>1</v>
      </c>
      <c r="B1430">
        <f t="shared" si="206"/>
        <v>120</v>
      </c>
      <c r="C1430">
        <f t="shared" si="201"/>
        <v>2644</v>
      </c>
      <c r="D1430" t="str">
        <f t="shared" si="202"/>
        <v>Christoph</v>
      </c>
      <c r="E1430" t="str">
        <f t="shared" si="203"/>
        <v>Oberländer</v>
      </c>
      <c r="F1430">
        <f>ROUND(IF(Tariftyp="AT",IF($A1430&lt;MONTH(TE_ZP_AT),AT_Gehalt,AT_Gehalt*(1+TE_Satz_AT)),IF($A1430&lt;MONTH(TE_ZP_Tarif),Tarifentgelt,Tarifentgelt*(1+TE_Satz))*IRWAZ/AZ_Tarif)*EintrittsKNZ*AustrittsKNZ,2)</f>
        <v>2066.5</v>
      </c>
      <c r="G1430">
        <f>ROUND(Grundentgelt*LZinPrz,2)</f>
        <v>206.65</v>
      </c>
      <c r="H1430">
        <f>ROUND(IF(FreiwZulage&gt;TarifVolumenEnt+TarifVolumenLZ,FreiwZulage-(TarifVolumenEnt+TarifVolumenLZ),0)*AustrittsKNZ*EintrittsKNZ,2)</f>
        <v>0</v>
      </c>
      <c r="I1430">
        <f t="shared" si="204"/>
        <v>2273.15</v>
      </c>
      <c r="J1430">
        <f t="shared" si="198"/>
        <v>454.74</v>
      </c>
      <c r="K1430">
        <f t="shared" si="199"/>
        <v>1551.85</v>
      </c>
      <c r="L1430">
        <f t="shared" si="200"/>
        <v>3326.85</v>
      </c>
    </row>
    <row r="1431" spans="1:12" x14ac:dyDescent="0.25">
      <c r="A1431">
        <f t="shared" si="205"/>
        <v>2</v>
      </c>
      <c r="B1431">
        <f t="shared" si="206"/>
        <v>120</v>
      </c>
      <c r="C1431">
        <f t="shared" si="201"/>
        <v>2644</v>
      </c>
      <c r="D1431" t="str">
        <f t="shared" si="202"/>
        <v>Christoph</v>
      </c>
      <c r="E1431" t="str">
        <f t="shared" si="203"/>
        <v>Oberländer</v>
      </c>
      <c r="F1431">
        <f>ROUND(IF(Tariftyp="AT",IF($A1431&lt;MONTH(TE_ZP_AT),AT_Gehalt,AT_Gehalt*(1+TE_Satz_AT)),IF($A1431&lt;MONTH(TE_ZP_Tarif),Tarifentgelt,Tarifentgelt*(1+TE_Satz))*IRWAZ/AZ_Tarif)*EintrittsKNZ*AustrittsKNZ,2)</f>
        <v>2066.5</v>
      </c>
      <c r="G1431">
        <f>ROUND(Grundentgelt*LZinPrz,2)</f>
        <v>206.65</v>
      </c>
      <c r="H1431">
        <f>ROUND(IF(FreiwZulage&gt;TarifVolumenEnt+TarifVolumenLZ,FreiwZulage-(TarifVolumenEnt+TarifVolumenLZ),0)*AustrittsKNZ*EintrittsKNZ,2)</f>
        <v>0</v>
      </c>
      <c r="I1431">
        <f t="shared" si="204"/>
        <v>2273.15</v>
      </c>
      <c r="J1431">
        <f t="shared" si="198"/>
        <v>454.74</v>
      </c>
      <c r="K1431">
        <f t="shared" si="199"/>
        <v>1551.85</v>
      </c>
      <c r="L1431">
        <f t="shared" si="200"/>
        <v>3326.85</v>
      </c>
    </row>
    <row r="1432" spans="1:12" x14ac:dyDescent="0.25">
      <c r="A1432">
        <f t="shared" si="205"/>
        <v>3</v>
      </c>
      <c r="B1432">
        <f t="shared" si="206"/>
        <v>120</v>
      </c>
      <c r="C1432">
        <f t="shared" si="201"/>
        <v>2644</v>
      </c>
      <c r="D1432" t="str">
        <f t="shared" si="202"/>
        <v>Christoph</v>
      </c>
      <c r="E1432" t="str">
        <f t="shared" si="203"/>
        <v>Oberländer</v>
      </c>
      <c r="F1432">
        <f>ROUND(IF(Tariftyp="AT",IF($A1432&lt;MONTH(TE_ZP_AT),AT_Gehalt,AT_Gehalt*(1+TE_Satz_AT)),IF($A1432&lt;MONTH(TE_ZP_Tarif),Tarifentgelt,Tarifentgelt*(1+TE_Satz))*IRWAZ/AZ_Tarif)*EintrittsKNZ*AustrittsKNZ,2)</f>
        <v>2066.5</v>
      </c>
      <c r="G1432">
        <f>ROUND(Grundentgelt*LZinPrz,2)</f>
        <v>206.65</v>
      </c>
      <c r="H1432">
        <f>ROUND(IF(FreiwZulage&gt;TarifVolumenEnt+TarifVolumenLZ,FreiwZulage-(TarifVolumenEnt+TarifVolumenLZ),0)*AustrittsKNZ*EintrittsKNZ,2)</f>
        <v>0</v>
      </c>
      <c r="I1432">
        <f t="shared" si="204"/>
        <v>2273.15</v>
      </c>
      <c r="J1432">
        <f t="shared" si="198"/>
        <v>454.74</v>
      </c>
      <c r="K1432">
        <f t="shared" si="199"/>
        <v>1551.85</v>
      </c>
      <c r="L1432">
        <f t="shared" si="200"/>
        <v>3326.85</v>
      </c>
    </row>
    <row r="1433" spans="1:12" x14ac:dyDescent="0.25">
      <c r="A1433">
        <f t="shared" si="205"/>
        <v>4</v>
      </c>
      <c r="B1433">
        <f t="shared" si="206"/>
        <v>120</v>
      </c>
      <c r="C1433">
        <f t="shared" si="201"/>
        <v>2644</v>
      </c>
      <c r="D1433" t="str">
        <f t="shared" si="202"/>
        <v>Christoph</v>
      </c>
      <c r="E1433" t="str">
        <f t="shared" si="203"/>
        <v>Oberländer</v>
      </c>
      <c r="F1433">
        <f>ROUND(IF(Tariftyp="AT",IF($A1433&lt;MONTH(TE_ZP_AT),AT_Gehalt,AT_Gehalt*(1+TE_Satz_AT)),IF($A1433&lt;MONTH(TE_ZP_Tarif),Tarifentgelt,Tarifentgelt*(1+TE_Satz))*IRWAZ/AZ_Tarif)*EintrittsKNZ*AustrittsKNZ,2)</f>
        <v>2066.5</v>
      </c>
      <c r="G1433">
        <f>ROUND(Grundentgelt*LZinPrz,2)</f>
        <v>206.65</v>
      </c>
      <c r="H1433">
        <f>ROUND(IF(FreiwZulage&gt;TarifVolumenEnt+TarifVolumenLZ,FreiwZulage-(TarifVolumenEnt+TarifVolumenLZ),0)*AustrittsKNZ*EintrittsKNZ,2)</f>
        <v>0</v>
      </c>
      <c r="I1433">
        <f t="shared" si="204"/>
        <v>2273.15</v>
      </c>
      <c r="J1433">
        <f t="shared" si="198"/>
        <v>454.74</v>
      </c>
      <c r="K1433">
        <f t="shared" si="199"/>
        <v>1551.85</v>
      </c>
      <c r="L1433">
        <f t="shared" si="200"/>
        <v>3326.85</v>
      </c>
    </row>
    <row r="1434" spans="1:12" x14ac:dyDescent="0.25">
      <c r="A1434">
        <f t="shared" si="205"/>
        <v>5</v>
      </c>
      <c r="B1434">
        <f t="shared" si="206"/>
        <v>120</v>
      </c>
      <c r="C1434">
        <f t="shared" si="201"/>
        <v>2644</v>
      </c>
      <c r="D1434" t="str">
        <f t="shared" si="202"/>
        <v>Christoph</v>
      </c>
      <c r="E1434" t="str">
        <f t="shared" si="203"/>
        <v>Oberländer</v>
      </c>
      <c r="F1434">
        <f>ROUND(IF(Tariftyp="AT",IF($A1434&lt;MONTH(TE_ZP_AT),AT_Gehalt,AT_Gehalt*(1+TE_Satz_AT)),IF($A1434&lt;MONTH(TE_ZP_Tarif),Tarifentgelt,Tarifentgelt*(1+TE_Satz))*IRWAZ/AZ_Tarif)*EintrittsKNZ*AustrittsKNZ,2)</f>
        <v>2128.5</v>
      </c>
      <c r="G1434">
        <f>ROUND(Grundentgelt*LZinPrz,2)</f>
        <v>212.85</v>
      </c>
      <c r="H1434">
        <f>ROUND(IF(FreiwZulage&gt;TarifVolumenEnt+TarifVolumenLZ,FreiwZulage-(TarifVolumenEnt+TarifVolumenLZ),0)*AustrittsKNZ*EintrittsKNZ,2)</f>
        <v>0</v>
      </c>
      <c r="I1434">
        <f t="shared" si="204"/>
        <v>2341.35</v>
      </c>
      <c r="J1434">
        <f t="shared" si="198"/>
        <v>468.39</v>
      </c>
      <c r="K1434">
        <f t="shared" si="199"/>
        <v>1483.65</v>
      </c>
      <c r="L1434">
        <f t="shared" si="200"/>
        <v>3258.65</v>
      </c>
    </row>
    <row r="1435" spans="1:12" x14ac:dyDescent="0.25">
      <c r="A1435">
        <f t="shared" si="205"/>
        <v>6</v>
      </c>
      <c r="B1435">
        <f t="shared" si="206"/>
        <v>120</v>
      </c>
      <c r="C1435">
        <f t="shared" si="201"/>
        <v>2644</v>
      </c>
      <c r="D1435" t="str">
        <f t="shared" si="202"/>
        <v>Christoph</v>
      </c>
      <c r="E1435" t="str">
        <f t="shared" si="203"/>
        <v>Oberländer</v>
      </c>
      <c r="F1435">
        <f>ROUND(IF(Tariftyp="AT",IF($A1435&lt;MONTH(TE_ZP_AT),AT_Gehalt,AT_Gehalt*(1+TE_Satz_AT)),IF($A1435&lt;MONTH(TE_ZP_Tarif),Tarifentgelt,Tarifentgelt*(1+TE_Satz))*IRWAZ/AZ_Tarif)*EintrittsKNZ*AustrittsKNZ,2)</f>
        <v>2128.5</v>
      </c>
      <c r="G1435">
        <f>ROUND(Grundentgelt*LZinPrz,2)</f>
        <v>212.85</v>
      </c>
      <c r="H1435">
        <f>ROUND(IF(FreiwZulage&gt;TarifVolumenEnt+TarifVolumenLZ,FreiwZulage-(TarifVolumenEnt+TarifVolumenLZ),0)*AustrittsKNZ*EintrittsKNZ,2)</f>
        <v>0</v>
      </c>
      <c r="I1435">
        <f t="shared" si="204"/>
        <v>2341.35</v>
      </c>
      <c r="J1435">
        <f t="shared" si="198"/>
        <v>468.39</v>
      </c>
      <c r="K1435">
        <f t="shared" si="199"/>
        <v>1483.65</v>
      </c>
      <c r="L1435">
        <f t="shared" si="200"/>
        <v>3258.65</v>
      </c>
    </row>
    <row r="1436" spans="1:12" x14ac:dyDescent="0.25">
      <c r="A1436">
        <f t="shared" si="205"/>
        <v>7</v>
      </c>
      <c r="B1436">
        <f t="shared" si="206"/>
        <v>120</v>
      </c>
      <c r="C1436">
        <f t="shared" si="201"/>
        <v>2644</v>
      </c>
      <c r="D1436" t="str">
        <f t="shared" si="202"/>
        <v>Christoph</v>
      </c>
      <c r="E1436" t="str">
        <f t="shared" si="203"/>
        <v>Oberländer</v>
      </c>
      <c r="F1436">
        <f>ROUND(IF(Tariftyp="AT",IF($A1436&lt;MONTH(TE_ZP_AT),AT_Gehalt,AT_Gehalt*(1+TE_Satz_AT)),IF($A1436&lt;MONTH(TE_ZP_Tarif),Tarifentgelt,Tarifentgelt*(1+TE_Satz))*IRWAZ/AZ_Tarif)*EintrittsKNZ*AustrittsKNZ,2)</f>
        <v>2128.5</v>
      </c>
      <c r="G1436">
        <f>ROUND(Grundentgelt*LZinPrz,2)</f>
        <v>212.85</v>
      </c>
      <c r="H1436">
        <f>ROUND(IF(FreiwZulage&gt;TarifVolumenEnt+TarifVolumenLZ,FreiwZulage-(TarifVolumenEnt+TarifVolumenLZ),0)*AustrittsKNZ*EintrittsKNZ,2)</f>
        <v>0</v>
      </c>
      <c r="I1436">
        <f t="shared" si="204"/>
        <v>2341.35</v>
      </c>
      <c r="J1436">
        <f t="shared" si="198"/>
        <v>468.39</v>
      </c>
      <c r="K1436">
        <f t="shared" si="199"/>
        <v>1483.65</v>
      </c>
      <c r="L1436">
        <f t="shared" si="200"/>
        <v>3258.65</v>
      </c>
    </row>
    <row r="1437" spans="1:12" x14ac:dyDescent="0.25">
      <c r="A1437">
        <f t="shared" si="205"/>
        <v>8</v>
      </c>
      <c r="B1437">
        <f t="shared" si="206"/>
        <v>120</v>
      </c>
      <c r="C1437">
        <f t="shared" si="201"/>
        <v>2644</v>
      </c>
      <c r="D1437" t="str">
        <f t="shared" si="202"/>
        <v>Christoph</v>
      </c>
      <c r="E1437" t="str">
        <f t="shared" si="203"/>
        <v>Oberländer</v>
      </c>
      <c r="F1437">
        <f>ROUND(IF(Tariftyp="AT",IF($A1437&lt;MONTH(TE_ZP_AT),AT_Gehalt,AT_Gehalt*(1+TE_Satz_AT)),IF($A1437&lt;MONTH(TE_ZP_Tarif),Tarifentgelt,Tarifentgelt*(1+TE_Satz))*IRWAZ/AZ_Tarif)*EintrittsKNZ*AustrittsKNZ,2)</f>
        <v>2128.5</v>
      </c>
      <c r="G1437">
        <f>ROUND(Grundentgelt*LZinPrz,2)</f>
        <v>212.85</v>
      </c>
      <c r="H1437">
        <f>ROUND(IF(FreiwZulage&gt;TarifVolumenEnt+TarifVolumenLZ,FreiwZulage-(TarifVolumenEnt+TarifVolumenLZ),0)*AustrittsKNZ*EintrittsKNZ,2)</f>
        <v>0</v>
      </c>
      <c r="I1437">
        <f t="shared" si="204"/>
        <v>2341.35</v>
      </c>
      <c r="J1437">
        <f t="shared" si="198"/>
        <v>468.39</v>
      </c>
      <c r="K1437">
        <f t="shared" si="199"/>
        <v>1483.65</v>
      </c>
      <c r="L1437">
        <f t="shared" si="200"/>
        <v>3258.65</v>
      </c>
    </row>
    <row r="1438" spans="1:12" x14ac:dyDescent="0.25">
      <c r="A1438">
        <f t="shared" si="205"/>
        <v>9</v>
      </c>
      <c r="B1438">
        <f t="shared" si="206"/>
        <v>120</v>
      </c>
      <c r="C1438">
        <f t="shared" si="201"/>
        <v>2644</v>
      </c>
      <c r="D1438" t="str">
        <f t="shared" si="202"/>
        <v>Christoph</v>
      </c>
      <c r="E1438" t="str">
        <f t="shared" si="203"/>
        <v>Oberländer</v>
      </c>
      <c r="F1438">
        <f>ROUND(IF(Tariftyp="AT",IF($A1438&lt;MONTH(TE_ZP_AT),AT_Gehalt,AT_Gehalt*(1+TE_Satz_AT)),IF($A1438&lt;MONTH(TE_ZP_Tarif),Tarifentgelt,Tarifentgelt*(1+TE_Satz))*IRWAZ/AZ_Tarif)*EintrittsKNZ*AustrittsKNZ,2)</f>
        <v>2128.5</v>
      </c>
      <c r="G1438">
        <f>ROUND(Grundentgelt*LZinPrz,2)</f>
        <v>212.85</v>
      </c>
      <c r="H1438">
        <f>ROUND(IF(FreiwZulage&gt;TarifVolumenEnt+TarifVolumenLZ,FreiwZulage-(TarifVolumenEnt+TarifVolumenLZ),0)*AustrittsKNZ*EintrittsKNZ,2)</f>
        <v>0</v>
      </c>
      <c r="I1438">
        <f t="shared" si="204"/>
        <v>2341.35</v>
      </c>
      <c r="J1438">
        <f t="shared" si="198"/>
        <v>468.39</v>
      </c>
      <c r="K1438">
        <f t="shared" si="199"/>
        <v>1483.65</v>
      </c>
      <c r="L1438">
        <f t="shared" si="200"/>
        <v>3258.65</v>
      </c>
    </row>
    <row r="1439" spans="1:12" x14ac:dyDescent="0.25">
      <c r="A1439">
        <f t="shared" si="205"/>
        <v>10</v>
      </c>
      <c r="B1439">
        <f t="shared" si="206"/>
        <v>120</v>
      </c>
      <c r="C1439">
        <f t="shared" si="201"/>
        <v>2644</v>
      </c>
      <c r="D1439" t="str">
        <f t="shared" si="202"/>
        <v>Christoph</v>
      </c>
      <c r="E1439" t="str">
        <f t="shared" si="203"/>
        <v>Oberländer</v>
      </c>
      <c r="F1439">
        <f>ROUND(IF(Tariftyp="AT",IF($A1439&lt;MONTH(TE_ZP_AT),AT_Gehalt,AT_Gehalt*(1+TE_Satz_AT)),IF($A1439&lt;MONTH(TE_ZP_Tarif),Tarifentgelt,Tarifentgelt*(1+TE_Satz))*IRWAZ/AZ_Tarif)*EintrittsKNZ*AustrittsKNZ,2)</f>
        <v>2128.5</v>
      </c>
      <c r="G1439">
        <f>ROUND(Grundentgelt*LZinPrz,2)</f>
        <v>212.85</v>
      </c>
      <c r="H1439">
        <f>ROUND(IF(FreiwZulage&gt;TarifVolumenEnt+TarifVolumenLZ,FreiwZulage-(TarifVolumenEnt+TarifVolumenLZ),0)*AustrittsKNZ*EintrittsKNZ,2)</f>
        <v>0</v>
      </c>
      <c r="I1439">
        <f t="shared" si="204"/>
        <v>2341.35</v>
      </c>
      <c r="J1439">
        <f t="shared" si="198"/>
        <v>468.39</v>
      </c>
      <c r="K1439">
        <f t="shared" si="199"/>
        <v>1483.65</v>
      </c>
      <c r="L1439">
        <f t="shared" si="200"/>
        <v>3258.65</v>
      </c>
    </row>
    <row r="1440" spans="1:12" x14ac:dyDescent="0.25">
      <c r="A1440">
        <f t="shared" si="205"/>
        <v>11</v>
      </c>
      <c r="B1440">
        <f t="shared" si="206"/>
        <v>120</v>
      </c>
      <c r="C1440">
        <f t="shared" si="201"/>
        <v>2644</v>
      </c>
      <c r="D1440" t="str">
        <f t="shared" si="202"/>
        <v>Christoph</v>
      </c>
      <c r="E1440" t="str">
        <f t="shared" si="203"/>
        <v>Oberländer</v>
      </c>
      <c r="F1440">
        <f>ROUND(IF(Tariftyp="AT",IF($A1440&lt;MONTH(TE_ZP_AT),AT_Gehalt,AT_Gehalt*(1+TE_Satz_AT)),IF($A1440&lt;MONTH(TE_ZP_Tarif),Tarifentgelt,Tarifentgelt*(1+TE_Satz))*IRWAZ/AZ_Tarif)*EintrittsKNZ*AustrittsKNZ,2)</f>
        <v>2128.5</v>
      </c>
      <c r="G1440">
        <f>ROUND(Grundentgelt*LZinPrz,2)</f>
        <v>212.85</v>
      </c>
      <c r="H1440">
        <f>ROUND(IF(FreiwZulage&gt;TarifVolumenEnt+TarifVolumenLZ,FreiwZulage-(TarifVolumenEnt+TarifVolumenLZ),0)*AustrittsKNZ*EintrittsKNZ,2)</f>
        <v>0</v>
      </c>
      <c r="I1440">
        <f t="shared" si="204"/>
        <v>2341.35</v>
      </c>
      <c r="J1440">
        <f t="shared" si="198"/>
        <v>468.39</v>
      </c>
      <c r="K1440">
        <f t="shared" si="199"/>
        <v>1483.65</v>
      </c>
      <c r="L1440">
        <f t="shared" si="200"/>
        <v>3258.65</v>
      </c>
    </row>
    <row r="1441" spans="1:12" x14ac:dyDescent="0.25">
      <c r="A1441">
        <f t="shared" si="205"/>
        <v>12</v>
      </c>
      <c r="B1441">
        <f t="shared" si="206"/>
        <v>120</v>
      </c>
      <c r="C1441">
        <f t="shared" si="201"/>
        <v>2644</v>
      </c>
      <c r="D1441" t="str">
        <f t="shared" si="202"/>
        <v>Christoph</v>
      </c>
      <c r="E1441" t="str">
        <f t="shared" si="203"/>
        <v>Oberländer</v>
      </c>
      <c r="F1441">
        <f>ROUND(IF(Tariftyp="AT",IF($A1441&lt;MONTH(TE_ZP_AT),AT_Gehalt,AT_Gehalt*(1+TE_Satz_AT)),IF($A1441&lt;MONTH(TE_ZP_Tarif),Tarifentgelt,Tarifentgelt*(1+TE_Satz))*IRWAZ/AZ_Tarif)*EintrittsKNZ*AustrittsKNZ,2)</f>
        <v>2128.5</v>
      </c>
      <c r="G1441">
        <f>ROUND(Grundentgelt*LZinPrz,2)</f>
        <v>212.85</v>
      </c>
      <c r="H1441">
        <f>ROUND(IF(FreiwZulage&gt;TarifVolumenEnt+TarifVolumenLZ,FreiwZulage-(TarifVolumenEnt+TarifVolumenLZ),0)*AustrittsKNZ*EintrittsKNZ,2)</f>
        <v>0</v>
      </c>
      <c r="I1441">
        <f t="shared" si="204"/>
        <v>2341.35</v>
      </c>
      <c r="J1441">
        <f t="shared" si="198"/>
        <v>468.39</v>
      </c>
      <c r="K1441">
        <f t="shared" si="199"/>
        <v>1483.65</v>
      </c>
      <c r="L1441">
        <f t="shared" si="200"/>
        <v>3258.65</v>
      </c>
    </row>
    <row r="1442" spans="1:12" x14ac:dyDescent="0.25">
      <c r="A1442">
        <f t="shared" si="205"/>
        <v>1</v>
      </c>
      <c r="B1442">
        <f t="shared" si="206"/>
        <v>121</v>
      </c>
      <c r="C1442">
        <f t="shared" si="201"/>
        <v>2675</v>
      </c>
      <c r="D1442" t="str">
        <f t="shared" si="202"/>
        <v>Bernd</v>
      </c>
      <c r="E1442" t="str">
        <f t="shared" si="203"/>
        <v>Ohr</v>
      </c>
      <c r="F1442">
        <f>ROUND(IF(Tariftyp="AT",IF($A1442&lt;MONTH(TE_ZP_AT),AT_Gehalt,AT_Gehalt*(1+TE_Satz_AT)),IF($A1442&lt;MONTH(TE_ZP_Tarif),Tarifentgelt,Tarifentgelt*(1+TE_Satz))*IRWAZ/AZ_Tarif)*EintrittsKNZ*AustrittsKNZ,2)</f>
        <v>2608</v>
      </c>
      <c r="G1442">
        <f>ROUND(Grundentgelt*LZinPrz,2)</f>
        <v>260.8</v>
      </c>
      <c r="H1442">
        <f>ROUND(IF(FreiwZulage&gt;TarifVolumenEnt+TarifVolumenLZ,FreiwZulage-(TarifVolumenEnt+TarifVolumenLZ),0)*AustrittsKNZ*EintrittsKNZ,2)</f>
        <v>0</v>
      </c>
      <c r="I1442">
        <f t="shared" si="204"/>
        <v>2868.8</v>
      </c>
      <c r="J1442">
        <f t="shared" si="198"/>
        <v>573.9</v>
      </c>
      <c r="K1442">
        <f t="shared" si="199"/>
        <v>956.19999999999982</v>
      </c>
      <c r="L1442">
        <f t="shared" si="200"/>
        <v>2731.2</v>
      </c>
    </row>
    <row r="1443" spans="1:12" x14ac:dyDescent="0.25">
      <c r="A1443">
        <f t="shared" si="205"/>
        <v>2</v>
      </c>
      <c r="B1443">
        <f t="shared" si="206"/>
        <v>121</v>
      </c>
      <c r="C1443">
        <f t="shared" si="201"/>
        <v>2675</v>
      </c>
      <c r="D1443" t="str">
        <f t="shared" si="202"/>
        <v>Bernd</v>
      </c>
      <c r="E1443" t="str">
        <f t="shared" si="203"/>
        <v>Ohr</v>
      </c>
      <c r="F1443">
        <f>ROUND(IF(Tariftyp="AT",IF($A1443&lt;MONTH(TE_ZP_AT),AT_Gehalt,AT_Gehalt*(1+TE_Satz_AT)),IF($A1443&lt;MONTH(TE_ZP_Tarif),Tarifentgelt,Tarifentgelt*(1+TE_Satz))*IRWAZ/AZ_Tarif)*EintrittsKNZ*AustrittsKNZ,2)</f>
        <v>2608</v>
      </c>
      <c r="G1443">
        <f>ROUND(Grundentgelt*LZinPrz,2)</f>
        <v>260.8</v>
      </c>
      <c r="H1443">
        <f>ROUND(IF(FreiwZulage&gt;TarifVolumenEnt+TarifVolumenLZ,FreiwZulage-(TarifVolumenEnt+TarifVolumenLZ),0)*AustrittsKNZ*EintrittsKNZ,2)</f>
        <v>0</v>
      </c>
      <c r="I1443">
        <f t="shared" si="204"/>
        <v>2868.8</v>
      </c>
      <c r="J1443">
        <f t="shared" si="198"/>
        <v>573.9</v>
      </c>
      <c r="K1443">
        <f t="shared" si="199"/>
        <v>956.19999999999982</v>
      </c>
      <c r="L1443">
        <f t="shared" si="200"/>
        <v>2731.2</v>
      </c>
    </row>
    <row r="1444" spans="1:12" x14ac:dyDescent="0.25">
      <c r="A1444">
        <f t="shared" si="205"/>
        <v>3</v>
      </c>
      <c r="B1444">
        <f t="shared" si="206"/>
        <v>121</v>
      </c>
      <c r="C1444">
        <f t="shared" si="201"/>
        <v>2675</v>
      </c>
      <c r="D1444" t="str">
        <f t="shared" si="202"/>
        <v>Bernd</v>
      </c>
      <c r="E1444" t="str">
        <f t="shared" si="203"/>
        <v>Ohr</v>
      </c>
      <c r="F1444">
        <f>ROUND(IF(Tariftyp="AT",IF($A1444&lt;MONTH(TE_ZP_AT),AT_Gehalt,AT_Gehalt*(1+TE_Satz_AT)),IF($A1444&lt;MONTH(TE_ZP_Tarif),Tarifentgelt,Tarifentgelt*(1+TE_Satz))*IRWAZ/AZ_Tarif)*EintrittsKNZ*AustrittsKNZ,2)</f>
        <v>2608</v>
      </c>
      <c r="G1444">
        <f>ROUND(Grundentgelt*LZinPrz,2)</f>
        <v>260.8</v>
      </c>
      <c r="H1444">
        <f>ROUND(IF(FreiwZulage&gt;TarifVolumenEnt+TarifVolumenLZ,FreiwZulage-(TarifVolumenEnt+TarifVolumenLZ),0)*AustrittsKNZ*EintrittsKNZ,2)</f>
        <v>0</v>
      </c>
      <c r="I1444">
        <f t="shared" si="204"/>
        <v>2868.8</v>
      </c>
      <c r="J1444">
        <f t="shared" si="198"/>
        <v>573.9</v>
      </c>
      <c r="K1444">
        <f t="shared" si="199"/>
        <v>956.19999999999982</v>
      </c>
      <c r="L1444">
        <f t="shared" si="200"/>
        <v>2731.2</v>
      </c>
    </row>
    <row r="1445" spans="1:12" x14ac:dyDescent="0.25">
      <c r="A1445">
        <f t="shared" si="205"/>
        <v>4</v>
      </c>
      <c r="B1445">
        <f t="shared" si="206"/>
        <v>121</v>
      </c>
      <c r="C1445">
        <f t="shared" si="201"/>
        <v>2675</v>
      </c>
      <c r="D1445" t="str">
        <f t="shared" si="202"/>
        <v>Bernd</v>
      </c>
      <c r="E1445" t="str">
        <f t="shared" si="203"/>
        <v>Ohr</v>
      </c>
      <c r="F1445">
        <f>ROUND(IF(Tariftyp="AT",IF($A1445&lt;MONTH(TE_ZP_AT),AT_Gehalt,AT_Gehalt*(1+TE_Satz_AT)),IF($A1445&lt;MONTH(TE_ZP_Tarif),Tarifentgelt,Tarifentgelt*(1+TE_Satz))*IRWAZ/AZ_Tarif)*EintrittsKNZ*AustrittsKNZ,2)</f>
        <v>2608</v>
      </c>
      <c r="G1445">
        <f>ROUND(Grundentgelt*LZinPrz,2)</f>
        <v>260.8</v>
      </c>
      <c r="H1445">
        <f>ROUND(IF(FreiwZulage&gt;TarifVolumenEnt+TarifVolumenLZ,FreiwZulage-(TarifVolumenEnt+TarifVolumenLZ),0)*AustrittsKNZ*EintrittsKNZ,2)</f>
        <v>0</v>
      </c>
      <c r="I1445">
        <f t="shared" si="204"/>
        <v>2868.8</v>
      </c>
      <c r="J1445">
        <f t="shared" si="198"/>
        <v>573.9</v>
      </c>
      <c r="K1445">
        <f t="shared" si="199"/>
        <v>956.19999999999982</v>
      </c>
      <c r="L1445">
        <f t="shared" si="200"/>
        <v>2731.2</v>
      </c>
    </row>
    <row r="1446" spans="1:12" x14ac:dyDescent="0.25">
      <c r="A1446">
        <f t="shared" si="205"/>
        <v>5</v>
      </c>
      <c r="B1446">
        <f t="shared" si="206"/>
        <v>121</v>
      </c>
      <c r="C1446">
        <f t="shared" si="201"/>
        <v>2675</v>
      </c>
      <c r="D1446" t="str">
        <f t="shared" si="202"/>
        <v>Bernd</v>
      </c>
      <c r="E1446" t="str">
        <f t="shared" si="203"/>
        <v>Ohr</v>
      </c>
      <c r="F1446">
        <f>ROUND(IF(Tariftyp="AT",IF($A1446&lt;MONTH(TE_ZP_AT),AT_Gehalt,AT_Gehalt*(1+TE_Satz_AT)),IF($A1446&lt;MONTH(TE_ZP_Tarif),Tarifentgelt,Tarifentgelt*(1+TE_Satz))*IRWAZ/AZ_Tarif)*EintrittsKNZ*AustrittsKNZ,2)</f>
        <v>2686.24</v>
      </c>
      <c r="G1446">
        <f>ROUND(Grundentgelt*LZinPrz,2)</f>
        <v>268.62</v>
      </c>
      <c r="H1446">
        <f>ROUND(IF(FreiwZulage&gt;TarifVolumenEnt+TarifVolumenLZ,FreiwZulage-(TarifVolumenEnt+TarifVolumenLZ),0)*AustrittsKNZ*EintrittsKNZ,2)</f>
        <v>0</v>
      </c>
      <c r="I1446">
        <f t="shared" si="204"/>
        <v>2954.8599999999997</v>
      </c>
      <c r="J1446">
        <f t="shared" si="198"/>
        <v>591.12</v>
      </c>
      <c r="K1446">
        <f t="shared" si="199"/>
        <v>870.14000000000033</v>
      </c>
      <c r="L1446">
        <f t="shared" si="200"/>
        <v>2645.1400000000003</v>
      </c>
    </row>
    <row r="1447" spans="1:12" x14ac:dyDescent="0.25">
      <c r="A1447">
        <f t="shared" si="205"/>
        <v>6</v>
      </c>
      <c r="B1447">
        <f t="shared" si="206"/>
        <v>121</v>
      </c>
      <c r="C1447">
        <f t="shared" si="201"/>
        <v>2675</v>
      </c>
      <c r="D1447" t="str">
        <f t="shared" si="202"/>
        <v>Bernd</v>
      </c>
      <c r="E1447" t="str">
        <f t="shared" si="203"/>
        <v>Ohr</v>
      </c>
      <c r="F1447">
        <f>ROUND(IF(Tariftyp="AT",IF($A1447&lt;MONTH(TE_ZP_AT),AT_Gehalt,AT_Gehalt*(1+TE_Satz_AT)),IF($A1447&lt;MONTH(TE_ZP_Tarif),Tarifentgelt,Tarifentgelt*(1+TE_Satz))*IRWAZ/AZ_Tarif)*EintrittsKNZ*AustrittsKNZ,2)</f>
        <v>2686.24</v>
      </c>
      <c r="G1447">
        <f>ROUND(Grundentgelt*LZinPrz,2)</f>
        <v>268.62</v>
      </c>
      <c r="H1447">
        <f>ROUND(IF(FreiwZulage&gt;TarifVolumenEnt+TarifVolumenLZ,FreiwZulage-(TarifVolumenEnt+TarifVolumenLZ),0)*AustrittsKNZ*EintrittsKNZ,2)</f>
        <v>0</v>
      </c>
      <c r="I1447">
        <f t="shared" si="204"/>
        <v>2954.8599999999997</v>
      </c>
      <c r="J1447">
        <f t="shared" si="198"/>
        <v>591.12</v>
      </c>
      <c r="K1447">
        <f t="shared" si="199"/>
        <v>870.14000000000033</v>
      </c>
      <c r="L1447">
        <f t="shared" si="200"/>
        <v>2645.1400000000003</v>
      </c>
    </row>
    <row r="1448" spans="1:12" x14ac:dyDescent="0.25">
      <c r="A1448">
        <f t="shared" si="205"/>
        <v>7</v>
      </c>
      <c r="B1448">
        <f t="shared" si="206"/>
        <v>121</v>
      </c>
      <c r="C1448">
        <f t="shared" si="201"/>
        <v>2675</v>
      </c>
      <c r="D1448" t="str">
        <f t="shared" si="202"/>
        <v>Bernd</v>
      </c>
      <c r="E1448" t="str">
        <f t="shared" si="203"/>
        <v>Ohr</v>
      </c>
      <c r="F1448">
        <f>ROUND(IF(Tariftyp="AT",IF($A1448&lt;MONTH(TE_ZP_AT),AT_Gehalt,AT_Gehalt*(1+TE_Satz_AT)),IF($A1448&lt;MONTH(TE_ZP_Tarif),Tarifentgelt,Tarifentgelt*(1+TE_Satz))*IRWAZ/AZ_Tarif)*EintrittsKNZ*AustrittsKNZ,2)</f>
        <v>2686.24</v>
      </c>
      <c r="G1448">
        <f>ROUND(Grundentgelt*LZinPrz,2)</f>
        <v>268.62</v>
      </c>
      <c r="H1448">
        <f>ROUND(IF(FreiwZulage&gt;TarifVolumenEnt+TarifVolumenLZ,FreiwZulage-(TarifVolumenEnt+TarifVolumenLZ),0)*AustrittsKNZ*EintrittsKNZ,2)</f>
        <v>0</v>
      </c>
      <c r="I1448">
        <f t="shared" si="204"/>
        <v>2954.8599999999997</v>
      </c>
      <c r="J1448">
        <f t="shared" si="198"/>
        <v>591.12</v>
      </c>
      <c r="K1448">
        <f t="shared" si="199"/>
        <v>870.14000000000033</v>
      </c>
      <c r="L1448">
        <f t="shared" si="200"/>
        <v>2645.1400000000003</v>
      </c>
    </row>
    <row r="1449" spans="1:12" x14ac:dyDescent="0.25">
      <c r="A1449">
        <f t="shared" si="205"/>
        <v>8</v>
      </c>
      <c r="B1449">
        <f t="shared" si="206"/>
        <v>121</v>
      </c>
      <c r="C1449">
        <f t="shared" si="201"/>
        <v>2675</v>
      </c>
      <c r="D1449" t="str">
        <f t="shared" si="202"/>
        <v>Bernd</v>
      </c>
      <c r="E1449" t="str">
        <f t="shared" si="203"/>
        <v>Ohr</v>
      </c>
      <c r="F1449">
        <f>ROUND(IF(Tariftyp="AT",IF($A1449&lt;MONTH(TE_ZP_AT),AT_Gehalt,AT_Gehalt*(1+TE_Satz_AT)),IF($A1449&lt;MONTH(TE_ZP_Tarif),Tarifentgelt,Tarifentgelt*(1+TE_Satz))*IRWAZ/AZ_Tarif)*EintrittsKNZ*AustrittsKNZ,2)</f>
        <v>2686.24</v>
      </c>
      <c r="G1449">
        <f>ROUND(Grundentgelt*LZinPrz,2)</f>
        <v>268.62</v>
      </c>
      <c r="H1449">
        <f>ROUND(IF(FreiwZulage&gt;TarifVolumenEnt+TarifVolumenLZ,FreiwZulage-(TarifVolumenEnt+TarifVolumenLZ),0)*AustrittsKNZ*EintrittsKNZ,2)</f>
        <v>0</v>
      </c>
      <c r="I1449">
        <f t="shared" si="204"/>
        <v>2954.8599999999997</v>
      </c>
      <c r="J1449">
        <f t="shared" si="198"/>
        <v>591.12</v>
      </c>
      <c r="K1449">
        <f t="shared" si="199"/>
        <v>870.14000000000033</v>
      </c>
      <c r="L1449">
        <f t="shared" si="200"/>
        <v>2645.1400000000003</v>
      </c>
    </row>
    <row r="1450" spans="1:12" x14ac:dyDescent="0.25">
      <c r="A1450">
        <f t="shared" si="205"/>
        <v>9</v>
      </c>
      <c r="B1450">
        <f t="shared" si="206"/>
        <v>121</v>
      </c>
      <c r="C1450">
        <f t="shared" si="201"/>
        <v>2675</v>
      </c>
      <c r="D1450" t="str">
        <f t="shared" si="202"/>
        <v>Bernd</v>
      </c>
      <c r="E1450" t="str">
        <f t="shared" si="203"/>
        <v>Ohr</v>
      </c>
      <c r="F1450">
        <f>ROUND(IF(Tariftyp="AT",IF($A1450&lt;MONTH(TE_ZP_AT),AT_Gehalt,AT_Gehalt*(1+TE_Satz_AT)),IF($A1450&lt;MONTH(TE_ZP_Tarif),Tarifentgelt,Tarifentgelt*(1+TE_Satz))*IRWAZ/AZ_Tarif)*EintrittsKNZ*AustrittsKNZ,2)</f>
        <v>2686.24</v>
      </c>
      <c r="G1450">
        <f>ROUND(Grundentgelt*LZinPrz,2)</f>
        <v>268.62</v>
      </c>
      <c r="H1450">
        <f>ROUND(IF(FreiwZulage&gt;TarifVolumenEnt+TarifVolumenLZ,FreiwZulage-(TarifVolumenEnt+TarifVolumenLZ),0)*AustrittsKNZ*EintrittsKNZ,2)</f>
        <v>0</v>
      </c>
      <c r="I1450">
        <f t="shared" si="204"/>
        <v>2954.8599999999997</v>
      </c>
      <c r="J1450">
        <f t="shared" si="198"/>
        <v>591.12</v>
      </c>
      <c r="K1450">
        <f t="shared" si="199"/>
        <v>870.14000000000033</v>
      </c>
      <c r="L1450">
        <f t="shared" si="200"/>
        <v>2645.1400000000003</v>
      </c>
    </row>
    <row r="1451" spans="1:12" x14ac:dyDescent="0.25">
      <c r="A1451">
        <f t="shared" si="205"/>
        <v>10</v>
      </c>
      <c r="B1451">
        <f t="shared" si="206"/>
        <v>121</v>
      </c>
      <c r="C1451">
        <f t="shared" si="201"/>
        <v>2675</v>
      </c>
      <c r="D1451" t="str">
        <f t="shared" si="202"/>
        <v>Bernd</v>
      </c>
      <c r="E1451" t="str">
        <f t="shared" si="203"/>
        <v>Ohr</v>
      </c>
      <c r="F1451">
        <f>ROUND(IF(Tariftyp="AT",IF($A1451&lt;MONTH(TE_ZP_AT),AT_Gehalt,AT_Gehalt*(1+TE_Satz_AT)),IF($A1451&lt;MONTH(TE_ZP_Tarif),Tarifentgelt,Tarifentgelt*(1+TE_Satz))*IRWAZ/AZ_Tarif)*EintrittsKNZ*AustrittsKNZ,2)</f>
        <v>2686.24</v>
      </c>
      <c r="G1451">
        <f>ROUND(Grundentgelt*LZinPrz,2)</f>
        <v>268.62</v>
      </c>
      <c r="H1451">
        <f>ROUND(IF(FreiwZulage&gt;TarifVolumenEnt+TarifVolumenLZ,FreiwZulage-(TarifVolumenEnt+TarifVolumenLZ),0)*AustrittsKNZ*EintrittsKNZ,2)</f>
        <v>0</v>
      </c>
      <c r="I1451">
        <f t="shared" si="204"/>
        <v>2954.8599999999997</v>
      </c>
      <c r="J1451">
        <f t="shared" si="198"/>
        <v>591.12</v>
      </c>
      <c r="K1451">
        <f t="shared" si="199"/>
        <v>870.14000000000033</v>
      </c>
      <c r="L1451">
        <f t="shared" si="200"/>
        <v>2645.1400000000003</v>
      </c>
    </row>
    <row r="1452" spans="1:12" x14ac:dyDescent="0.25">
      <c r="A1452">
        <f t="shared" si="205"/>
        <v>11</v>
      </c>
      <c r="B1452">
        <f t="shared" si="206"/>
        <v>121</v>
      </c>
      <c r="C1452">
        <f t="shared" si="201"/>
        <v>2675</v>
      </c>
      <c r="D1452" t="str">
        <f t="shared" si="202"/>
        <v>Bernd</v>
      </c>
      <c r="E1452" t="str">
        <f t="shared" si="203"/>
        <v>Ohr</v>
      </c>
      <c r="F1452">
        <f>ROUND(IF(Tariftyp="AT",IF($A1452&lt;MONTH(TE_ZP_AT),AT_Gehalt,AT_Gehalt*(1+TE_Satz_AT)),IF($A1452&lt;MONTH(TE_ZP_Tarif),Tarifentgelt,Tarifentgelt*(1+TE_Satz))*IRWAZ/AZ_Tarif)*EintrittsKNZ*AustrittsKNZ,2)</f>
        <v>2686.24</v>
      </c>
      <c r="G1452">
        <f>ROUND(Grundentgelt*LZinPrz,2)</f>
        <v>268.62</v>
      </c>
      <c r="H1452">
        <f>ROUND(IF(FreiwZulage&gt;TarifVolumenEnt+TarifVolumenLZ,FreiwZulage-(TarifVolumenEnt+TarifVolumenLZ),0)*AustrittsKNZ*EintrittsKNZ,2)</f>
        <v>0</v>
      </c>
      <c r="I1452">
        <f t="shared" si="204"/>
        <v>2954.8599999999997</v>
      </c>
      <c r="J1452">
        <f t="shared" si="198"/>
        <v>591.12</v>
      </c>
      <c r="K1452">
        <f t="shared" si="199"/>
        <v>870.14000000000033</v>
      </c>
      <c r="L1452">
        <f t="shared" si="200"/>
        <v>2645.1400000000003</v>
      </c>
    </row>
    <row r="1453" spans="1:12" x14ac:dyDescent="0.25">
      <c r="A1453">
        <f t="shared" si="205"/>
        <v>12</v>
      </c>
      <c r="B1453">
        <f t="shared" si="206"/>
        <v>121</v>
      </c>
      <c r="C1453">
        <f t="shared" si="201"/>
        <v>2675</v>
      </c>
      <c r="D1453" t="str">
        <f t="shared" si="202"/>
        <v>Bernd</v>
      </c>
      <c r="E1453" t="str">
        <f t="shared" si="203"/>
        <v>Ohr</v>
      </c>
      <c r="F1453">
        <f>ROUND(IF(Tariftyp="AT",IF($A1453&lt;MONTH(TE_ZP_AT),AT_Gehalt,AT_Gehalt*(1+TE_Satz_AT)),IF($A1453&lt;MONTH(TE_ZP_Tarif),Tarifentgelt,Tarifentgelt*(1+TE_Satz))*IRWAZ/AZ_Tarif)*EintrittsKNZ*AustrittsKNZ,2)</f>
        <v>2686.24</v>
      </c>
      <c r="G1453">
        <f>ROUND(Grundentgelt*LZinPrz,2)</f>
        <v>268.62</v>
      </c>
      <c r="H1453">
        <f>ROUND(IF(FreiwZulage&gt;TarifVolumenEnt+TarifVolumenLZ,FreiwZulage-(TarifVolumenEnt+TarifVolumenLZ),0)*AustrittsKNZ*EintrittsKNZ,2)</f>
        <v>0</v>
      </c>
      <c r="I1453">
        <f t="shared" si="204"/>
        <v>2954.8599999999997</v>
      </c>
      <c r="J1453">
        <f t="shared" si="198"/>
        <v>591.12</v>
      </c>
      <c r="K1453">
        <f t="shared" si="199"/>
        <v>870.14000000000033</v>
      </c>
      <c r="L1453">
        <f t="shared" si="200"/>
        <v>2645.1400000000003</v>
      </c>
    </row>
    <row r="1454" spans="1:12" x14ac:dyDescent="0.25">
      <c r="A1454">
        <f t="shared" si="205"/>
        <v>1</v>
      </c>
      <c r="B1454">
        <f t="shared" si="206"/>
        <v>122</v>
      </c>
      <c r="C1454">
        <f t="shared" si="201"/>
        <v>2679</v>
      </c>
      <c r="D1454" t="str">
        <f t="shared" si="202"/>
        <v>Christof</v>
      </c>
      <c r="E1454" t="str">
        <f t="shared" si="203"/>
        <v>Oppermann</v>
      </c>
      <c r="F1454">
        <f>ROUND(IF(Tariftyp="AT",IF($A1454&lt;MONTH(TE_ZP_AT),AT_Gehalt,AT_Gehalt*(1+TE_Satz_AT)),IF($A1454&lt;MONTH(TE_ZP_Tarif),Tarifentgelt,Tarifentgelt*(1+TE_Satz))*IRWAZ/AZ_Tarif)*EintrittsKNZ*AustrittsKNZ,2)</f>
        <v>2042</v>
      </c>
      <c r="G1454">
        <f>ROUND(Grundentgelt*LZinPrz,2)</f>
        <v>204.2</v>
      </c>
      <c r="H1454">
        <f>ROUND(IF(FreiwZulage&gt;TarifVolumenEnt+TarifVolumenLZ,FreiwZulage-(TarifVolumenEnt+TarifVolumenLZ),0)*AustrittsKNZ*EintrittsKNZ,2)</f>
        <v>124</v>
      </c>
      <c r="I1454">
        <f t="shared" si="204"/>
        <v>2370.1999999999998</v>
      </c>
      <c r="J1454">
        <f t="shared" si="198"/>
        <v>474.16</v>
      </c>
      <c r="K1454">
        <f t="shared" si="199"/>
        <v>1454.8000000000002</v>
      </c>
      <c r="L1454">
        <f t="shared" si="200"/>
        <v>3229.8</v>
      </c>
    </row>
    <row r="1455" spans="1:12" x14ac:dyDescent="0.25">
      <c r="A1455">
        <f t="shared" si="205"/>
        <v>2</v>
      </c>
      <c r="B1455">
        <f t="shared" si="206"/>
        <v>122</v>
      </c>
      <c r="C1455">
        <f t="shared" si="201"/>
        <v>2679</v>
      </c>
      <c r="D1455" t="str">
        <f t="shared" si="202"/>
        <v>Christof</v>
      </c>
      <c r="E1455" t="str">
        <f t="shared" si="203"/>
        <v>Oppermann</v>
      </c>
      <c r="F1455">
        <f>ROUND(IF(Tariftyp="AT",IF($A1455&lt;MONTH(TE_ZP_AT),AT_Gehalt,AT_Gehalt*(1+TE_Satz_AT)),IF($A1455&lt;MONTH(TE_ZP_Tarif),Tarifentgelt,Tarifentgelt*(1+TE_Satz))*IRWAZ/AZ_Tarif)*EintrittsKNZ*AustrittsKNZ,2)</f>
        <v>2042</v>
      </c>
      <c r="G1455">
        <f>ROUND(Grundentgelt*LZinPrz,2)</f>
        <v>204.2</v>
      </c>
      <c r="H1455">
        <f>ROUND(IF(FreiwZulage&gt;TarifVolumenEnt+TarifVolumenLZ,FreiwZulage-(TarifVolumenEnt+TarifVolumenLZ),0)*AustrittsKNZ*EintrittsKNZ,2)</f>
        <v>124</v>
      </c>
      <c r="I1455">
        <f t="shared" si="204"/>
        <v>2370.1999999999998</v>
      </c>
      <c r="J1455">
        <f t="shared" si="198"/>
        <v>474.16</v>
      </c>
      <c r="K1455">
        <f t="shared" si="199"/>
        <v>1454.8000000000002</v>
      </c>
      <c r="L1455">
        <f t="shared" si="200"/>
        <v>3229.8</v>
      </c>
    </row>
    <row r="1456" spans="1:12" x14ac:dyDescent="0.25">
      <c r="A1456">
        <f t="shared" si="205"/>
        <v>3</v>
      </c>
      <c r="B1456">
        <f t="shared" si="206"/>
        <v>122</v>
      </c>
      <c r="C1456">
        <f t="shared" si="201"/>
        <v>2679</v>
      </c>
      <c r="D1456" t="str">
        <f t="shared" si="202"/>
        <v>Christof</v>
      </c>
      <c r="E1456" t="str">
        <f t="shared" si="203"/>
        <v>Oppermann</v>
      </c>
      <c r="F1456">
        <f>ROUND(IF(Tariftyp="AT",IF($A1456&lt;MONTH(TE_ZP_AT),AT_Gehalt,AT_Gehalt*(1+TE_Satz_AT)),IF($A1456&lt;MONTH(TE_ZP_Tarif),Tarifentgelt,Tarifentgelt*(1+TE_Satz))*IRWAZ/AZ_Tarif)*EintrittsKNZ*AustrittsKNZ,2)</f>
        <v>2042</v>
      </c>
      <c r="G1456">
        <f>ROUND(Grundentgelt*LZinPrz,2)</f>
        <v>204.2</v>
      </c>
      <c r="H1456">
        <f>ROUND(IF(FreiwZulage&gt;TarifVolumenEnt+TarifVolumenLZ,FreiwZulage-(TarifVolumenEnt+TarifVolumenLZ),0)*AustrittsKNZ*EintrittsKNZ,2)</f>
        <v>124</v>
      </c>
      <c r="I1456">
        <f t="shared" si="204"/>
        <v>2370.1999999999998</v>
      </c>
      <c r="J1456">
        <f t="shared" si="198"/>
        <v>474.16</v>
      </c>
      <c r="K1456">
        <f t="shared" si="199"/>
        <v>1454.8000000000002</v>
      </c>
      <c r="L1456">
        <f t="shared" si="200"/>
        <v>3229.8</v>
      </c>
    </row>
    <row r="1457" spans="1:12" x14ac:dyDescent="0.25">
      <c r="A1457">
        <f t="shared" si="205"/>
        <v>4</v>
      </c>
      <c r="B1457">
        <f t="shared" si="206"/>
        <v>122</v>
      </c>
      <c r="C1457">
        <f t="shared" si="201"/>
        <v>2679</v>
      </c>
      <c r="D1457" t="str">
        <f t="shared" si="202"/>
        <v>Christof</v>
      </c>
      <c r="E1457" t="str">
        <f t="shared" si="203"/>
        <v>Oppermann</v>
      </c>
      <c r="F1457">
        <f>ROUND(IF(Tariftyp="AT",IF($A1457&lt;MONTH(TE_ZP_AT),AT_Gehalt,AT_Gehalt*(1+TE_Satz_AT)),IF($A1457&lt;MONTH(TE_ZP_Tarif),Tarifentgelt,Tarifentgelt*(1+TE_Satz))*IRWAZ/AZ_Tarif)*EintrittsKNZ*AustrittsKNZ,2)</f>
        <v>2042</v>
      </c>
      <c r="G1457">
        <f>ROUND(Grundentgelt*LZinPrz,2)</f>
        <v>204.2</v>
      </c>
      <c r="H1457">
        <f>ROUND(IF(FreiwZulage&gt;TarifVolumenEnt+TarifVolumenLZ,FreiwZulage-(TarifVolumenEnt+TarifVolumenLZ),0)*AustrittsKNZ*EintrittsKNZ,2)</f>
        <v>124</v>
      </c>
      <c r="I1457">
        <f t="shared" si="204"/>
        <v>2370.1999999999998</v>
      </c>
      <c r="J1457">
        <f t="shared" si="198"/>
        <v>474.16</v>
      </c>
      <c r="K1457">
        <f t="shared" si="199"/>
        <v>1454.8000000000002</v>
      </c>
      <c r="L1457">
        <f t="shared" si="200"/>
        <v>3229.8</v>
      </c>
    </row>
    <row r="1458" spans="1:12" x14ac:dyDescent="0.25">
      <c r="A1458">
        <f t="shared" si="205"/>
        <v>5</v>
      </c>
      <c r="B1458">
        <f t="shared" si="206"/>
        <v>122</v>
      </c>
      <c r="C1458">
        <f t="shared" si="201"/>
        <v>2679</v>
      </c>
      <c r="D1458" t="str">
        <f t="shared" si="202"/>
        <v>Christof</v>
      </c>
      <c r="E1458" t="str">
        <f t="shared" si="203"/>
        <v>Oppermann</v>
      </c>
      <c r="F1458">
        <f>ROUND(IF(Tariftyp="AT",IF($A1458&lt;MONTH(TE_ZP_AT),AT_Gehalt,AT_Gehalt*(1+TE_Satz_AT)),IF($A1458&lt;MONTH(TE_ZP_Tarif),Tarifentgelt,Tarifentgelt*(1+TE_Satz))*IRWAZ/AZ_Tarif)*EintrittsKNZ*AustrittsKNZ,2)</f>
        <v>2103.2600000000002</v>
      </c>
      <c r="G1458">
        <f>ROUND(Grundentgelt*LZinPrz,2)</f>
        <v>210.33</v>
      </c>
      <c r="H1458">
        <f>ROUND(IF(FreiwZulage&gt;TarifVolumenEnt+TarifVolumenLZ,FreiwZulage-(TarifVolumenEnt+TarifVolumenLZ),0)*AustrittsKNZ*EintrittsKNZ,2)</f>
        <v>56.61</v>
      </c>
      <c r="I1458">
        <f t="shared" si="204"/>
        <v>2370.2000000000003</v>
      </c>
      <c r="J1458">
        <f t="shared" si="198"/>
        <v>474.16</v>
      </c>
      <c r="K1458">
        <f t="shared" si="199"/>
        <v>1454.7999999999997</v>
      </c>
      <c r="L1458">
        <f t="shared" si="200"/>
        <v>3229.7999999999997</v>
      </c>
    </row>
    <row r="1459" spans="1:12" x14ac:dyDescent="0.25">
      <c r="A1459">
        <f t="shared" si="205"/>
        <v>6</v>
      </c>
      <c r="B1459">
        <f t="shared" si="206"/>
        <v>122</v>
      </c>
      <c r="C1459">
        <f t="shared" si="201"/>
        <v>2679</v>
      </c>
      <c r="D1459" t="str">
        <f t="shared" si="202"/>
        <v>Christof</v>
      </c>
      <c r="E1459" t="str">
        <f t="shared" si="203"/>
        <v>Oppermann</v>
      </c>
      <c r="F1459">
        <f>ROUND(IF(Tariftyp="AT",IF($A1459&lt;MONTH(TE_ZP_AT),AT_Gehalt,AT_Gehalt*(1+TE_Satz_AT)),IF($A1459&lt;MONTH(TE_ZP_Tarif),Tarifentgelt,Tarifentgelt*(1+TE_Satz))*IRWAZ/AZ_Tarif)*EintrittsKNZ*AustrittsKNZ,2)</f>
        <v>2103.2600000000002</v>
      </c>
      <c r="G1459">
        <f>ROUND(Grundentgelt*LZinPrz,2)</f>
        <v>210.33</v>
      </c>
      <c r="H1459">
        <f>ROUND(IF(FreiwZulage&gt;TarifVolumenEnt+TarifVolumenLZ,FreiwZulage-(TarifVolumenEnt+TarifVolumenLZ),0)*AustrittsKNZ*EintrittsKNZ,2)</f>
        <v>56.61</v>
      </c>
      <c r="I1459">
        <f t="shared" si="204"/>
        <v>2370.2000000000003</v>
      </c>
      <c r="J1459">
        <f t="shared" si="198"/>
        <v>474.16</v>
      </c>
      <c r="K1459">
        <f t="shared" si="199"/>
        <v>1454.7999999999997</v>
      </c>
      <c r="L1459">
        <f t="shared" si="200"/>
        <v>3229.7999999999997</v>
      </c>
    </row>
    <row r="1460" spans="1:12" x14ac:dyDescent="0.25">
      <c r="A1460">
        <f t="shared" si="205"/>
        <v>7</v>
      </c>
      <c r="B1460">
        <f t="shared" si="206"/>
        <v>122</v>
      </c>
      <c r="C1460">
        <f t="shared" si="201"/>
        <v>2679</v>
      </c>
      <c r="D1460" t="str">
        <f t="shared" si="202"/>
        <v>Christof</v>
      </c>
      <c r="E1460" t="str">
        <f t="shared" si="203"/>
        <v>Oppermann</v>
      </c>
      <c r="F1460">
        <f>ROUND(IF(Tariftyp="AT",IF($A1460&lt;MONTH(TE_ZP_AT),AT_Gehalt,AT_Gehalt*(1+TE_Satz_AT)),IF($A1460&lt;MONTH(TE_ZP_Tarif),Tarifentgelt,Tarifentgelt*(1+TE_Satz))*IRWAZ/AZ_Tarif)*EintrittsKNZ*AustrittsKNZ,2)</f>
        <v>2103.2600000000002</v>
      </c>
      <c r="G1460">
        <f>ROUND(Grundentgelt*LZinPrz,2)</f>
        <v>210.33</v>
      </c>
      <c r="H1460">
        <f>ROUND(IF(FreiwZulage&gt;TarifVolumenEnt+TarifVolumenLZ,FreiwZulage-(TarifVolumenEnt+TarifVolumenLZ),0)*AustrittsKNZ*EintrittsKNZ,2)</f>
        <v>56.61</v>
      </c>
      <c r="I1460">
        <f t="shared" si="204"/>
        <v>2370.2000000000003</v>
      </c>
      <c r="J1460">
        <f t="shared" si="198"/>
        <v>474.16</v>
      </c>
      <c r="K1460">
        <f t="shared" si="199"/>
        <v>1454.7999999999997</v>
      </c>
      <c r="L1460">
        <f t="shared" si="200"/>
        <v>3229.7999999999997</v>
      </c>
    </row>
    <row r="1461" spans="1:12" x14ac:dyDescent="0.25">
      <c r="A1461">
        <f t="shared" si="205"/>
        <v>8</v>
      </c>
      <c r="B1461">
        <f t="shared" si="206"/>
        <v>122</v>
      </c>
      <c r="C1461">
        <f t="shared" si="201"/>
        <v>2679</v>
      </c>
      <c r="D1461" t="str">
        <f t="shared" si="202"/>
        <v>Christof</v>
      </c>
      <c r="E1461" t="str">
        <f t="shared" si="203"/>
        <v>Oppermann</v>
      </c>
      <c r="F1461">
        <f>ROUND(IF(Tariftyp="AT",IF($A1461&lt;MONTH(TE_ZP_AT),AT_Gehalt,AT_Gehalt*(1+TE_Satz_AT)),IF($A1461&lt;MONTH(TE_ZP_Tarif),Tarifentgelt,Tarifentgelt*(1+TE_Satz))*IRWAZ/AZ_Tarif)*EintrittsKNZ*AustrittsKNZ,2)</f>
        <v>2103.2600000000002</v>
      </c>
      <c r="G1461">
        <f>ROUND(Grundentgelt*LZinPrz,2)</f>
        <v>210.33</v>
      </c>
      <c r="H1461">
        <f>ROUND(IF(FreiwZulage&gt;TarifVolumenEnt+TarifVolumenLZ,FreiwZulage-(TarifVolumenEnt+TarifVolumenLZ),0)*AustrittsKNZ*EintrittsKNZ,2)</f>
        <v>56.61</v>
      </c>
      <c r="I1461">
        <f t="shared" si="204"/>
        <v>2370.2000000000003</v>
      </c>
      <c r="J1461">
        <f t="shared" si="198"/>
        <v>474.16</v>
      </c>
      <c r="K1461">
        <f t="shared" si="199"/>
        <v>1454.7999999999997</v>
      </c>
      <c r="L1461">
        <f t="shared" si="200"/>
        <v>3229.7999999999997</v>
      </c>
    </row>
    <row r="1462" spans="1:12" x14ac:dyDescent="0.25">
      <c r="A1462">
        <f t="shared" si="205"/>
        <v>9</v>
      </c>
      <c r="B1462">
        <f t="shared" si="206"/>
        <v>122</v>
      </c>
      <c r="C1462">
        <f t="shared" si="201"/>
        <v>2679</v>
      </c>
      <c r="D1462" t="str">
        <f t="shared" si="202"/>
        <v>Christof</v>
      </c>
      <c r="E1462" t="str">
        <f t="shared" si="203"/>
        <v>Oppermann</v>
      </c>
      <c r="F1462">
        <f>ROUND(IF(Tariftyp="AT",IF($A1462&lt;MONTH(TE_ZP_AT),AT_Gehalt,AT_Gehalt*(1+TE_Satz_AT)),IF($A1462&lt;MONTH(TE_ZP_Tarif),Tarifentgelt,Tarifentgelt*(1+TE_Satz))*IRWAZ/AZ_Tarif)*EintrittsKNZ*AustrittsKNZ,2)</f>
        <v>2103.2600000000002</v>
      </c>
      <c r="G1462">
        <f>ROUND(Grundentgelt*LZinPrz,2)</f>
        <v>210.33</v>
      </c>
      <c r="H1462">
        <f>ROUND(IF(FreiwZulage&gt;TarifVolumenEnt+TarifVolumenLZ,FreiwZulage-(TarifVolumenEnt+TarifVolumenLZ),0)*AustrittsKNZ*EintrittsKNZ,2)</f>
        <v>56.61</v>
      </c>
      <c r="I1462">
        <f t="shared" si="204"/>
        <v>2370.2000000000003</v>
      </c>
      <c r="J1462">
        <f t="shared" si="198"/>
        <v>474.16</v>
      </c>
      <c r="K1462">
        <f t="shared" si="199"/>
        <v>1454.7999999999997</v>
      </c>
      <c r="L1462">
        <f t="shared" si="200"/>
        <v>3229.7999999999997</v>
      </c>
    </row>
    <row r="1463" spans="1:12" x14ac:dyDescent="0.25">
      <c r="A1463">
        <f t="shared" si="205"/>
        <v>10</v>
      </c>
      <c r="B1463">
        <f t="shared" si="206"/>
        <v>122</v>
      </c>
      <c r="C1463">
        <f t="shared" si="201"/>
        <v>2679</v>
      </c>
      <c r="D1463" t="str">
        <f t="shared" si="202"/>
        <v>Christof</v>
      </c>
      <c r="E1463" t="str">
        <f t="shared" si="203"/>
        <v>Oppermann</v>
      </c>
      <c r="F1463">
        <f>ROUND(IF(Tariftyp="AT",IF($A1463&lt;MONTH(TE_ZP_AT),AT_Gehalt,AT_Gehalt*(1+TE_Satz_AT)),IF($A1463&lt;MONTH(TE_ZP_Tarif),Tarifentgelt,Tarifentgelt*(1+TE_Satz))*IRWAZ/AZ_Tarif)*EintrittsKNZ*AustrittsKNZ,2)</f>
        <v>2103.2600000000002</v>
      </c>
      <c r="G1463">
        <f>ROUND(Grundentgelt*LZinPrz,2)</f>
        <v>210.33</v>
      </c>
      <c r="H1463">
        <f>ROUND(IF(FreiwZulage&gt;TarifVolumenEnt+TarifVolumenLZ,FreiwZulage-(TarifVolumenEnt+TarifVolumenLZ),0)*AustrittsKNZ*EintrittsKNZ,2)</f>
        <v>56.61</v>
      </c>
      <c r="I1463">
        <f t="shared" si="204"/>
        <v>2370.2000000000003</v>
      </c>
      <c r="J1463">
        <f t="shared" si="198"/>
        <v>474.16</v>
      </c>
      <c r="K1463">
        <f t="shared" si="199"/>
        <v>1454.7999999999997</v>
      </c>
      <c r="L1463">
        <f t="shared" si="200"/>
        <v>3229.7999999999997</v>
      </c>
    </row>
    <row r="1464" spans="1:12" x14ac:dyDescent="0.25">
      <c r="A1464">
        <f t="shared" si="205"/>
        <v>11</v>
      </c>
      <c r="B1464">
        <f t="shared" si="206"/>
        <v>122</v>
      </c>
      <c r="C1464">
        <f t="shared" si="201"/>
        <v>2679</v>
      </c>
      <c r="D1464" t="str">
        <f t="shared" si="202"/>
        <v>Christof</v>
      </c>
      <c r="E1464" t="str">
        <f t="shared" si="203"/>
        <v>Oppermann</v>
      </c>
      <c r="F1464">
        <f>ROUND(IF(Tariftyp="AT",IF($A1464&lt;MONTH(TE_ZP_AT),AT_Gehalt,AT_Gehalt*(1+TE_Satz_AT)),IF($A1464&lt;MONTH(TE_ZP_Tarif),Tarifentgelt,Tarifentgelt*(1+TE_Satz))*IRWAZ/AZ_Tarif)*EintrittsKNZ*AustrittsKNZ,2)</f>
        <v>2103.2600000000002</v>
      </c>
      <c r="G1464">
        <f>ROUND(Grundentgelt*LZinPrz,2)</f>
        <v>210.33</v>
      </c>
      <c r="H1464">
        <f>ROUND(IF(FreiwZulage&gt;TarifVolumenEnt+TarifVolumenLZ,FreiwZulage-(TarifVolumenEnt+TarifVolumenLZ),0)*AustrittsKNZ*EintrittsKNZ,2)</f>
        <v>56.61</v>
      </c>
      <c r="I1464">
        <f t="shared" si="204"/>
        <v>2370.2000000000003</v>
      </c>
      <c r="J1464">
        <f t="shared" si="198"/>
        <v>474.16</v>
      </c>
      <c r="K1464">
        <f t="shared" si="199"/>
        <v>1454.7999999999997</v>
      </c>
      <c r="L1464">
        <f t="shared" si="200"/>
        <v>3229.7999999999997</v>
      </c>
    </row>
    <row r="1465" spans="1:12" x14ac:dyDescent="0.25">
      <c r="A1465">
        <f t="shared" si="205"/>
        <v>12</v>
      </c>
      <c r="B1465">
        <f t="shared" si="206"/>
        <v>122</v>
      </c>
      <c r="C1465">
        <f t="shared" si="201"/>
        <v>2679</v>
      </c>
      <c r="D1465" t="str">
        <f t="shared" si="202"/>
        <v>Christof</v>
      </c>
      <c r="E1465" t="str">
        <f t="shared" si="203"/>
        <v>Oppermann</v>
      </c>
      <c r="F1465">
        <f>ROUND(IF(Tariftyp="AT",IF($A1465&lt;MONTH(TE_ZP_AT),AT_Gehalt,AT_Gehalt*(1+TE_Satz_AT)),IF($A1465&lt;MONTH(TE_ZP_Tarif),Tarifentgelt,Tarifentgelt*(1+TE_Satz))*IRWAZ/AZ_Tarif)*EintrittsKNZ*AustrittsKNZ,2)</f>
        <v>2103.2600000000002</v>
      </c>
      <c r="G1465">
        <f>ROUND(Grundentgelt*LZinPrz,2)</f>
        <v>210.33</v>
      </c>
      <c r="H1465">
        <f>ROUND(IF(FreiwZulage&gt;TarifVolumenEnt+TarifVolumenLZ,FreiwZulage-(TarifVolumenEnt+TarifVolumenLZ),0)*AustrittsKNZ*EintrittsKNZ,2)</f>
        <v>56.61</v>
      </c>
      <c r="I1465">
        <f t="shared" si="204"/>
        <v>2370.2000000000003</v>
      </c>
      <c r="J1465">
        <f t="shared" si="198"/>
        <v>474.16</v>
      </c>
      <c r="K1465">
        <f t="shared" si="199"/>
        <v>1454.7999999999997</v>
      </c>
      <c r="L1465">
        <f t="shared" si="200"/>
        <v>3229.7999999999997</v>
      </c>
    </row>
    <row r="1466" spans="1:12" x14ac:dyDescent="0.25">
      <c r="A1466">
        <f t="shared" si="205"/>
        <v>1</v>
      </c>
      <c r="B1466">
        <f t="shared" si="206"/>
        <v>123</v>
      </c>
      <c r="C1466">
        <f t="shared" si="201"/>
        <v>2688</v>
      </c>
      <c r="D1466" t="str">
        <f t="shared" si="202"/>
        <v>Antonia</v>
      </c>
      <c r="E1466" t="str">
        <f t="shared" si="203"/>
        <v>Palitzsch</v>
      </c>
      <c r="F1466">
        <f>ROUND(IF(Tariftyp="AT",IF($A1466&lt;MONTH(TE_ZP_AT),AT_Gehalt,AT_Gehalt*(1+TE_Satz_AT)),IF($A1466&lt;MONTH(TE_ZP_Tarif),Tarifentgelt,Tarifentgelt*(1+TE_Satz))*IRWAZ/AZ_Tarif)*EintrittsKNZ*AustrittsKNZ,2)</f>
        <v>2066.5</v>
      </c>
      <c r="G1466">
        <f>ROUND(Grundentgelt*LZinPrz,2)</f>
        <v>227.32</v>
      </c>
      <c r="H1466">
        <f>ROUND(IF(FreiwZulage&gt;TarifVolumenEnt+TarifVolumenLZ,FreiwZulage-(TarifVolumenEnt+TarifVolumenLZ),0)*AustrittsKNZ*EintrittsKNZ,2)</f>
        <v>136</v>
      </c>
      <c r="I1466">
        <f t="shared" si="204"/>
        <v>2429.8200000000002</v>
      </c>
      <c r="J1466">
        <f t="shared" si="198"/>
        <v>486.09</v>
      </c>
      <c r="K1466">
        <f t="shared" si="199"/>
        <v>1395.1799999999998</v>
      </c>
      <c r="L1466">
        <f t="shared" si="200"/>
        <v>3170.18</v>
      </c>
    </row>
    <row r="1467" spans="1:12" x14ac:dyDescent="0.25">
      <c r="A1467">
        <f t="shared" si="205"/>
        <v>2</v>
      </c>
      <c r="B1467">
        <f t="shared" si="206"/>
        <v>123</v>
      </c>
      <c r="C1467">
        <f t="shared" si="201"/>
        <v>2688</v>
      </c>
      <c r="D1467" t="str">
        <f t="shared" si="202"/>
        <v>Antonia</v>
      </c>
      <c r="E1467" t="str">
        <f t="shared" si="203"/>
        <v>Palitzsch</v>
      </c>
      <c r="F1467">
        <f>ROUND(IF(Tariftyp="AT",IF($A1467&lt;MONTH(TE_ZP_AT),AT_Gehalt,AT_Gehalt*(1+TE_Satz_AT)),IF($A1467&lt;MONTH(TE_ZP_Tarif),Tarifentgelt,Tarifentgelt*(1+TE_Satz))*IRWAZ/AZ_Tarif)*EintrittsKNZ*AustrittsKNZ,2)</f>
        <v>2066.5</v>
      </c>
      <c r="G1467">
        <f>ROUND(Grundentgelt*LZinPrz,2)</f>
        <v>227.32</v>
      </c>
      <c r="H1467">
        <f>ROUND(IF(FreiwZulage&gt;TarifVolumenEnt+TarifVolumenLZ,FreiwZulage-(TarifVolumenEnt+TarifVolumenLZ),0)*AustrittsKNZ*EintrittsKNZ,2)</f>
        <v>136</v>
      </c>
      <c r="I1467">
        <f t="shared" si="204"/>
        <v>2429.8200000000002</v>
      </c>
      <c r="J1467">
        <f t="shared" si="198"/>
        <v>486.09</v>
      </c>
      <c r="K1467">
        <f t="shared" si="199"/>
        <v>1395.1799999999998</v>
      </c>
      <c r="L1467">
        <f t="shared" si="200"/>
        <v>3170.18</v>
      </c>
    </row>
    <row r="1468" spans="1:12" x14ac:dyDescent="0.25">
      <c r="A1468">
        <f t="shared" si="205"/>
        <v>3</v>
      </c>
      <c r="B1468">
        <f t="shared" si="206"/>
        <v>123</v>
      </c>
      <c r="C1468">
        <f t="shared" si="201"/>
        <v>2688</v>
      </c>
      <c r="D1468" t="str">
        <f t="shared" si="202"/>
        <v>Antonia</v>
      </c>
      <c r="E1468" t="str">
        <f t="shared" si="203"/>
        <v>Palitzsch</v>
      </c>
      <c r="F1468">
        <f>ROUND(IF(Tariftyp="AT",IF($A1468&lt;MONTH(TE_ZP_AT),AT_Gehalt,AT_Gehalt*(1+TE_Satz_AT)),IF($A1468&lt;MONTH(TE_ZP_Tarif),Tarifentgelt,Tarifentgelt*(1+TE_Satz))*IRWAZ/AZ_Tarif)*EintrittsKNZ*AustrittsKNZ,2)</f>
        <v>2066.5</v>
      </c>
      <c r="G1468">
        <f>ROUND(Grundentgelt*LZinPrz,2)</f>
        <v>227.32</v>
      </c>
      <c r="H1468">
        <f>ROUND(IF(FreiwZulage&gt;TarifVolumenEnt+TarifVolumenLZ,FreiwZulage-(TarifVolumenEnt+TarifVolumenLZ),0)*AustrittsKNZ*EintrittsKNZ,2)</f>
        <v>136</v>
      </c>
      <c r="I1468">
        <f t="shared" si="204"/>
        <v>2429.8200000000002</v>
      </c>
      <c r="J1468">
        <f t="shared" si="198"/>
        <v>486.09</v>
      </c>
      <c r="K1468">
        <f t="shared" si="199"/>
        <v>1395.1799999999998</v>
      </c>
      <c r="L1468">
        <f t="shared" si="200"/>
        <v>3170.18</v>
      </c>
    </row>
    <row r="1469" spans="1:12" x14ac:dyDescent="0.25">
      <c r="A1469">
        <f t="shared" si="205"/>
        <v>4</v>
      </c>
      <c r="B1469">
        <f t="shared" si="206"/>
        <v>123</v>
      </c>
      <c r="C1469">
        <f t="shared" si="201"/>
        <v>2688</v>
      </c>
      <c r="D1469" t="str">
        <f t="shared" si="202"/>
        <v>Antonia</v>
      </c>
      <c r="E1469" t="str">
        <f t="shared" si="203"/>
        <v>Palitzsch</v>
      </c>
      <c r="F1469">
        <f>ROUND(IF(Tariftyp="AT",IF($A1469&lt;MONTH(TE_ZP_AT),AT_Gehalt,AT_Gehalt*(1+TE_Satz_AT)),IF($A1469&lt;MONTH(TE_ZP_Tarif),Tarifentgelt,Tarifentgelt*(1+TE_Satz))*IRWAZ/AZ_Tarif)*EintrittsKNZ*AustrittsKNZ,2)</f>
        <v>2066.5</v>
      </c>
      <c r="G1469">
        <f>ROUND(Grundentgelt*LZinPrz,2)</f>
        <v>227.32</v>
      </c>
      <c r="H1469">
        <f>ROUND(IF(FreiwZulage&gt;TarifVolumenEnt+TarifVolumenLZ,FreiwZulage-(TarifVolumenEnt+TarifVolumenLZ),0)*AustrittsKNZ*EintrittsKNZ,2)</f>
        <v>136</v>
      </c>
      <c r="I1469">
        <f t="shared" si="204"/>
        <v>2429.8200000000002</v>
      </c>
      <c r="J1469">
        <f t="shared" si="198"/>
        <v>486.09</v>
      </c>
      <c r="K1469">
        <f t="shared" si="199"/>
        <v>1395.1799999999998</v>
      </c>
      <c r="L1469">
        <f t="shared" si="200"/>
        <v>3170.18</v>
      </c>
    </row>
    <row r="1470" spans="1:12" x14ac:dyDescent="0.25">
      <c r="A1470">
        <f t="shared" si="205"/>
        <v>5</v>
      </c>
      <c r="B1470">
        <f t="shared" si="206"/>
        <v>123</v>
      </c>
      <c r="C1470">
        <f t="shared" si="201"/>
        <v>2688</v>
      </c>
      <c r="D1470" t="str">
        <f t="shared" si="202"/>
        <v>Antonia</v>
      </c>
      <c r="E1470" t="str">
        <f t="shared" si="203"/>
        <v>Palitzsch</v>
      </c>
      <c r="F1470">
        <f>ROUND(IF(Tariftyp="AT",IF($A1470&lt;MONTH(TE_ZP_AT),AT_Gehalt,AT_Gehalt*(1+TE_Satz_AT)),IF($A1470&lt;MONTH(TE_ZP_Tarif),Tarifentgelt,Tarifentgelt*(1+TE_Satz))*IRWAZ/AZ_Tarif)*EintrittsKNZ*AustrittsKNZ,2)</f>
        <v>2128.5</v>
      </c>
      <c r="G1470">
        <f>ROUND(Grundentgelt*LZinPrz,2)</f>
        <v>234.14</v>
      </c>
      <c r="H1470">
        <f>ROUND(IF(FreiwZulage&gt;TarifVolumenEnt+TarifVolumenLZ,FreiwZulage-(TarifVolumenEnt+TarifVolumenLZ),0)*AustrittsKNZ*EintrittsKNZ,2)</f>
        <v>67.19</v>
      </c>
      <c r="I1470">
        <f t="shared" si="204"/>
        <v>2429.83</v>
      </c>
      <c r="J1470">
        <f t="shared" si="198"/>
        <v>486.09</v>
      </c>
      <c r="K1470">
        <f t="shared" si="199"/>
        <v>1395.17</v>
      </c>
      <c r="L1470">
        <f t="shared" si="200"/>
        <v>3170.17</v>
      </c>
    </row>
    <row r="1471" spans="1:12" x14ac:dyDescent="0.25">
      <c r="A1471">
        <f t="shared" si="205"/>
        <v>6</v>
      </c>
      <c r="B1471">
        <f t="shared" si="206"/>
        <v>123</v>
      </c>
      <c r="C1471">
        <f t="shared" si="201"/>
        <v>2688</v>
      </c>
      <c r="D1471" t="str">
        <f t="shared" si="202"/>
        <v>Antonia</v>
      </c>
      <c r="E1471" t="str">
        <f t="shared" si="203"/>
        <v>Palitzsch</v>
      </c>
      <c r="F1471">
        <f>ROUND(IF(Tariftyp="AT",IF($A1471&lt;MONTH(TE_ZP_AT),AT_Gehalt,AT_Gehalt*(1+TE_Satz_AT)),IF($A1471&lt;MONTH(TE_ZP_Tarif),Tarifentgelt,Tarifentgelt*(1+TE_Satz))*IRWAZ/AZ_Tarif)*EintrittsKNZ*AustrittsKNZ,2)</f>
        <v>2128.5</v>
      </c>
      <c r="G1471">
        <f>ROUND(Grundentgelt*LZinPrz,2)</f>
        <v>234.14</v>
      </c>
      <c r="H1471">
        <f>ROUND(IF(FreiwZulage&gt;TarifVolumenEnt+TarifVolumenLZ,FreiwZulage-(TarifVolumenEnt+TarifVolumenLZ),0)*AustrittsKNZ*EintrittsKNZ,2)</f>
        <v>67.19</v>
      </c>
      <c r="I1471">
        <f t="shared" si="204"/>
        <v>2429.83</v>
      </c>
      <c r="J1471">
        <f t="shared" si="198"/>
        <v>486.09</v>
      </c>
      <c r="K1471">
        <f t="shared" si="199"/>
        <v>1395.17</v>
      </c>
      <c r="L1471">
        <f t="shared" si="200"/>
        <v>3170.17</v>
      </c>
    </row>
    <row r="1472" spans="1:12" x14ac:dyDescent="0.25">
      <c r="A1472">
        <f t="shared" si="205"/>
        <v>7</v>
      </c>
      <c r="B1472">
        <f t="shared" si="206"/>
        <v>123</v>
      </c>
      <c r="C1472">
        <f t="shared" si="201"/>
        <v>2688</v>
      </c>
      <c r="D1472" t="str">
        <f t="shared" si="202"/>
        <v>Antonia</v>
      </c>
      <c r="E1472" t="str">
        <f t="shared" si="203"/>
        <v>Palitzsch</v>
      </c>
      <c r="F1472">
        <f>ROUND(IF(Tariftyp="AT",IF($A1472&lt;MONTH(TE_ZP_AT),AT_Gehalt,AT_Gehalt*(1+TE_Satz_AT)),IF($A1472&lt;MONTH(TE_ZP_Tarif),Tarifentgelt,Tarifentgelt*(1+TE_Satz))*IRWAZ/AZ_Tarif)*EintrittsKNZ*AustrittsKNZ,2)</f>
        <v>2128.5</v>
      </c>
      <c r="G1472">
        <f>ROUND(Grundentgelt*LZinPrz,2)</f>
        <v>234.14</v>
      </c>
      <c r="H1472">
        <f>ROUND(IF(FreiwZulage&gt;TarifVolumenEnt+TarifVolumenLZ,FreiwZulage-(TarifVolumenEnt+TarifVolumenLZ),0)*AustrittsKNZ*EintrittsKNZ,2)</f>
        <v>67.19</v>
      </c>
      <c r="I1472">
        <f t="shared" si="204"/>
        <v>2429.83</v>
      </c>
      <c r="J1472">
        <f t="shared" si="198"/>
        <v>486.09</v>
      </c>
      <c r="K1472">
        <f t="shared" si="199"/>
        <v>1395.17</v>
      </c>
      <c r="L1472">
        <f t="shared" si="200"/>
        <v>3170.17</v>
      </c>
    </row>
    <row r="1473" spans="1:12" x14ac:dyDescent="0.25">
      <c r="A1473">
        <f t="shared" si="205"/>
        <v>8</v>
      </c>
      <c r="B1473">
        <f t="shared" si="206"/>
        <v>123</v>
      </c>
      <c r="C1473">
        <f t="shared" si="201"/>
        <v>2688</v>
      </c>
      <c r="D1473" t="str">
        <f t="shared" si="202"/>
        <v>Antonia</v>
      </c>
      <c r="E1473" t="str">
        <f t="shared" si="203"/>
        <v>Palitzsch</v>
      </c>
      <c r="F1473">
        <f>ROUND(IF(Tariftyp="AT",IF($A1473&lt;MONTH(TE_ZP_AT),AT_Gehalt,AT_Gehalt*(1+TE_Satz_AT)),IF($A1473&lt;MONTH(TE_ZP_Tarif),Tarifentgelt,Tarifentgelt*(1+TE_Satz))*IRWAZ/AZ_Tarif)*EintrittsKNZ*AustrittsKNZ,2)</f>
        <v>2128.5</v>
      </c>
      <c r="G1473">
        <f>ROUND(Grundentgelt*LZinPrz,2)</f>
        <v>234.14</v>
      </c>
      <c r="H1473">
        <f>ROUND(IF(FreiwZulage&gt;TarifVolumenEnt+TarifVolumenLZ,FreiwZulage-(TarifVolumenEnt+TarifVolumenLZ),0)*AustrittsKNZ*EintrittsKNZ,2)</f>
        <v>67.19</v>
      </c>
      <c r="I1473">
        <f t="shared" si="204"/>
        <v>2429.83</v>
      </c>
      <c r="J1473">
        <f t="shared" si="198"/>
        <v>486.09</v>
      </c>
      <c r="K1473">
        <f t="shared" si="199"/>
        <v>1395.17</v>
      </c>
      <c r="L1473">
        <f t="shared" si="200"/>
        <v>3170.17</v>
      </c>
    </row>
    <row r="1474" spans="1:12" x14ac:dyDescent="0.25">
      <c r="A1474">
        <f t="shared" si="205"/>
        <v>9</v>
      </c>
      <c r="B1474">
        <f t="shared" si="206"/>
        <v>123</v>
      </c>
      <c r="C1474">
        <f t="shared" si="201"/>
        <v>2688</v>
      </c>
      <c r="D1474" t="str">
        <f t="shared" si="202"/>
        <v>Antonia</v>
      </c>
      <c r="E1474" t="str">
        <f t="shared" si="203"/>
        <v>Palitzsch</v>
      </c>
      <c r="F1474">
        <f>ROUND(IF(Tariftyp="AT",IF($A1474&lt;MONTH(TE_ZP_AT),AT_Gehalt,AT_Gehalt*(1+TE_Satz_AT)),IF($A1474&lt;MONTH(TE_ZP_Tarif),Tarifentgelt,Tarifentgelt*(1+TE_Satz))*IRWAZ/AZ_Tarif)*EintrittsKNZ*AustrittsKNZ,2)</f>
        <v>2128.5</v>
      </c>
      <c r="G1474">
        <f>ROUND(Grundentgelt*LZinPrz,2)</f>
        <v>234.14</v>
      </c>
      <c r="H1474">
        <f>ROUND(IF(FreiwZulage&gt;TarifVolumenEnt+TarifVolumenLZ,FreiwZulage-(TarifVolumenEnt+TarifVolumenLZ),0)*AustrittsKNZ*EintrittsKNZ,2)</f>
        <v>67.19</v>
      </c>
      <c r="I1474">
        <f t="shared" si="204"/>
        <v>2429.83</v>
      </c>
      <c r="J1474">
        <f t="shared" ref="J1474:J1537" si="207">ROUND(IF(KVPV_BBG&lt;lfdEntgelt,KVPV_BBG*KVPV_Satz,lfdEntgelt*KVPV_Satz)+IF(RVAV_BBG&lt;lfdEntgelt,RVAV_BBG*RVAV_Satz,lfdEntgelt*RVAV_Satz),2)</f>
        <v>486.09</v>
      </c>
      <c r="K1474">
        <f t="shared" ref="K1474:K1537" si="208">IF(KVPV_BBG-lfdEntgelt&lt;0,0,KVPV_BBG-lfdEntgelt)</f>
        <v>1395.17</v>
      </c>
      <c r="L1474">
        <f t="shared" ref="L1474:L1537" si="209">IF(RVAV_BBG-lfdEntgelt&lt;0,0,RVAV_BBG-lfdEntgelt)</f>
        <v>3170.17</v>
      </c>
    </row>
    <row r="1475" spans="1:12" x14ac:dyDescent="0.25">
      <c r="A1475">
        <f t="shared" si="205"/>
        <v>10</v>
      </c>
      <c r="B1475">
        <f t="shared" si="206"/>
        <v>123</v>
      </c>
      <c r="C1475">
        <f t="shared" ref="C1475:C1538" si="210">INDEX(Stammdaten,$B1475,1)</f>
        <v>2688</v>
      </c>
      <c r="D1475" t="str">
        <f t="shared" ref="D1475:D1538" si="211">INDEX(Stammdaten,$B1475,2)</f>
        <v>Antonia</v>
      </c>
      <c r="E1475" t="str">
        <f t="shared" ref="E1475:E1538" si="212">INDEX(Stammdaten,$B1475,3)</f>
        <v>Palitzsch</v>
      </c>
      <c r="F1475">
        <f>ROUND(IF(Tariftyp="AT",IF($A1475&lt;MONTH(TE_ZP_AT),AT_Gehalt,AT_Gehalt*(1+TE_Satz_AT)),IF($A1475&lt;MONTH(TE_ZP_Tarif),Tarifentgelt,Tarifentgelt*(1+TE_Satz))*IRWAZ/AZ_Tarif)*EintrittsKNZ*AustrittsKNZ,2)</f>
        <v>2128.5</v>
      </c>
      <c r="G1475">
        <f>ROUND(Grundentgelt*LZinPrz,2)</f>
        <v>234.14</v>
      </c>
      <c r="H1475">
        <f>ROUND(IF(FreiwZulage&gt;TarifVolumenEnt+TarifVolumenLZ,FreiwZulage-(TarifVolumenEnt+TarifVolumenLZ),0)*AustrittsKNZ*EintrittsKNZ,2)</f>
        <v>67.19</v>
      </c>
      <c r="I1475">
        <f t="shared" ref="I1475:I1538" si="213">SUM(F1475:H1475)</f>
        <v>2429.83</v>
      </c>
      <c r="J1475">
        <f t="shared" si="207"/>
        <v>486.09</v>
      </c>
      <c r="K1475">
        <f t="shared" si="208"/>
        <v>1395.17</v>
      </c>
      <c r="L1475">
        <f t="shared" si="209"/>
        <v>3170.17</v>
      </c>
    </row>
    <row r="1476" spans="1:12" x14ac:dyDescent="0.25">
      <c r="A1476">
        <f t="shared" ref="A1476:A1539" si="214">IF($A1475=12,1,$A1475+1)</f>
        <v>11</v>
      </c>
      <c r="B1476">
        <f t="shared" ref="B1476:B1539" si="215">IF(A1476=1,B1475+1,B1475)</f>
        <v>123</v>
      </c>
      <c r="C1476">
        <f t="shared" si="210"/>
        <v>2688</v>
      </c>
      <c r="D1476" t="str">
        <f t="shared" si="211"/>
        <v>Antonia</v>
      </c>
      <c r="E1476" t="str">
        <f t="shared" si="212"/>
        <v>Palitzsch</v>
      </c>
      <c r="F1476">
        <f>ROUND(IF(Tariftyp="AT",IF($A1476&lt;MONTH(TE_ZP_AT),AT_Gehalt,AT_Gehalt*(1+TE_Satz_AT)),IF($A1476&lt;MONTH(TE_ZP_Tarif),Tarifentgelt,Tarifentgelt*(1+TE_Satz))*IRWAZ/AZ_Tarif)*EintrittsKNZ*AustrittsKNZ,2)</f>
        <v>2128.5</v>
      </c>
      <c r="G1476">
        <f>ROUND(Grundentgelt*LZinPrz,2)</f>
        <v>234.14</v>
      </c>
      <c r="H1476">
        <f>ROUND(IF(FreiwZulage&gt;TarifVolumenEnt+TarifVolumenLZ,FreiwZulage-(TarifVolumenEnt+TarifVolumenLZ),0)*AustrittsKNZ*EintrittsKNZ,2)</f>
        <v>67.19</v>
      </c>
      <c r="I1476">
        <f t="shared" si="213"/>
        <v>2429.83</v>
      </c>
      <c r="J1476">
        <f t="shared" si="207"/>
        <v>486.09</v>
      </c>
      <c r="K1476">
        <f t="shared" si="208"/>
        <v>1395.17</v>
      </c>
      <c r="L1476">
        <f t="shared" si="209"/>
        <v>3170.17</v>
      </c>
    </row>
    <row r="1477" spans="1:12" x14ac:dyDescent="0.25">
      <c r="A1477">
        <f t="shared" si="214"/>
        <v>12</v>
      </c>
      <c r="B1477">
        <f t="shared" si="215"/>
        <v>123</v>
      </c>
      <c r="C1477">
        <f t="shared" si="210"/>
        <v>2688</v>
      </c>
      <c r="D1477" t="str">
        <f t="shared" si="211"/>
        <v>Antonia</v>
      </c>
      <c r="E1477" t="str">
        <f t="shared" si="212"/>
        <v>Palitzsch</v>
      </c>
      <c r="F1477">
        <f>ROUND(IF(Tariftyp="AT",IF($A1477&lt;MONTH(TE_ZP_AT),AT_Gehalt,AT_Gehalt*(1+TE_Satz_AT)),IF($A1477&lt;MONTH(TE_ZP_Tarif),Tarifentgelt,Tarifentgelt*(1+TE_Satz))*IRWAZ/AZ_Tarif)*EintrittsKNZ*AustrittsKNZ,2)</f>
        <v>2128.5</v>
      </c>
      <c r="G1477">
        <f>ROUND(Grundentgelt*LZinPrz,2)</f>
        <v>234.14</v>
      </c>
      <c r="H1477">
        <f>ROUND(IF(FreiwZulage&gt;TarifVolumenEnt+TarifVolumenLZ,FreiwZulage-(TarifVolumenEnt+TarifVolumenLZ),0)*AustrittsKNZ*EintrittsKNZ,2)</f>
        <v>67.19</v>
      </c>
      <c r="I1477">
        <f t="shared" si="213"/>
        <v>2429.83</v>
      </c>
      <c r="J1477">
        <f t="shared" si="207"/>
        <v>486.09</v>
      </c>
      <c r="K1477">
        <f t="shared" si="208"/>
        <v>1395.17</v>
      </c>
      <c r="L1477">
        <f t="shared" si="209"/>
        <v>3170.17</v>
      </c>
    </row>
    <row r="1478" spans="1:12" x14ac:dyDescent="0.25">
      <c r="A1478">
        <f t="shared" si="214"/>
        <v>1</v>
      </c>
      <c r="B1478">
        <f t="shared" si="215"/>
        <v>124</v>
      </c>
      <c r="C1478">
        <f t="shared" si="210"/>
        <v>2689</v>
      </c>
      <c r="D1478" t="str">
        <f t="shared" si="211"/>
        <v>Bernhard</v>
      </c>
      <c r="E1478" t="str">
        <f t="shared" si="212"/>
        <v>Passek</v>
      </c>
      <c r="F1478">
        <f>ROUND(IF(Tariftyp="AT",IF($A1478&lt;MONTH(TE_ZP_AT),AT_Gehalt,AT_Gehalt*(1+TE_Satz_AT)),IF($A1478&lt;MONTH(TE_ZP_Tarif),Tarifentgelt,Tarifentgelt*(1+TE_Satz))*IRWAZ/AZ_Tarif)*EintrittsKNZ*AustrittsKNZ,2)</f>
        <v>4730</v>
      </c>
      <c r="G1478">
        <f>ROUND(Grundentgelt*LZinPrz,2)</f>
        <v>520.29999999999995</v>
      </c>
      <c r="H1478">
        <f>ROUND(IF(FreiwZulage&gt;TarifVolumenEnt+TarifVolumenLZ,FreiwZulage-(TarifVolumenEnt+TarifVolumenLZ),0)*AustrittsKNZ*EintrittsKNZ,2)</f>
        <v>0</v>
      </c>
      <c r="I1478">
        <f t="shared" si="213"/>
        <v>5250.3</v>
      </c>
      <c r="J1478">
        <f t="shared" si="207"/>
        <v>932.38</v>
      </c>
      <c r="K1478">
        <f t="shared" si="208"/>
        <v>0</v>
      </c>
      <c r="L1478">
        <f t="shared" si="209"/>
        <v>349.69999999999982</v>
      </c>
    </row>
    <row r="1479" spans="1:12" x14ac:dyDescent="0.25">
      <c r="A1479">
        <f t="shared" si="214"/>
        <v>2</v>
      </c>
      <c r="B1479">
        <f t="shared" si="215"/>
        <v>124</v>
      </c>
      <c r="C1479">
        <f t="shared" si="210"/>
        <v>2689</v>
      </c>
      <c r="D1479" t="str">
        <f t="shared" si="211"/>
        <v>Bernhard</v>
      </c>
      <c r="E1479" t="str">
        <f t="shared" si="212"/>
        <v>Passek</v>
      </c>
      <c r="F1479">
        <f>ROUND(IF(Tariftyp="AT",IF($A1479&lt;MONTH(TE_ZP_AT),AT_Gehalt,AT_Gehalt*(1+TE_Satz_AT)),IF($A1479&lt;MONTH(TE_ZP_Tarif),Tarifentgelt,Tarifentgelt*(1+TE_Satz))*IRWAZ/AZ_Tarif)*EintrittsKNZ*AustrittsKNZ,2)</f>
        <v>4730</v>
      </c>
      <c r="G1479">
        <f>ROUND(Grundentgelt*LZinPrz,2)</f>
        <v>520.29999999999995</v>
      </c>
      <c r="H1479">
        <f>ROUND(IF(FreiwZulage&gt;TarifVolumenEnt+TarifVolumenLZ,FreiwZulage-(TarifVolumenEnt+TarifVolumenLZ),0)*AustrittsKNZ*EintrittsKNZ,2)</f>
        <v>0</v>
      </c>
      <c r="I1479">
        <f t="shared" si="213"/>
        <v>5250.3</v>
      </c>
      <c r="J1479">
        <f t="shared" si="207"/>
        <v>932.38</v>
      </c>
      <c r="K1479">
        <f t="shared" si="208"/>
        <v>0</v>
      </c>
      <c r="L1479">
        <f t="shared" si="209"/>
        <v>349.69999999999982</v>
      </c>
    </row>
    <row r="1480" spans="1:12" x14ac:dyDescent="0.25">
      <c r="A1480">
        <f t="shared" si="214"/>
        <v>3</v>
      </c>
      <c r="B1480">
        <f t="shared" si="215"/>
        <v>124</v>
      </c>
      <c r="C1480">
        <f t="shared" si="210"/>
        <v>2689</v>
      </c>
      <c r="D1480" t="str">
        <f t="shared" si="211"/>
        <v>Bernhard</v>
      </c>
      <c r="E1480" t="str">
        <f t="shared" si="212"/>
        <v>Passek</v>
      </c>
      <c r="F1480">
        <f>ROUND(IF(Tariftyp="AT",IF($A1480&lt;MONTH(TE_ZP_AT),AT_Gehalt,AT_Gehalt*(1+TE_Satz_AT)),IF($A1480&lt;MONTH(TE_ZP_Tarif),Tarifentgelt,Tarifentgelt*(1+TE_Satz))*IRWAZ/AZ_Tarif)*EintrittsKNZ*AustrittsKNZ,2)</f>
        <v>4730</v>
      </c>
      <c r="G1480">
        <f>ROUND(Grundentgelt*LZinPrz,2)</f>
        <v>520.29999999999995</v>
      </c>
      <c r="H1480">
        <f>ROUND(IF(FreiwZulage&gt;TarifVolumenEnt+TarifVolumenLZ,FreiwZulage-(TarifVolumenEnt+TarifVolumenLZ),0)*AustrittsKNZ*EintrittsKNZ,2)</f>
        <v>0</v>
      </c>
      <c r="I1480">
        <f t="shared" si="213"/>
        <v>5250.3</v>
      </c>
      <c r="J1480">
        <f t="shared" si="207"/>
        <v>932.38</v>
      </c>
      <c r="K1480">
        <f t="shared" si="208"/>
        <v>0</v>
      </c>
      <c r="L1480">
        <f t="shared" si="209"/>
        <v>349.69999999999982</v>
      </c>
    </row>
    <row r="1481" spans="1:12" x14ac:dyDescent="0.25">
      <c r="A1481">
        <f t="shared" si="214"/>
        <v>4</v>
      </c>
      <c r="B1481">
        <f t="shared" si="215"/>
        <v>124</v>
      </c>
      <c r="C1481">
        <f t="shared" si="210"/>
        <v>2689</v>
      </c>
      <c r="D1481" t="str">
        <f t="shared" si="211"/>
        <v>Bernhard</v>
      </c>
      <c r="E1481" t="str">
        <f t="shared" si="212"/>
        <v>Passek</v>
      </c>
      <c r="F1481">
        <f>ROUND(IF(Tariftyp="AT",IF($A1481&lt;MONTH(TE_ZP_AT),AT_Gehalt,AT_Gehalt*(1+TE_Satz_AT)),IF($A1481&lt;MONTH(TE_ZP_Tarif),Tarifentgelt,Tarifentgelt*(1+TE_Satz))*IRWAZ/AZ_Tarif)*EintrittsKNZ*AustrittsKNZ,2)</f>
        <v>4730</v>
      </c>
      <c r="G1481">
        <f>ROUND(Grundentgelt*LZinPrz,2)</f>
        <v>520.29999999999995</v>
      </c>
      <c r="H1481">
        <f>ROUND(IF(FreiwZulage&gt;TarifVolumenEnt+TarifVolumenLZ,FreiwZulage-(TarifVolumenEnt+TarifVolumenLZ),0)*AustrittsKNZ*EintrittsKNZ,2)</f>
        <v>0</v>
      </c>
      <c r="I1481">
        <f t="shared" si="213"/>
        <v>5250.3</v>
      </c>
      <c r="J1481">
        <f t="shared" si="207"/>
        <v>932.38</v>
      </c>
      <c r="K1481">
        <f t="shared" si="208"/>
        <v>0</v>
      </c>
      <c r="L1481">
        <f t="shared" si="209"/>
        <v>349.69999999999982</v>
      </c>
    </row>
    <row r="1482" spans="1:12" x14ac:dyDescent="0.25">
      <c r="A1482">
        <f t="shared" si="214"/>
        <v>5</v>
      </c>
      <c r="B1482">
        <f t="shared" si="215"/>
        <v>124</v>
      </c>
      <c r="C1482">
        <f t="shared" si="210"/>
        <v>2689</v>
      </c>
      <c r="D1482" t="str">
        <f t="shared" si="211"/>
        <v>Bernhard</v>
      </c>
      <c r="E1482" t="str">
        <f t="shared" si="212"/>
        <v>Passek</v>
      </c>
      <c r="F1482">
        <f>ROUND(IF(Tariftyp="AT",IF($A1482&lt;MONTH(TE_ZP_AT),AT_Gehalt,AT_Gehalt*(1+TE_Satz_AT)),IF($A1482&lt;MONTH(TE_ZP_Tarif),Tarifentgelt,Tarifentgelt*(1+TE_Satz))*IRWAZ/AZ_Tarif)*EintrittsKNZ*AustrittsKNZ,2)</f>
        <v>4871.8999999999996</v>
      </c>
      <c r="G1482">
        <f>ROUND(Grundentgelt*LZinPrz,2)</f>
        <v>535.91</v>
      </c>
      <c r="H1482">
        <f>ROUND(IF(FreiwZulage&gt;TarifVolumenEnt+TarifVolumenLZ,FreiwZulage-(TarifVolumenEnt+TarifVolumenLZ),0)*AustrittsKNZ*EintrittsKNZ,2)</f>
        <v>0</v>
      </c>
      <c r="I1482">
        <f t="shared" si="213"/>
        <v>5407.8099999999995</v>
      </c>
      <c r="J1482">
        <f t="shared" si="207"/>
        <v>950.85</v>
      </c>
      <c r="K1482">
        <f t="shared" si="208"/>
        <v>0</v>
      </c>
      <c r="L1482">
        <f t="shared" si="209"/>
        <v>192.19000000000051</v>
      </c>
    </row>
    <row r="1483" spans="1:12" x14ac:dyDescent="0.25">
      <c r="A1483">
        <f t="shared" si="214"/>
        <v>6</v>
      </c>
      <c r="B1483">
        <f t="shared" si="215"/>
        <v>124</v>
      </c>
      <c r="C1483">
        <f t="shared" si="210"/>
        <v>2689</v>
      </c>
      <c r="D1483" t="str">
        <f t="shared" si="211"/>
        <v>Bernhard</v>
      </c>
      <c r="E1483" t="str">
        <f t="shared" si="212"/>
        <v>Passek</v>
      </c>
      <c r="F1483">
        <f>ROUND(IF(Tariftyp="AT",IF($A1483&lt;MONTH(TE_ZP_AT),AT_Gehalt,AT_Gehalt*(1+TE_Satz_AT)),IF($A1483&lt;MONTH(TE_ZP_Tarif),Tarifentgelt,Tarifentgelt*(1+TE_Satz))*IRWAZ/AZ_Tarif)*EintrittsKNZ*AustrittsKNZ,2)</f>
        <v>4871.8999999999996</v>
      </c>
      <c r="G1483">
        <f>ROUND(Grundentgelt*LZinPrz,2)</f>
        <v>535.91</v>
      </c>
      <c r="H1483">
        <f>ROUND(IF(FreiwZulage&gt;TarifVolumenEnt+TarifVolumenLZ,FreiwZulage-(TarifVolumenEnt+TarifVolumenLZ),0)*AustrittsKNZ*EintrittsKNZ,2)</f>
        <v>0</v>
      </c>
      <c r="I1483">
        <f t="shared" si="213"/>
        <v>5407.8099999999995</v>
      </c>
      <c r="J1483">
        <f t="shared" si="207"/>
        <v>950.85</v>
      </c>
      <c r="K1483">
        <f t="shared" si="208"/>
        <v>0</v>
      </c>
      <c r="L1483">
        <f t="shared" si="209"/>
        <v>192.19000000000051</v>
      </c>
    </row>
    <row r="1484" spans="1:12" x14ac:dyDescent="0.25">
      <c r="A1484">
        <f t="shared" si="214"/>
        <v>7</v>
      </c>
      <c r="B1484">
        <f t="shared" si="215"/>
        <v>124</v>
      </c>
      <c r="C1484">
        <f t="shared" si="210"/>
        <v>2689</v>
      </c>
      <c r="D1484" t="str">
        <f t="shared" si="211"/>
        <v>Bernhard</v>
      </c>
      <c r="E1484" t="str">
        <f t="shared" si="212"/>
        <v>Passek</v>
      </c>
      <c r="F1484">
        <f>ROUND(IF(Tariftyp="AT",IF($A1484&lt;MONTH(TE_ZP_AT),AT_Gehalt,AT_Gehalt*(1+TE_Satz_AT)),IF($A1484&lt;MONTH(TE_ZP_Tarif),Tarifentgelt,Tarifentgelt*(1+TE_Satz))*IRWAZ/AZ_Tarif)*EintrittsKNZ*AustrittsKNZ,2)</f>
        <v>4871.8999999999996</v>
      </c>
      <c r="G1484">
        <f>ROUND(Grundentgelt*LZinPrz,2)</f>
        <v>535.91</v>
      </c>
      <c r="H1484">
        <f>ROUND(IF(FreiwZulage&gt;TarifVolumenEnt+TarifVolumenLZ,FreiwZulage-(TarifVolumenEnt+TarifVolumenLZ),0)*AustrittsKNZ*EintrittsKNZ,2)</f>
        <v>0</v>
      </c>
      <c r="I1484">
        <f t="shared" si="213"/>
        <v>5407.8099999999995</v>
      </c>
      <c r="J1484">
        <f t="shared" si="207"/>
        <v>950.85</v>
      </c>
      <c r="K1484">
        <f t="shared" si="208"/>
        <v>0</v>
      </c>
      <c r="L1484">
        <f t="shared" si="209"/>
        <v>192.19000000000051</v>
      </c>
    </row>
    <row r="1485" spans="1:12" x14ac:dyDescent="0.25">
      <c r="A1485">
        <f t="shared" si="214"/>
        <v>8</v>
      </c>
      <c r="B1485">
        <f t="shared" si="215"/>
        <v>124</v>
      </c>
      <c r="C1485">
        <f t="shared" si="210"/>
        <v>2689</v>
      </c>
      <c r="D1485" t="str">
        <f t="shared" si="211"/>
        <v>Bernhard</v>
      </c>
      <c r="E1485" t="str">
        <f t="shared" si="212"/>
        <v>Passek</v>
      </c>
      <c r="F1485">
        <f>ROUND(IF(Tariftyp="AT",IF($A1485&lt;MONTH(TE_ZP_AT),AT_Gehalt,AT_Gehalt*(1+TE_Satz_AT)),IF($A1485&lt;MONTH(TE_ZP_Tarif),Tarifentgelt,Tarifentgelt*(1+TE_Satz))*IRWAZ/AZ_Tarif)*EintrittsKNZ*AustrittsKNZ,2)</f>
        <v>4871.8999999999996</v>
      </c>
      <c r="G1485">
        <f>ROUND(Grundentgelt*LZinPrz,2)</f>
        <v>535.91</v>
      </c>
      <c r="H1485">
        <f>ROUND(IF(FreiwZulage&gt;TarifVolumenEnt+TarifVolumenLZ,FreiwZulage-(TarifVolumenEnt+TarifVolumenLZ),0)*AustrittsKNZ*EintrittsKNZ,2)</f>
        <v>0</v>
      </c>
      <c r="I1485">
        <f t="shared" si="213"/>
        <v>5407.8099999999995</v>
      </c>
      <c r="J1485">
        <f t="shared" si="207"/>
        <v>950.85</v>
      </c>
      <c r="K1485">
        <f t="shared" si="208"/>
        <v>0</v>
      </c>
      <c r="L1485">
        <f t="shared" si="209"/>
        <v>192.19000000000051</v>
      </c>
    </row>
    <row r="1486" spans="1:12" x14ac:dyDescent="0.25">
      <c r="A1486">
        <f t="shared" si="214"/>
        <v>9</v>
      </c>
      <c r="B1486">
        <f t="shared" si="215"/>
        <v>124</v>
      </c>
      <c r="C1486">
        <f t="shared" si="210"/>
        <v>2689</v>
      </c>
      <c r="D1486" t="str">
        <f t="shared" si="211"/>
        <v>Bernhard</v>
      </c>
      <c r="E1486" t="str">
        <f t="shared" si="212"/>
        <v>Passek</v>
      </c>
      <c r="F1486">
        <f>ROUND(IF(Tariftyp="AT",IF($A1486&lt;MONTH(TE_ZP_AT),AT_Gehalt,AT_Gehalt*(1+TE_Satz_AT)),IF($A1486&lt;MONTH(TE_ZP_Tarif),Tarifentgelt,Tarifentgelt*(1+TE_Satz))*IRWAZ/AZ_Tarif)*EintrittsKNZ*AustrittsKNZ,2)</f>
        <v>4871.8999999999996</v>
      </c>
      <c r="G1486">
        <f>ROUND(Grundentgelt*LZinPrz,2)</f>
        <v>535.91</v>
      </c>
      <c r="H1486">
        <f>ROUND(IF(FreiwZulage&gt;TarifVolumenEnt+TarifVolumenLZ,FreiwZulage-(TarifVolumenEnt+TarifVolumenLZ),0)*AustrittsKNZ*EintrittsKNZ,2)</f>
        <v>0</v>
      </c>
      <c r="I1486">
        <f t="shared" si="213"/>
        <v>5407.8099999999995</v>
      </c>
      <c r="J1486">
        <f t="shared" si="207"/>
        <v>950.85</v>
      </c>
      <c r="K1486">
        <f t="shared" si="208"/>
        <v>0</v>
      </c>
      <c r="L1486">
        <f t="shared" si="209"/>
        <v>192.19000000000051</v>
      </c>
    </row>
    <row r="1487" spans="1:12" x14ac:dyDescent="0.25">
      <c r="A1487">
        <f t="shared" si="214"/>
        <v>10</v>
      </c>
      <c r="B1487">
        <f t="shared" si="215"/>
        <v>124</v>
      </c>
      <c r="C1487">
        <f t="shared" si="210"/>
        <v>2689</v>
      </c>
      <c r="D1487" t="str">
        <f t="shared" si="211"/>
        <v>Bernhard</v>
      </c>
      <c r="E1487" t="str">
        <f t="shared" si="212"/>
        <v>Passek</v>
      </c>
      <c r="F1487">
        <f>ROUND(IF(Tariftyp="AT",IF($A1487&lt;MONTH(TE_ZP_AT),AT_Gehalt,AT_Gehalt*(1+TE_Satz_AT)),IF($A1487&lt;MONTH(TE_ZP_Tarif),Tarifentgelt,Tarifentgelt*(1+TE_Satz))*IRWAZ/AZ_Tarif)*EintrittsKNZ*AustrittsKNZ,2)</f>
        <v>4871.8999999999996</v>
      </c>
      <c r="G1487">
        <f>ROUND(Grundentgelt*LZinPrz,2)</f>
        <v>535.91</v>
      </c>
      <c r="H1487">
        <f>ROUND(IF(FreiwZulage&gt;TarifVolumenEnt+TarifVolumenLZ,FreiwZulage-(TarifVolumenEnt+TarifVolumenLZ),0)*AustrittsKNZ*EintrittsKNZ,2)</f>
        <v>0</v>
      </c>
      <c r="I1487">
        <f t="shared" si="213"/>
        <v>5407.8099999999995</v>
      </c>
      <c r="J1487">
        <f t="shared" si="207"/>
        <v>950.85</v>
      </c>
      <c r="K1487">
        <f t="shared" si="208"/>
        <v>0</v>
      </c>
      <c r="L1487">
        <f t="shared" si="209"/>
        <v>192.19000000000051</v>
      </c>
    </row>
    <row r="1488" spans="1:12" x14ac:dyDescent="0.25">
      <c r="A1488">
        <f t="shared" si="214"/>
        <v>11</v>
      </c>
      <c r="B1488">
        <f t="shared" si="215"/>
        <v>124</v>
      </c>
      <c r="C1488">
        <f t="shared" si="210"/>
        <v>2689</v>
      </c>
      <c r="D1488" t="str">
        <f t="shared" si="211"/>
        <v>Bernhard</v>
      </c>
      <c r="E1488" t="str">
        <f t="shared" si="212"/>
        <v>Passek</v>
      </c>
      <c r="F1488">
        <f>ROUND(IF(Tariftyp="AT",IF($A1488&lt;MONTH(TE_ZP_AT),AT_Gehalt,AT_Gehalt*(1+TE_Satz_AT)),IF($A1488&lt;MONTH(TE_ZP_Tarif),Tarifentgelt,Tarifentgelt*(1+TE_Satz))*IRWAZ/AZ_Tarif)*EintrittsKNZ*AustrittsKNZ,2)</f>
        <v>4871.8999999999996</v>
      </c>
      <c r="G1488">
        <f>ROUND(Grundentgelt*LZinPrz,2)</f>
        <v>535.91</v>
      </c>
      <c r="H1488">
        <f>ROUND(IF(FreiwZulage&gt;TarifVolumenEnt+TarifVolumenLZ,FreiwZulage-(TarifVolumenEnt+TarifVolumenLZ),0)*AustrittsKNZ*EintrittsKNZ,2)</f>
        <v>0</v>
      </c>
      <c r="I1488">
        <f t="shared" si="213"/>
        <v>5407.8099999999995</v>
      </c>
      <c r="J1488">
        <f t="shared" si="207"/>
        <v>950.85</v>
      </c>
      <c r="K1488">
        <f t="shared" si="208"/>
        <v>0</v>
      </c>
      <c r="L1488">
        <f t="shared" si="209"/>
        <v>192.19000000000051</v>
      </c>
    </row>
    <row r="1489" spans="1:12" x14ac:dyDescent="0.25">
      <c r="A1489">
        <f t="shared" si="214"/>
        <v>12</v>
      </c>
      <c r="B1489">
        <f t="shared" si="215"/>
        <v>124</v>
      </c>
      <c r="C1489">
        <f t="shared" si="210"/>
        <v>2689</v>
      </c>
      <c r="D1489" t="str">
        <f t="shared" si="211"/>
        <v>Bernhard</v>
      </c>
      <c r="E1489" t="str">
        <f t="shared" si="212"/>
        <v>Passek</v>
      </c>
      <c r="F1489">
        <f>ROUND(IF(Tariftyp="AT",IF($A1489&lt;MONTH(TE_ZP_AT),AT_Gehalt,AT_Gehalt*(1+TE_Satz_AT)),IF($A1489&lt;MONTH(TE_ZP_Tarif),Tarifentgelt,Tarifentgelt*(1+TE_Satz))*IRWAZ/AZ_Tarif)*EintrittsKNZ*AustrittsKNZ,2)</f>
        <v>4871.8999999999996</v>
      </c>
      <c r="G1489">
        <f>ROUND(Grundentgelt*LZinPrz,2)</f>
        <v>535.91</v>
      </c>
      <c r="H1489">
        <f>ROUND(IF(FreiwZulage&gt;TarifVolumenEnt+TarifVolumenLZ,FreiwZulage-(TarifVolumenEnt+TarifVolumenLZ),0)*AustrittsKNZ*EintrittsKNZ,2)</f>
        <v>0</v>
      </c>
      <c r="I1489">
        <f t="shared" si="213"/>
        <v>5407.8099999999995</v>
      </c>
      <c r="J1489">
        <f t="shared" si="207"/>
        <v>950.85</v>
      </c>
      <c r="K1489">
        <f t="shared" si="208"/>
        <v>0</v>
      </c>
      <c r="L1489">
        <f t="shared" si="209"/>
        <v>192.19000000000051</v>
      </c>
    </row>
    <row r="1490" spans="1:12" x14ac:dyDescent="0.25">
      <c r="A1490">
        <f t="shared" si="214"/>
        <v>1</v>
      </c>
      <c r="B1490">
        <f t="shared" si="215"/>
        <v>125</v>
      </c>
      <c r="C1490">
        <f t="shared" si="210"/>
        <v>2695</v>
      </c>
      <c r="D1490" t="str">
        <f t="shared" si="211"/>
        <v>Andreas</v>
      </c>
      <c r="E1490" t="str">
        <f t="shared" si="212"/>
        <v>Permand</v>
      </c>
      <c r="F1490">
        <f>ROUND(IF(Tariftyp="AT",IF($A1490&lt;MONTH(TE_ZP_AT),AT_Gehalt,AT_Gehalt*(1+TE_Satz_AT)),IF($A1490&lt;MONTH(TE_ZP_Tarif),Tarifentgelt,Tarifentgelt*(1+TE_Satz))*IRWAZ/AZ_Tarif)*EintrittsKNZ*AustrittsKNZ,2)</f>
        <v>4353.5</v>
      </c>
      <c r="G1490">
        <f>ROUND(Grundentgelt*LZinPrz,2)</f>
        <v>435.35</v>
      </c>
      <c r="H1490">
        <f>ROUND(IF(FreiwZulage&gt;TarifVolumenEnt+TarifVolumenLZ,FreiwZulage-(TarifVolumenEnt+TarifVolumenLZ),0)*AustrittsKNZ*EintrittsKNZ,2)</f>
        <v>80</v>
      </c>
      <c r="I1490">
        <f t="shared" si="213"/>
        <v>4868.8500000000004</v>
      </c>
      <c r="J1490">
        <f t="shared" si="207"/>
        <v>887.63</v>
      </c>
      <c r="K1490">
        <f t="shared" si="208"/>
        <v>0</v>
      </c>
      <c r="L1490">
        <f t="shared" si="209"/>
        <v>731.14999999999964</v>
      </c>
    </row>
    <row r="1491" spans="1:12" x14ac:dyDescent="0.25">
      <c r="A1491">
        <f t="shared" si="214"/>
        <v>2</v>
      </c>
      <c r="B1491">
        <f t="shared" si="215"/>
        <v>125</v>
      </c>
      <c r="C1491">
        <f t="shared" si="210"/>
        <v>2695</v>
      </c>
      <c r="D1491" t="str">
        <f t="shared" si="211"/>
        <v>Andreas</v>
      </c>
      <c r="E1491" t="str">
        <f t="shared" si="212"/>
        <v>Permand</v>
      </c>
      <c r="F1491">
        <f>ROUND(IF(Tariftyp="AT",IF($A1491&lt;MONTH(TE_ZP_AT),AT_Gehalt,AT_Gehalt*(1+TE_Satz_AT)),IF($A1491&lt;MONTH(TE_ZP_Tarif),Tarifentgelt,Tarifentgelt*(1+TE_Satz))*IRWAZ/AZ_Tarif)*EintrittsKNZ*AustrittsKNZ,2)</f>
        <v>4353.5</v>
      </c>
      <c r="G1491">
        <f>ROUND(Grundentgelt*LZinPrz,2)</f>
        <v>435.35</v>
      </c>
      <c r="H1491">
        <f>ROUND(IF(FreiwZulage&gt;TarifVolumenEnt+TarifVolumenLZ,FreiwZulage-(TarifVolumenEnt+TarifVolumenLZ),0)*AustrittsKNZ*EintrittsKNZ,2)</f>
        <v>80</v>
      </c>
      <c r="I1491">
        <f t="shared" si="213"/>
        <v>4868.8500000000004</v>
      </c>
      <c r="J1491">
        <f t="shared" si="207"/>
        <v>887.63</v>
      </c>
      <c r="K1491">
        <f t="shared" si="208"/>
        <v>0</v>
      </c>
      <c r="L1491">
        <f t="shared" si="209"/>
        <v>731.14999999999964</v>
      </c>
    </row>
    <row r="1492" spans="1:12" x14ac:dyDescent="0.25">
      <c r="A1492">
        <f t="shared" si="214"/>
        <v>3</v>
      </c>
      <c r="B1492">
        <f t="shared" si="215"/>
        <v>125</v>
      </c>
      <c r="C1492">
        <f t="shared" si="210"/>
        <v>2695</v>
      </c>
      <c r="D1492" t="str">
        <f t="shared" si="211"/>
        <v>Andreas</v>
      </c>
      <c r="E1492" t="str">
        <f t="shared" si="212"/>
        <v>Permand</v>
      </c>
      <c r="F1492">
        <f>ROUND(IF(Tariftyp="AT",IF($A1492&lt;MONTH(TE_ZP_AT),AT_Gehalt,AT_Gehalt*(1+TE_Satz_AT)),IF($A1492&lt;MONTH(TE_ZP_Tarif),Tarifentgelt,Tarifentgelt*(1+TE_Satz))*IRWAZ/AZ_Tarif)*EintrittsKNZ*AustrittsKNZ,2)</f>
        <v>4353.5</v>
      </c>
      <c r="G1492">
        <f>ROUND(Grundentgelt*LZinPrz,2)</f>
        <v>435.35</v>
      </c>
      <c r="H1492">
        <f>ROUND(IF(FreiwZulage&gt;TarifVolumenEnt+TarifVolumenLZ,FreiwZulage-(TarifVolumenEnt+TarifVolumenLZ),0)*AustrittsKNZ*EintrittsKNZ,2)</f>
        <v>80</v>
      </c>
      <c r="I1492">
        <f t="shared" si="213"/>
        <v>4868.8500000000004</v>
      </c>
      <c r="J1492">
        <f t="shared" si="207"/>
        <v>887.63</v>
      </c>
      <c r="K1492">
        <f t="shared" si="208"/>
        <v>0</v>
      </c>
      <c r="L1492">
        <f t="shared" si="209"/>
        <v>731.14999999999964</v>
      </c>
    </row>
    <row r="1493" spans="1:12" x14ac:dyDescent="0.25">
      <c r="A1493">
        <f t="shared" si="214"/>
        <v>4</v>
      </c>
      <c r="B1493">
        <f t="shared" si="215"/>
        <v>125</v>
      </c>
      <c r="C1493">
        <f t="shared" si="210"/>
        <v>2695</v>
      </c>
      <c r="D1493" t="str">
        <f t="shared" si="211"/>
        <v>Andreas</v>
      </c>
      <c r="E1493" t="str">
        <f t="shared" si="212"/>
        <v>Permand</v>
      </c>
      <c r="F1493">
        <f>ROUND(IF(Tariftyp="AT",IF($A1493&lt;MONTH(TE_ZP_AT),AT_Gehalt,AT_Gehalt*(1+TE_Satz_AT)),IF($A1493&lt;MONTH(TE_ZP_Tarif),Tarifentgelt,Tarifentgelt*(1+TE_Satz))*IRWAZ/AZ_Tarif)*EintrittsKNZ*AustrittsKNZ,2)</f>
        <v>4353.5</v>
      </c>
      <c r="G1493">
        <f>ROUND(Grundentgelt*LZinPrz,2)</f>
        <v>435.35</v>
      </c>
      <c r="H1493">
        <f>ROUND(IF(FreiwZulage&gt;TarifVolumenEnt+TarifVolumenLZ,FreiwZulage-(TarifVolumenEnt+TarifVolumenLZ),0)*AustrittsKNZ*EintrittsKNZ,2)</f>
        <v>80</v>
      </c>
      <c r="I1493">
        <f t="shared" si="213"/>
        <v>4868.8500000000004</v>
      </c>
      <c r="J1493">
        <f t="shared" si="207"/>
        <v>887.63</v>
      </c>
      <c r="K1493">
        <f t="shared" si="208"/>
        <v>0</v>
      </c>
      <c r="L1493">
        <f t="shared" si="209"/>
        <v>731.14999999999964</v>
      </c>
    </row>
    <row r="1494" spans="1:12" x14ac:dyDescent="0.25">
      <c r="A1494">
        <f t="shared" si="214"/>
        <v>5</v>
      </c>
      <c r="B1494">
        <f t="shared" si="215"/>
        <v>125</v>
      </c>
      <c r="C1494">
        <f t="shared" si="210"/>
        <v>2695</v>
      </c>
      <c r="D1494" t="str">
        <f t="shared" si="211"/>
        <v>Andreas</v>
      </c>
      <c r="E1494" t="str">
        <f t="shared" si="212"/>
        <v>Permand</v>
      </c>
      <c r="F1494">
        <f>ROUND(IF(Tariftyp="AT",IF($A1494&lt;MONTH(TE_ZP_AT),AT_Gehalt,AT_Gehalt*(1+TE_Satz_AT)),IF($A1494&lt;MONTH(TE_ZP_Tarif),Tarifentgelt,Tarifentgelt*(1+TE_Satz))*IRWAZ/AZ_Tarif)*EintrittsKNZ*AustrittsKNZ,2)</f>
        <v>4484.1099999999997</v>
      </c>
      <c r="G1494">
        <f>ROUND(Grundentgelt*LZinPrz,2)</f>
        <v>448.41</v>
      </c>
      <c r="H1494">
        <f>ROUND(IF(FreiwZulage&gt;TarifVolumenEnt+TarifVolumenLZ,FreiwZulage-(TarifVolumenEnt+TarifVolumenLZ),0)*AustrittsKNZ*EintrittsKNZ,2)</f>
        <v>0</v>
      </c>
      <c r="I1494">
        <f t="shared" si="213"/>
        <v>4932.5199999999995</v>
      </c>
      <c r="J1494">
        <f t="shared" si="207"/>
        <v>895.1</v>
      </c>
      <c r="K1494">
        <f t="shared" si="208"/>
        <v>0</v>
      </c>
      <c r="L1494">
        <f t="shared" si="209"/>
        <v>667.48000000000047</v>
      </c>
    </row>
    <row r="1495" spans="1:12" x14ac:dyDescent="0.25">
      <c r="A1495">
        <f t="shared" si="214"/>
        <v>6</v>
      </c>
      <c r="B1495">
        <f t="shared" si="215"/>
        <v>125</v>
      </c>
      <c r="C1495">
        <f t="shared" si="210"/>
        <v>2695</v>
      </c>
      <c r="D1495" t="str">
        <f t="shared" si="211"/>
        <v>Andreas</v>
      </c>
      <c r="E1495" t="str">
        <f t="shared" si="212"/>
        <v>Permand</v>
      </c>
      <c r="F1495">
        <f>ROUND(IF(Tariftyp="AT",IF($A1495&lt;MONTH(TE_ZP_AT),AT_Gehalt,AT_Gehalt*(1+TE_Satz_AT)),IF($A1495&lt;MONTH(TE_ZP_Tarif),Tarifentgelt,Tarifentgelt*(1+TE_Satz))*IRWAZ/AZ_Tarif)*EintrittsKNZ*AustrittsKNZ,2)</f>
        <v>4484.1099999999997</v>
      </c>
      <c r="G1495">
        <f>ROUND(Grundentgelt*LZinPrz,2)</f>
        <v>448.41</v>
      </c>
      <c r="H1495">
        <f>ROUND(IF(FreiwZulage&gt;TarifVolumenEnt+TarifVolumenLZ,FreiwZulage-(TarifVolumenEnt+TarifVolumenLZ),0)*AustrittsKNZ*EintrittsKNZ,2)</f>
        <v>0</v>
      </c>
      <c r="I1495">
        <f t="shared" si="213"/>
        <v>4932.5199999999995</v>
      </c>
      <c r="J1495">
        <f t="shared" si="207"/>
        <v>895.1</v>
      </c>
      <c r="K1495">
        <f t="shared" si="208"/>
        <v>0</v>
      </c>
      <c r="L1495">
        <f t="shared" si="209"/>
        <v>667.48000000000047</v>
      </c>
    </row>
    <row r="1496" spans="1:12" x14ac:dyDescent="0.25">
      <c r="A1496">
        <f t="shared" si="214"/>
        <v>7</v>
      </c>
      <c r="B1496">
        <f t="shared" si="215"/>
        <v>125</v>
      </c>
      <c r="C1496">
        <f t="shared" si="210"/>
        <v>2695</v>
      </c>
      <c r="D1496" t="str">
        <f t="shared" si="211"/>
        <v>Andreas</v>
      </c>
      <c r="E1496" t="str">
        <f t="shared" si="212"/>
        <v>Permand</v>
      </c>
      <c r="F1496">
        <f>ROUND(IF(Tariftyp="AT",IF($A1496&lt;MONTH(TE_ZP_AT),AT_Gehalt,AT_Gehalt*(1+TE_Satz_AT)),IF($A1496&lt;MONTH(TE_ZP_Tarif),Tarifentgelt,Tarifentgelt*(1+TE_Satz))*IRWAZ/AZ_Tarif)*EintrittsKNZ*AustrittsKNZ,2)</f>
        <v>4484.1099999999997</v>
      </c>
      <c r="G1496">
        <f>ROUND(Grundentgelt*LZinPrz,2)</f>
        <v>448.41</v>
      </c>
      <c r="H1496">
        <f>ROUND(IF(FreiwZulage&gt;TarifVolumenEnt+TarifVolumenLZ,FreiwZulage-(TarifVolumenEnt+TarifVolumenLZ),0)*AustrittsKNZ*EintrittsKNZ,2)</f>
        <v>0</v>
      </c>
      <c r="I1496">
        <f t="shared" si="213"/>
        <v>4932.5199999999995</v>
      </c>
      <c r="J1496">
        <f t="shared" si="207"/>
        <v>895.1</v>
      </c>
      <c r="K1496">
        <f t="shared" si="208"/>
        <v>0</v>
      </c>
      <c r="L1496">
        <f t="shared" si="209"/>
        <v>667.48000000000047</v>
      </c>
    </row>
    <row r="1497" spans="1:12" x14ac:dyDescent="0.25">
      <c r="A1497">
        <f t="shared" si="214"/>
        <v>8</v>
      </c>
      <c r="B1497">
        <f t="shared" si="215"/>
        <v>125</v>
      </c>
      <c r="C1497">
        <f t="shared" si="210"/>
        <v>2695</v>
      </c>
      <c r="D1497" t="str">
        <f t="shared" si="211"/>
        <v>Andreas</v>
      </c>
      <c r="E1497" t="str">
        <f t="shared" si="212"/>
        <v>Permand</v>
      </c>
      <c r="F1497">
        <f>ROUND(IF(Tariftyp="AT",IF($A1497&lt;MONTH(TE_ZP_AT),AT_Gehalt,AT_Gehalt*(1+TE_Satz_AT)),IF($A1497&lt;MONTH(TE_ZP_Tarif),Tarifentgelt,Tarifentgelt*(1+TE_Satz))*IRWAZ/AZ_Tarif)*EintrittsKNZ*AustrittsKNZ,2)</f>
        <v>4484.1099999999997</v>
      </c>
      <c r="G1497">
        <f>ROUND(Grundentgelt*LZinPrz,2)</f>
        <v>448.41</v>
      </c>
      <c r="H1497">
        <f>ROUND(IF(FreiwZulage&gt;TarifVolumenEnt+TarifVolumenLZ,FreiwZulage-(TarifVolumenEnt+TarifVolumenLZ),0)*AustrittsKNZ*EintrittsKNZ,2)</f>
        <v>0</v>
      </c>
      <c r="I1497">
        <f t="shared" si="213"/>
        <v>4932.5199999999995</v>
      </c>
      <c r="J1497">
        <f t="shared" si="207"/>
        <v>895.1</v>
      </c>
      <c r="K1497">
        <f t="shared" si="208"/>
        <v>0</v>
      </c>
      <c r="L1497">
        <f t="shared" si="209"/>
        <v>667.48000000000047</v>
      </c>
    </row>
    <row r="1498" spans="1:12" x14ac:dyDescent="0.25">
      <c r="A1498">
        <f t="shared" si="214"/>
        <v>9</v>
      </c>
      <c r="B1498">
        <f t="shared" si="215"/>
        <v>125</v>
      </c>
      <c r="C1498">
        <f t="shared" si="210"/>
        <v>2695</v>
      </c>
      <c r="D1498" t="str">
        <f t="shared" si="211"/>
        <v>Andreas</v>
      </c>
      <c r="E1498" t="str">
        <f t="shared" si="212"/>
        <v>Permand</v>
      </c>
      <c r="F1498">
        <f>ROUND(IF(Tariftyp="AT",IF($A1498&lt;MONTH(TE_ZP_AT),AT_Gehalt,AT_Gehalt*(1+TE_Satz_AT)),IF($A1498&lt;MONTH(TE_ZP_Tarif),Tarifentgelt,Tarifentgelt*(1+TE_Satz))*IRWAZ/AZ_Tarif)*EintrittsKNZ*AustrittsKNZ,2)</f>
        <v>4484.1099999999997</v>
      </c>
      <c r="G1498">
        <f>ROUND(Grundentgelt*LZinPrz,2)</f>
        <v>448.41</v>
      </c>
      <c r="H1498">
        <f>ROUND(IF(FreiwZulage&gt;TarifVolumenEnt+TarifVolumenLZ,FreiwZulage-(TarifVolumenEnt+TarifVolumenLZ),0)*AustrittsKNZ*EintrittsKNZ,2)</f>
        <v>0</v>
      </c>
      <c r="I1498">
        <f t="shared" si="213"/>
        <v>4932.5199999999995</v>
      </c>
      <c r="J1498">
        <f t="shared" si="207"/>
        <v>895.1</v>
      </c>
      <c r="K1498">
        <f t="shared" si="208"/>
        <v>0</v>
      </c>
      <c r="L1498">
        <f t="shared" si="209"/>
        <v>667.48000000000047</v>
      </c>
    </row>
    <row r="1499" spans="1:12" x14ac:dyDescent="0.25">
      <c r="A1499">
        <f t="shared" si="214"/>
        <v>10</v>
      </c>
      <c r="B1499">
        <f t="shared" si="215"/>
        <v>125</v>
      </c>
      <c r="C1499">
        <f t="shared" si="210"/>
        <v>2695</v>
      </c>
      <c r="D1499" t="str">
        <f t="shared" si="211"/>
        <v>Andreas</v>
      </c>
      <c r="E1499" t="str">
        <f t="shared" si="212"/>
        <v>Permand</v>
      </c>
      <c r="F1499">
        <f>ROUND(IF(Tariftyp="AT",IF($A1499&lt;MONTH(TE_ZP_AT),AT_Gehalt,AT_Gehalt*(1+TE_Satz_AT)),IF($A1499&lt;MONTH(TE_ZP_Tarif),Tarifentgelt,Tarifentgelt*(1+TE_Satz))*IRWAZ/AZ_Tarif)*EintrittsKNZ*AustrittsKNZ,2)</f>
        <v>4484.1099999999997</v>
      </c>
      <c r="G1499">
        <f>ROUND(Grundentgelt*LZinPrz,2)</f>
        <v>448.41</v>
      </c>
      <c r="H1499">
        <f>ROUND(IF(FreiwZulage&gt;TarifVolumenEnt+TarifVolumenLZ,FreiwZulage-(TarifVolumenEnt+TarifVolumenLZ),0)*AustrittsKNZ*EintrittsKNZ,2)</f>
        <v>0</v>
      </c>
      <c r="I1499">
        <f t="shared" si="213"/>
        <v>4932.5199999999995</v>
      </c>
      <c r="J1499">
        <f t="shared" si="207"/>
        <v>895.1</v>
      </c>
      <c r="K1499">
        <f t="shared" si="208"/>
        <v>0</v>
      </c>
      <c r="L1499">
        <f t="shared" si="209"/>
        <v>667.48000000000047</v>
      </c>
    </row>
    <row r="1500" spans="1:12" x14ac:dyDescent="0.25">
      <c r="A1500">
        <f t="shared" si="214"/>
        <v>11</v>
      </c>
      <c r="B1500">
        <f t="shared" si="215"/>
        <v>125</v>
      </c>
      <c r="C1500">
        <f t="shared" si="210"/>
        <v>2695</v>
      </c>
      <c r="D1500" t="str">
        <f t="shared" si="211"/>
        <v>Andreas</v>
      </c>
      <c r="E1500" t="str">
        <f t="shared" si="212"/>
        <v>Permand</v>
      </c>
      <c r="F1500">
        <f>ROUND(IF(Tariftyp="AT",IF($A1500&lt;MONTH(TE_ZP_AT),AT_Gehalt,AT_Gehalt*(1+TE_Satz_AT)),IF($A1500&lt;MONTH(TE_ZP_Tarif),Tarifentgelt,Tarifentgelt*(1+TE_Satz))*IRWAZ/AZ_Tarif)*EintrittsKNZ*AustrittsKNZ,2)</f>
        <v>4484.1099999999997</v>
      </c>
      <c r="G1500">
        <f>ROUND(Grundentgelt*LZinPrz,2)</f>
        <v>448.41</v>
      </c>
      <c r="H1500">
        <f>ROUND(IF(FreiwZulage&gt;TarifVolumenEnt+TarifVolumenLZ,FreiwZulage-(TarifVolumenEnt+TarifVolumenLZ),0)*AustrittsKNZ*EintrittsKNZ,2)</f>
        <v>0</v>
      </c>
      <c r="I1500">
        <f t="shared" si="213"/>
        <v>4932.5199999999995</v>
      </c>
      <c r="J1500">
        <f t="shared" si="207"/>
        <v>895.1</v>
      </c>
      <c r="K1500">
        <f t="shared" si="208"/>
        <v>0</v>
      </c>
      <c r="L1500">
        <f t="shared" si="209"/>
        <v>667.48000000000047</v>
      </c>
    </row>
    <row r="1501" spans="1:12" x14ac:dyDescent="0.25">
      <c r="A1501">
        <f t="shared" si="214"/>
        <v>12</v>
      </c>
      <c r="B1501">
        <f t="shared" si="215"/>
        <v>125</v>
      </c>
      <c r="C1501">
        <f t="shared" si="210"/>
        <v>2695</v>
      </c>
      <c r="D1501" t="str">
        <f t="shared" si="211"/>
        <v>Andreas</v>
      </c>
      <c r="E1501" t="str">
        <f t="shared" si="212"/>
        <v>Permand</v>
      </c>
      <c r="F1501">
        <f>ROUND(IF(Tariftyp="AT",IF($A1501&lt;MONTH(TE_ZP_AT),AT_Gehalt,AT_Gehalt*(1+TE_Satz_AT)),IF($A1501&lt;MONTH(TE_ZP_Tarif),Tarifentgelt,Tarifentgelt*(1+TE_Satz))*IRWAZ/AZ_Tarif)*EintrittsKNZ*AustrittsKNZ,2)</f>
        <v>4484.1099999999997</v>
      </c>
      <c r="G1501">
        <f>ROUND(Grundentgelt*LZinPrz,2)</f>
        <v>448.41</v>
      </c>
      <c r="H1501">
        <f>ROUND(IF(FreiwZulage&gt;TarifVolumenEnt+TarifVolumenLZ,FreiwZulage-(TarifVolumenEnt+TarifVolumenLZ),0)*AustrittsKNZ*EintrittsKNZ,2)</f>
        <v>0</v>
      </c>
      <c r="I1501">
        <f t="shared" si="213"/>
        <v>4932.5199999999995</v>
      </c>
      <c r="J1501">
        <f t="shared" si="207"/>
        <v>895.1</v>
      </c>
      <c r="K1501">
        <f t="shared" si="208"/>
        <v>0</v>
      </c>
      <c r="L1501">
        <f t="shared" si="209"/>
        <v>667.48000000000047</v>
      </c>
    </row>
    <row r="1502" spans="1:12" x14ac:dyDescent="0.25">
      <c r="A1502">
        <f t="shared" si="214"/>
        <v>1</v>
      </c>
      <c r="B1502">
        <f t="shared" si="215"/>
        <v>126</v>
      </c>
      <c r="C1502">
        <f t="shared" si="210"/>
        <v>2717</v>
      </c>
      <c r="D1502" t="str">
        <f t="shared" si="211"/>
        <v>Bernhard</v>
      </c>
      <c r="E1502" t="str">
        <f t="shared" si="212"/>
        <v>Pfeifer</v>
      </c>
      <c r="F1502">
        <f>ROUND(IF(Tariftyp="AT",IF($A1502&lt;MONTH(TE_ZP_AT),AT_Gehalt,AT_Gehalt*(1+TE_Satz_AT)),IF($A1502&lt;MONTH(TE_ZP_Tarif),Tarifentgelt,Tarifentgelt*(1+TE_Satz))*IRWAZ/AZ_Tarif)*EintrittsKNZ*AustrittsKNZ,2)</f>
        <v>820.55</v>
      </c>
      <c r="G1502">
        <f>ROUND(Grundentgelt*LZinPrz,2)</f>
        <v>0</v>
      </c>
      <c r="H1502">
        <f>ROUND(IF(FreiwZulage&gt;TarifVolumenEnt+TarifVolumenLZ,FreiwZulage-(TarifVolumenEnt+TarifVolumenLZ),0)*AustrittsKNZ*EintrittsKNZ,2)</f>
        <v>0</v>
      </c>
      <c r="I1502">
        <f t="shared" si="213"/>
        <v>820.55</v>
      </c>
      <c r="J1502">
        <f t="shared" si="207"/>
        <v>164.15</v>
      </c>
      <c r="K1502">
        <f t="shared" si="208"/>
        <v>3004.45</v>
      </c>
      <c r="L1502">
        <f t="shared" si="209"/>
        <v>4779.45</v>
      </c>
    </row>
    <row r="1503" spans="1:12" x14ac:dyDescent="0.25">
      <c r="A1503">
        <f t="shared" si="214"/>
        <v>2</v>
      </c>
      <c r="B1503">
        <f t="shared" si="215"/>
        <v>126</v>
      </c>
      <c r="C1503">
        <f t="shared" si="210"/>
        <v>2717</v>
      </c>
      <c r="D1503" t="str">
        <f t="shared" si="211"/>
        <v>Bernhard</v>
      </c>
      <c r="E1503" t="str">
        <f t="shared" si="212"/>
        <v>Pfeifer</v>
      </c>
      <c r="F1503">
        <f>ROUND(IF(Tariftyp="AT",IF($A1503&lt;MONTH(TE_ZP_AT),AT_Gehalt,AT_Gehalt*(1+TE_Satz_AT)),IF($A1503&lt;MONTH(TE_ZP_Tarif),Tarifentgelt,Tarifentgelt*(1+TE_Satz))*IRWAZ/AZ_Tarif)*EintrittsKNZ*AustrittsKNZ,2)</f>
        <v>820.55</v>
      </c>
      <c r="G1503">
        <f>ROUND(Grundentgelt*LZinPrz,2)</f>
        <v>0</v>
      </c>
      <c r="H1503">
        <f>ROUND(IF(FreiwZulage&gt;TarifVolumenEnt+TarifVolumenLZ,FreiwZulage-(TarifVolumenEnt+TarifVolumenLZ),0)*AustrittsKNZ*EintrittsKNZ,2)</f>
        <v>0</v>
      </c>
      <c r="I1503">
        <f t="shared" si="213"/>
        <v>820.55</v>
      </c>
      <c r="J1503">
        <f t="shared" si="207"/>
        <v>164.15</v>
      </c>
      <c r="K1503">
        <f t="shared" si="208"/>
        <v>3004.45</v>
      </c>
      <c r="L1503">
        <f t="shared" si="209"/>
        <v>4779.45</v>
      </c>
    </row>
    <row r="1504" spans="1:12" x14ac:dyDescent="0.25">
      <c r="A1504">
        <f t="shared" si="214"/>
        <v>3</v>
      </c>
      <c r="B1504">
        <f t="shared" si="215"/>
        <v>126</v>
      </c>
      <c r="C1504">
        <f t="shared" si="210"/>
        <v>2717</v>
      </c>
      <c r="D1504" t="str">
        <f t="shared" si="211"/>
        <v>Bernhard</v>
      </c>
      <c r="E1504" t="str">
        <f t="shared" si="212"/>
        <v>Pfeifer</v>
      </c>
      <c r="F1504">
        <f>ROUND(IF(Tariftyp="AT",IF($A1504&lt;MONTH(TE_ZP_AT),AT_Gehalt,AT_Gehalt*(1+TE_Satz_AT)),IF($A1504&lt;MONTH(TE_ZP_Tarif),Tarifentgelt,Tarifentgelt*(1+TE_Satz))*IRWAZ/AZ_Tarif)*EintrittsKNZ*AustrittsKNZ,2)</f>
        <v>820.55</v>
      </c>
      <c r="G1504">
        <f>ROUND(Grundentgelt*LZinPrz,2)</f>
        <v>0</v>
      </c>
      <c r="H1504">
        <f>ROUND(IF(FreiwZulage&gt;TarifVolumenEnt+TarifVolumenLZ,FreiwZulage-(TarifVolumenEnt+TarifVolumenLZ),0)*AustrittsKNZ*EintrittsKNZ,2)</f>
        <v>0</v>
      </c>
      <c r="I1504">
        <f t="shared" si="213"/>
        <v>820.55</v>
      </c>
      <c r="J1504">
        <f t="shared" si="207"/>
        <v>164.15</v>
      </c>
      <c r="K1504">
        <f t="shared" si="208"/>
        <v>3004.45</v>
      </c>
      <c r="L1504">
        <f t="shared" si="209"/>
        <v>4779.45</v>
      </c>
    </row>
    <row r="1505" spans="1:12" x14ac:dyDescent="0.25">
      <c r="A1505">
        <f t="shared" si="214"/>
        <v>4</v>
      </c>
      <c r="B1505">
        <f t="shared" si="215"/>
        <v>126</v>
      </c>
      <c r="C1505">
        <f t="shared" si="210"/>
        <v>2717</v>
      </c>
      <c r="D1505" t="str">
        <f t="shared" si="211"/>
        <v>Bernhard</v>
      </c>
      <c r="E1505" t="str">
        <f t="shared" si="212"/>
        <v>Pfeifer</v>
      </c>
      <c r="F1505">
        <f>ROUND(IF(Tariftyp="AT",IF($A1505&lt;MONTH(TE_ZP_AT),AT_Gehalt,AT_Gehalt*(1+TE_Satz_AT)),IF($A1505&lt;MONTH(TE_ZP_Tarif),Tarifentgelt,Tarifentgelt*(1+TE_Satz))*IRWAZ/AZ_Tarif)*EintrittsKNZ*AustrittsKNZ,2)</f>
        <v>820.55</v>
      </c>
      <c r="G1505">
        <f>ROUND(Grundentgelt*LZinPrz,2)</f>
        <v>0</v>
      </c>
      <c r="H1505">
        <f>ROUND(IF(FreiwZulage&gt;TarifVolumenEnt+TarifVolumenLZ,FreiwZulage-(TarifVolumenEnt+TarifVolumenLZ),0)*AustrittsKNZ*EintrittsKNZ,2)</f>
        <v>0</v>
      </c>
      <c r="I1505">
        <f t="shared" si="213"/>
        <v>820.55</v>
      </c>
      <c r="J1505">
        <f t="shared" si="207"/>
        <v>164.15</v>
      </c>
      <c r="K1505">
        <f t="shared" si="208"/>
        <v>3004.45</v>
      </c>
      <c r="L1505">
        <f t="shared" si="209"/>
        <v>4779.45</v>
      </c>
    </row>
    <row r="1506" spans="1:12" x14ac:dyDescent="0.25">
      <c r="A1506">
        <f t="shared" si="214"/>
        <v>5</v>
      </c>
      <c r="B1506">
        <f t="shared" si="215"/>
        <v>126</v>
      </c>
      <c r="C1506">
        <f t="shared" si="210"/>
        <v>2717</v>
      </c>
      <c r="D1506" t="str">
        <f t="shared" si="211"/>
        <v>Bernhard</v>
      </c>
      <c r="E1506" t="str">
        <f t="shared" si="212"/>
        <v>Pfeifer</v>
      </c>
      <c r="F1506">
        <f>ROUND(IF(Tariftyp="AT",IF($A1506&lt;MONTH(TE_ZP_AT),AT_Gehalt,AT_Gehalt*(1+TE_Satz_AT)),IF($A1506&lt;MONTH(TE_ZP_Tarif),Tarifentgelt,Tarifentgelt*(1+TE_Satz))*IRWAZ/AZ_Tarif)*EintrittsKNZ*AustrittsKNZ,2)</f>
        <v>845.17</v>
      </c>
      <c r="G1506">
        <f>ROUND(Grundentgelt*LZinPrz,2)</f>
        <v>0</v>
      </c>
      <c r="H1506">
        <f>ROUND(IF(FreiwZulage&gt;TarifVolumenEnt+TarifVolumenLZ,FreiwZulage-(TarifVolumenEnt+TarifVolumenLZ),0)*AustrittsKNZ*EintrittsKNZ,2)</f>
        <v>0</v>
      </c>
      <c r="I1506">
        <f t="shared" si="213"/>
        <v>845.17</v>
      </c>
      <c r="J1506">
        <f t="shared" si="207"/>
        <v>169.08</v>
      </c>
      <c r="K1506">
        <f t="shared" si="208"/>
        <v>2979.83</v>
      </c>
      <c r="L1506">
        <f t="shared" si="209"/>
        <v>4754.83</v>
      </c>
    </row>
    <row r="1507" spans="1:12" x14ac:dyDescent="0.25">
      <c r="A1507">
        <f t="shared" si="214"/>
        <v>6</v>
      </c>
      <c r="B1507">
        <f t="shared" si="215"/>
        <v>126</v>
      </c>
      <c r="C1507">
        <f t="shared" si="210"/>
        <v>2717</v>
      </c>
      <c r="D1507" t="str">
        <f t="shared" si="211"/>
        <v>Bernhard</v>
      </c>
      <c r="E1507" t="str">
        <f t="shared" si="212"/>
        <v>Pfeifer</v>
      </c>
      <c r="F1507">
        <f>ROUND(IF(Tariftyp="AT",IF($A1507&lt;MONTH(TE_ZP_AT),AT_Gehalt,AT_Gehalt*(1+TE_Satz_AT)),IF($A1507&lt;MONTH(TE_ZP_Tarif),Tarifentgelt,Tarifentgelt*(1+TE_Satz))*IRWAZ/AZ_Tarif)*EintrittsKNZ*AustrittsKNZ,2)</f>
        <v>845.17</v>
      </c>
      <c r="G1507">
        <f>ROUND(Grundentgelt*LZinPrz,2)</f>
        <v>0</v>
      </c>
      <c r="H1507">
        <f>ROUND(IF(FreiwZulage&gt;TarifVolumenEnt+TarifVolumenLZ,FreiwZulage-(TarifVolumenEnt+TarifVolumenLZ),0)*AustrittsKNZ*EintrittsKNZ,2)</f>
        <v>0</v>
      </c>
      <c r="I1507">
        <f t="shared" si="213"/>
        <v>845.17</v>
      </c>
      <c r="J1507">
        <f t="shared" si="207"/>
        <v>169.08</v>
      </c>
      <c r="K1507">
        <f t="shared" si="208"/>
        <v>2979.83</v>
      </c>
      <c r="L1507">
        <f t="shared" si="209"/>
        <v>4754.83</v>
      </c>
    </row>
    <row r="1508" spans="1:12" x14ac:dyDescent="0.25">
      <c r="A1508">
        <f t="shared" si="214"/>
        <v>7</v>
      </c>
      <c r="B1508">
        <f t="shared" si="215"/>
        <v>126</v>
      </c>
      <c r="C1508">
        <f t="shared" si="210"/>
        <v>2717</v>
      </c>
      <c r="D1508" t="str">
        <f t="shared" si="211"/>
        <v>Bernhard</v>
      </c>
      <c r="E1508" t="str">
        <f t="shared" si="212"/>
        <v>Pfeifer</v>
      </c>
      <c r="F1508">
        <f>ROUND(IF(Tariftyp="AT",IF($A1508&lt;MONTH(TE_ZP_AT),AT_Gehalt,AT_Gehalt*(1+TE_Satz_AT)),IF($A1508&lt;MONTH(TE_ZP_Tarif),Tarifentgelt,Tarifentgelt*(1+TE_Satz))*IRWAZ/AZ_Tarif)*EintrittsKNZ*AustrittsKNZ,2)</f>
        <v>845.17</v>
      </c>
      <c r="G1508">
        <f>ROUND(Grundentgelt*LZinPrz,2)</f>
        <v>0</v>
      </c>
      <c r="H1508">
        <f>ROUND(IF(FreiwZulage&gt;TarifVolumenEnt+TarifVolumenLZ,FreiwZulage-(TarifVolumenEnt+TarifVolumenLZ),0)*AustrittsKNZ*EintrittsKNZ,2)</f>
        <v>0</v>
      </c>
      <c r="I1508">
        <f t="shared" si="213"/>
        <v>845.17</v>
      </c>
      <c r="J1508">
        <f t="shared" si="207"/>
        <v>169.08</v>
      </c>
      <c r="K1508">
        <f t="shared" si="208"/>
        <v>2979.83</v>
      </c>
      <c r="L1508">
        <f t="shared" si="209"/>
        <v>4754.83</v>
      </c>
    </row>
    <row r="1509" spans="1:12" x14ac:dyDescent="0.25">
      <c r="A1509">
        <f t="shared" si="214"/>
        <v>8</v>
      </c>
      <c r="B1509">
        <f t="shared" si="215"/>
        <v>126</v>
      </c>
      <c r="C1509">
        <f t="shared" si="210"/>
        <v>2717</v>
      </c>
      <c r="D1509" t="str">
        <f t="shared" si="211"/>
        <v>Bernhard</v>
      </c>
      <c r="E1509" t="str">
        <f t="shared" si="212"/>
        <v>Pfeifer</v>
      </c>
      <c r="F1509">
        <f>ROUND(IF(Tariftyp="AT",IF($A1509&lt;MONTH(TE_ZP_AT),AT_Gehalt,AT_Gehalt*(1+TE_Satz_AT)),IF($A1509&lt;MONTH(TE_ZP_Tarif),Tarifentgelt,Tarifentgelt*(1+TE_Satz))*IRWAZ/AZ_Tarif)*EintrittsKNZ*AustrittsKNZ,2)</f>
        <v>845.17</v>
      </c>
      <c r="G1509">
        <f>ROUND(Grundentgelt*LZinPrz,2)</f>
        <v>0</v>
      </c>
      <c r="H1509">
        <f>ROUND(IF(FreiwZulage&gt;TarifVolumenEnt+TarifVolumenLZ,FreiwZulage-(TarifVolumenEnt+TarifVolumenLZ),0)*AustrittsKNZ*EintrittsKNZ,2)</f>
        <v>0</v>
      </c>
      <c r="I1509">
        <f t="shared" si="213"/>
        <v>845.17</v>
      </c>
      <c r="J1509">
        <f t="shared" si="207"/>
        <v>169.08</v>
      </c>
      <c r="K1509">
        <f t="shared" si="208"/>
        <v>2979.83</v>
      </c>
      <c r="L1509">
        <f t="shared" si="209"/>
        <v>4754.83</v>
      </c>
    </row>
    <row r="1510" spans="1:12" x14ac:dyDescent="0.25">
      <c r="A1510">
        <f t="shared" si="214"/>
        <v>9</v>
      </c>
      <c r="B1510">
        <f t="shared" si="215"/>
        <v>126</v>
      </c>
      <c r="C1510">
        <f t="shared" si="210"/>
        <v>2717</v>
      </c>
      <c r="D1510" t="str">
        <f t="shared" si="211"/>
        <v>Bernhard</v>
      </c>
      <c r="E1510" t="str">
        <f t="shared" si="212"/>
        <v>Pfeifer</v>
      </c>
      <c r="F1510">
        <f>ROUND(IF(Tariftyp="AT",IF($A1510&lt;MONTH(TE_ZP_AT),AT_Gehalt,AT_Gehalt*(1+TE_Satz_AT)),IF($A1510&lt;MONTH(TE_ZP_Tarif),Tarifentgelt,Tarifentgelt*(1+TE_Satz))*IRWAZ/AZ_Tarif)*EintrittsKNZ*AustrittsKNZ,2)</f>
        <v>845.17</v>
      </c>
      <c r="G1510">
        <f>ROUND(Grundentgelt*LZinPrz,2)</f>
        <v>0</v>
      </c>
      <c r="H1510">
        <f>ROUND(IF(FreiwZulage&gt;TarifVolumenEnt+TarifVolumenLZ,FreiwZulage-(TarifVolumenEnt+TarifVolumenLZ),0)*AustrittsKNZ*EintrittsKNZ,2)</f>
        <v>0</v>
      </c>
      <c r="I1510">
        <f t="shared" si="213"/>
        <v>845.17</v>
      </c>
      <c r="J1510">
        <f t="shared" si="207"/>
        <v>169.08</v>
      </c>
      <c r="K1510">
        <f t="shared" si="208"/>
        <v>2979.83</v>
      </c>
      <c r="L1510">
        <f t="shared" si="209"/>
        <v>4754.83</v>
      </c>
    </row>
    <row r="1511" spans="1:12" x14ac:dyDescent="0.25">
      <c r="A1511">
        <f t="shared" si="214"/>
        <v>10</v>
      </c>
      <c r="B1511">
        <f t="shared" si="215"/>
        <v>126</v>
      </c>
      <c r="C1511">
        <f t="shared" si="210"/>
        <v>2717</v>
      </c>
      <c r="D1511" t="str">
        <f t="shared" si="211"/>
        <v>Bernhard</v>
      </c>
      <c r="E1511" t="str">
        <f t="shared" si="212"/>
        <v>Pfeifer</v>
      </c>
      <c r="F1511">
        <f>ROUND(IF(Tariftyp="AT",IF($A1511&lt;MONTH(TE_ZP_AT),AT_Gehalt,AT_Gehalt*(1+TE_Satz_AT)),IF($A1511&lt;MONTH(TE_ZP_Tarif),Tarifentgelt,Tarifentgelt*(1+TE_Satz))*IRWAZ/AZ_Tarif)*EintrittsKNZ*AustrittsKNZ,2)</f>
        <v>845.17</v>
      </c>
      <c r="G1511">
        <f>ROUND(Grundentgelt*LZinPrz,2)</f>
        <v>0</v>
      </c>
      <c r="H1511">
        <f>ROUND(IF(FreiwZulage&gt;TarifVolumenEnt+TarifVolumenLZ,FreiwZulage-(TarifVolumenEnt+TarifVolumenLZ),0)*AustrittsKNZ*EintrittsKNZ,2)</f>
        <v>0</v>
      </c>
      <c r="I1511">
        <f t="shared" si="213"/>
        <v>845.17</v>
      </c>
      <c r="J1511">
        <f t="shared" si="207"/>
        <v>169.08</v>
      </c>
      <c r="K1511">
        <f t="shared" si="208"/>
        <v>2979.83</v>
      </c>
      <c r="L1511">
        <f t="shared" si="209"/>
        <v>4754.83</v>
      </c>
    </row>
    <row r="1512" spans="1:12" x14ac:dyDescent="0.25">
      <c r="A1512">
        <f t="shared" si="214"/>
        <v>11</v>
      </c>
      <c r="B1512">
        <f t="shared" si="215"/>
        <v>126</v>
      </c>
      <c r="C1512">
        <f t="shared" si="210"/>
        <v>2717</v>
      </c>
      <c r="D1512" t="str">
        <f t="shared" si="211"/>
        <v>Bernhard</v>
      </c>
      <c r="E1512" t="str">
        <f t="shared" si="212"/>
        <v>Pfeifer</v>
      </c>
      <c r="F1512">
        <f>ROUND(IF(Tariftyp="AT",IF($A1512&lt;MONTH(TE_ZP_AT),AT_Gehalt,AT_Gehalt*(1+TE_Satz_AT)),IF($A1512&lt;MONTH(TE_ZP_Tarif),Tarifentgelt,Tarifentgelt*(1+TE_Satz))*IRWAZ/AZ_Tarif)*EintrittsKNZ*AustrittsKNZ,2)</f>
        <v>845.17</v>
      </c>
      <c r="G1512">
        <f>ROUND(Grundentgelt*LZinPrz,2)</f>
        <v>0</v>
      </c>
      <c r="H1512">
        <f>ROUND(IF(FreiwZulage&gt;TarifVolumenEnt+TarifVolumenLZ,FreiwZulage-(TarifVolumenEnt+TarifVolumenLZ),0)*AustrittsKNZ*EintrittsKNZ,2)</f>
        <v>0</v>
      </c>
      <c r="I1512">
        <f t="shared" si="213"/>
        <v>845.17</v>
      </c>
      <c r="J1512">
        <f t="shared" si="207"/>
        <v>169.08</v>
      </c>
      <c r="K1512">
        <f t="shared" si="208"/>
        <v>2979.83</v>
      </c>
      <c r="L1512">
        <f t="shared" si="209"/>
        <v>4754.83</v>
      </c>
    </row>
    <row r="1513" spans="1:12" x14ac:dyDescent="0.25">
      <c r="A1513">
        <f t="shared" si="214"/>
        <v>12</v>
      </c>
      <c r="B1513">
        <f t="shared" si="215"/>
        <v>126</v>
      </c>
      <c r="C1513">
        <f t="shared" si="210"/>
        <v>2717</v>
      </c>
      <c r="D1513" t="str">
        <f t="shared" si="211"/>
        <v>Bernhard</v>
      </c>
      <c r="E1513" t="str">
        <f t="shared" si="212"/>
        <v>Pfeifer</v>
      </c>
      <c r="F1513">
        <f>ROUND(IF(Tariftyp="AT",IF($A1513&lt;MONTH(TE_ZP_AT),AT_Gehalt,AT_Gehalt*(1+TE_Satz_AT)),IF($A1513&lt;MONTH(TE_ZP_Tarif),Tarifentgelt,Tarifentgelt*(1+TE_Satz))*IRWAZ/AZ_Tarif)*EintrittsKNZ*AustrittsKNZ,2)</f>
        <v>845.17</v>
      </c>
      <c r="G1513">
        <f>ROUND(Grundentgelt*LZinPrz,2)</f>
        <v>0</v>
      </c>
      <c r="H1513">
        <f>ROUND(IF(FreiwZulage&gt;TarifVolumenEnt+TarifVolumenLZ,FreiwZulage-(TarifVolumenEnt+TarifVolumenLZ),0)*AustrittsKNZ*EintrittsKNZ,2)</f>
        <v>0</v>
      </c>
      <c r="I1513">
        <f t="shared" si="213"/>
        <v>845.17</v>
      </c>
      <c r="J1513">
        <f t="shared" si="207"/>
        <v>169.08</v>
      </c>
      <c r="K1513">
        <f t="shared" si="208"/>
        <v>2979.83</v>
      </c>
      <c r="L1513">
        <f t="shared" si="209"/>
        <v>4754.83</v>
      </c>
    </row>
    <row r="1514" spans="1:12" x14ac:dyDescent="0.25">
      <c r="A1514">
        <f t="shared" si="214"/>
        <v>1</v>
      </c>
      <c r="B1514">
        <f t="shared" si="215"/>
        <v>127</v>
      </c>
      <c r="C1514">
        <f t="shared" si="210"/>
        <v>2735</v>
      </c>
      <c r="D1514" t="str">
        <f t="shared" si="211"/>
        <v>Alexandra</v>
      </c>
      <c r="E1514" t="str">
        <f t="shared" si="212"/>
        <v>Philippi</v>
      </c>
      <c r="F1514">
        <f>ROUND(IF(Tariftyp="AT",IF($A1514&lt;MONTH(TE_ZP_AT),AT_Gehalt,AT_Gehalt*(1+TE_Satz_AT)),IF($A1514&lt;MONTH(TE_ZP_Tarif),Tarifentgelt,Tarifentgelt*(1+TE_Satz))*IRWAZ/AZ_Tarif)*EintrittsKNZ*AustrittsKNZ,2)</f>
        <v>2866.5</v>
      </c>
      <c r="G1514">
        <f>ROUND(Grundentgelt*LZinPrz,2)</f>
        <v>286.64999999999998</v>
      </c>
      <c r="H1514">
        <f>ROUND(IF(FreiwZulage&gt;TarifVolumenEnt+TarifVolumenLZ,FreiwZulage-(TarifVolumenEnt+TarifVolumenLZ),0)*AustrittsKNZ*EintrittsKNZ,2)</f>
        <v>0</v>
      </c>
      <c r="I1514">
        <f t="shared" si="213"/>
        <v>3153.15</v>
      </c>
      <c r="J1514">
        <f t="shared" si="207"/>
        <v>630.79</v>
      </c>
      <c r="K1514">
        <f t="shared" si="208"/>
        <v>671.84999999999991</v>
      </c>
      <c r="L1514">
        <f t="shared" si="209"/>
        <v>2446.85</v>
      </c>
    </row>
    <row r="1515" spans="1:12" x14ac:dyDescent="0.25">
      <c r="A1515">
        <f t="shared" si="214"/>
        <v>2</v>
      </c>
      <c r="B1515">
        <f t="shared" si="215"/>
        <v>127</v>
      </c>
      <c r="C1515">
        <f t="shared" si="210"/>
        <v>2735</v>
      </c>
      <c r="D1515" t="str">
        <f t="shared" si="211"/>
        <v>Alexandra</v>
      </c>
      <c r="E1515" t="str">
        <f t="shared" si="212"/>
        <v>Philippi</v>
      </c>
      <c r="F1515">
        <f>ROUND(IF(Tariftyp="AT",IF($A1515&lt;MONTH(TE_ZP_AT),AT_Gehalt,AT_Gehalt*(1+TE_Satz_AT)),IF($A1515&lt;MONTH(TE_ZP_Tarif),Tarifentgelt,Tarifentgelt*(1+TE_Satz))*IRWAZ/AZ_Tarif)*EintrittsKNZ*AustrittsKNZ,2)</f>
        <v>2866.5</v>
      </c>
      <c r="G1515">
        <f>ROUND(Grundentgelt*LZinPrz,2)</f>
        <v>286.64999999999998</v>
      </c>
      <c r="H1515">
        <f>ROUND(IF(FreiwZulage&gt;TarifVolumenEnt+TarifVolumenLZ,FreiwZulage-(TarifVolumenEnt+TarifVolumenLZ),0)*AustrittsKNZ*EintrittsKNZ,2)</f>
        <v>0</v>
      </c>
      <c r="I1515">
        <f t="shared" si="213"/>
        <v>3153.15</v>
      </c>
      <c r="J1515">
        <f t="shared" si="207"/>
        <v>630.79</v>
      </c>
      <c r="K1515">
        <f t="shared" si="208"/>
        <v>671.84999999999991</v>
      </c>
      <c r="L1515">
        <f t="shared" si="209"/>
        <v>2446.85</v>
      </c>
    </row>
    <row r="1516" spans="1:12" x14ac:dyDescent="0.25">
      <c r="A1516">
        <f t="shared" si="214"/>
        <v>3</v>
      </c>
      <c r="B1516">
        <f t="shared" si="215"/>
        <v>127</v>
      </c>
      <c r="C1516">
        <f t="shared" si="210"/>
        <v>2735</v>
      </c>
      <c r="D1516" t="str">
        <f t="shared" si="211"/>
        <v>Alexandra</v>
      </c>
      <c r="E1516" t="str">
        <f t="shared" si="212"/>
        <v>Philippi</v>
      </c>
      <c r="F1516">
        <f>ROUND(IF(Tariftyp="AT",IF($A1516&lt;MONTH(TE_ZP_AT),AT_Gehalt,AT_Gehalt*(1+TE_Satz_AT)),IF($A1516&lt;MONTH(TE_ZP_Tarif),Tarifentgelt,Tarifentgelt*(1+TE_Satz))*IRWAZ/AZ_Tarif)*EintrittsKNZ*AustrittsKNZ,2)</f>
        <v>2866.5</v>
      </c>
      <c r="G1516">
        <f>ROUND(Grundentgelt*LZinPrz,2)</f>
        <v>286.64999999999998</v>
      </c>
      <c r="H1516">
        <f>ROUND(IF(FreiwZulage&gt;TarifVolumenEnt+TarifVolumenLZ,FreiwZulage-(TarifVolumenEnt+TarifVolumenLZ),0)*AustrittsKNZ*EintrittsKNZ,2)</f>
        <v>0</v>
      </c>
      <c r="I1516">
        <f t="shared" si="213"/>
        <v>3153.15</v>
      </c>
      <c r="J1516">
        <f t="shared" si="207"/>
        <v>630.79</v>
      </c>
      <c r="K1516">
        <f t="shared" si="208"/>
        <v>671.84999999999991</v>
      </c>
      <c r="L1516">
        <f t="shared" si="209"/>
        <v>2446.85</v>
      </c>
    </row>
    <row r="1517" spans="1:12" x14ac:dyDescent="0.25">
      <c r="A1517">
        <f t="shared" si="214"/>
        <v>4</v>
      </c>
      <c r="B1517">
        <f t="shared" si="215"/>
        <v>127</v>
      </c>
      <c r="C1517">
        <f t="shared" si="210"/>
        <v>2735</v>
      </c>
      <c r="D1517" t="str">
        <f t="shared" si="211"/>
        <v>Alexandra</v>
      </c>
      <c r="E1517" t="str">
        <f t="shared" si="212"/>
        <v>Philippi</v>
      </c>
      <c r="F1517">
        <f>ROUND(IF(Tariftyp="AT",IF($A1517&lt;MONTH(TE_ZP_AT),AT_Gehalt,AT_Gehalt*(1+TE_Satz_AT)),IF($A1517&lt;MONTH(TE_ZP_Tarif),Tarifentgelt,Tarifentgelt*(1+TE_Satz))*IRWAZ/AZ_Tarif)*EintrittsKNZ*AustrittsKNZ,2)</f>
        <v>2866.5</v>
      </c>
      <c r="G1517">
        <f>ROUND(Grundentgelt*LZinPrz,2)</f>
        <v>286.64999999999998</v>
      </c>
      <c r="H1517">
        <f>ROUND(IF(FreiwZulage&gt;TarifVolumenEnt+TarifVolumenLZ,FreiwZulage-(TarifVolumenEnt+TarifVolumenLZ),0)*AustrittsKNZ*EintrittsKNZ,2)</f>
        <v>0</v>
      </c>
      <c r="I1517">
        <f t="shared" si="213"/>
        <v>3153.15</v>
      </c>
      <c r="J1517">
        <f t="shared" si="207"/>
        <v>630.79</v>
      </c>
      <c r="K1517">
        <f t="shared" si="208"/>
        <v>671.84999999999991</v>
      </c>
      <c r="L1517">
        <f t="shared" si="209"/>
        <v>2446.85</v>
      </c>
    </row>
    <row r="1518" spans="1:12" x14ac:dyDescent="0.25">
      <c r="A1518">
        <f t="shared" si="214"/>
        <v>5</v>
      </c>
      <c r="B1518">
        <f t="shared" si="215"/>
        <v>127</v>
      </c>
      <c r="C1518">
        <f t="shared" si="210"/>
        <v>2735</v>
      </c>
      <c r="D1518" t="str">
        <f t="shared" si="211"/>
        <v>Alexandra</v>
      </c>
      <c r="E1518" t="str">
        <f t="shared" si="212"/>
        <v>Philippi</v>
      </c>
      <c r="F1518">
        <f>ROUND(IF(Tariftyp="AT",IF($A1518&lt;MONTH(TE_ZP_AT),AT_Gehalt,AT_Gehalt*(1+TE_Satz_AT)),IF($A1518&lt;MONTH(TE_ZP_Tarif),Tarifentgelt,Tarifentgelt*(1+TE_Satz))*IRWAZ/AZ_Tarif)*EintrittsKNZ*AustrittsKNZ,2)</f>
        <v>2952.5</v>
      </c>
      <c r="G1518">
        <f>ROUND(Grundentgelt*LZinPrz,2)</f>
        <v>295.25</v>
      </c>
      <c r="H1518">
        <f>ROUND(IF(FreiwZulage&gt;TarifVolumenEnt+TarifVolumenLZ,FreiwZulage-(TarifVolumenEnt+TarifVolumenLZ),0)*AustrittsKNZ*EintrittsKNZ,2)</f>
        <v>0</v>
      </c>
      <c r="I1518">
        <f t="shared" si="213"/>
        <v>3247.75</v>
      </c>
      <c r="J1518">
        <f t="shared" si="207"/>
        <v>649.71</v>
      </c>
      <c r="K1518">
        <f t="shared" si="208"/>
        <v>577.25</v>
      </c>
      <c r="L1518">
        <f t="shared" si="209"/>
        <v>2352.25</v>
      </c>
    </row>
    <row r="1519" spans="1:12" x14ac:dyDescent="0.25">
      <c r="A1519">
        <f t="shared" si="214"/>
        <v>6</v>
      </c>
      <c r="B1519">
        <f t="shared" si="215"/>
        <v>127</v>
      </c>
      <c r="C1519">
        <f t="shared" si="210"/>
        <v>2735</v>
      </c>
      <c r="D1519" t="str">
        <f t="shared" si="211"/>
        <v>Alexandra</v>
      </c>
      <c r="E1519" t="str">
        <f t="shared" si="212"/>
        <v>Philippi</v>
      </c>
      <c r="F1519">
        <f>ROUND(IF(Tariftyp="AT",IF($A1519&lt;MONTH(TE_ZP_AT),AT_Gehalt,AT_Gehalt*(1+TE_Satz_AT)),IF($A1519&lt;MONTH(TE_ZP_Tarif),Tarifentgelt,Tarifentgelt*(1+TE_Satz))*IRWAZ/AZ_Tarif)*EintrittsKNZ*AustrittsKNZ,2)</f>
        <v>2952.5</v>
      </c>
      <c r="G1519">
        <f>ROUND(Grundentgelt*LZinPrz,2)</f>
        <v>295.25</v>
      </c>
      <c r="H1519">
        <f>ROUND(IF(FreiwZulage&gt;TarifVolumenEnt+TarifVolumenLZ,FreiwZulage-(TarifVolumenEnt+TarifVolumenLZ),0)*AustrittsKNZ*EintrittsKNZ,2)</f>
        <v>0</v>
      </c>
      <c r="I1519">
        <f t="shared" si="213"/>
        <v>3247.75</v>
      </c>
      <c r="J1519">
        <f t="shared" si="207"/>
        <v>649.71</v>
      </c>
      <c r="K1519">
        <f t="shared" si="208"/>
        <v>577.25</v>
      </c>
      <c r="L1519">
        <f t="shared" si="209"/>
        <v>2352.25</v>
      </c>
    </row>
    <row r="1520" spans="1:12" x14ac:dyDescent="0.25">
      <c r="A1520">
        <f t="shared" si="214"/>
        <v>7</v>
      </c>
      <c r="B1520">
        <f t="shared" si="215"/>
        <v>127</v>
      </c>
      <c r="C1520">
        <f t="shared" si="210"/>
        <v>2735</v>
      </c>
      <c r="D1520" t="str">
        <f t="shared" si="211"/>
        <v>Alexandra</v>
      </c>
      <c r="E1520" t="str">
        <f t="shared" si="212"/>
        <v>Philippi</v>
      </c>
      <c r="F1520">
        <f>ROUND(IF(Tariftyp="AT",IF($A1520&lt;MONTH(TE_ZP_AT),AT_Gehalt,AT_Gehalt*(1+TE_Satz_AT)),IF($A1520&lt;MONTH(TE_ZP_Tarif),Tarifentgelt,Tarifentgelt*(1+TE_Satz))*IRWAZ/AZ_Tarif)*EintrittsKNZ*AustrittsKNZ,2)</f>
        <v>2952.5</v>
      </c>
      <c r="G1520">
        <f>ROUND(Grundentgelt*LZinPrz,2)</f>
        <v>295.25</v>
      </c>
      <c r="H1520">
        <f>ROUND(IF(FreiwZulage&gt;TarifVolumenEnt+TarifVolumenLZ,FreiwZulage-(TarifVolumenEnt+TarifVolumenLZ),0)*AustrittsKNZ*EintrittsKNZ,2)</f>
        <v>0</v>
      </c>
      <c r="I1520">
        <f t="shared" si="213"/>
        <v>3247.75</v>
      </c>
      <c r="J1520">
        <f t="shared" si="207"/>
        <v>649.71</v>
      </c>
      <c r="K1520">
        <f t="shared" si="208"/>
        <v>577.25</v>
      </c>
      <c r="L1520">
        <f t="shared" si="209"/>
        <v>2352.25</v>
      </c>
    </row>
    <row r="1521" spans="1:12" x14ac:dyDescent="0.25">
      <c r="A1521">
        <f t="shared" si="214"/>
        <v>8</v>
      </c>
      <c r="B1521">
        <f t="shared" si="215"/>
        <v>127</v>
      </c>
      <c r="C1521">
        <f t="shared" si="210"/>
        <v>2735</v>
      </c>
      <c r="D1521" t="str">
        <f t="shared" si="211"/>
        <v>Alexandra</v>
      </c>
      <c r="E1521" t="str">
        <f t="shared" si="212"/>
        <v>Philippi</v>
      </c>
      <c r="F1521">
        <f>ROUND(IF(Tariftyp="AT",IF($A1521&lt;MONTH(TE_ZP_AT),AT_Gehalt,AT_Gehalt*(1+TE_Satz_AT)),IF($A1521&lt;MONTH(TE_ZP_Tarif),Tarifentgelt,Tarifentgelt*(1+TE_Satz))*IRWAZ/AZ_Tarif)*EintrittsKNZ*AustrittsKNZ,2)</f>
        <v>2952.5</v>
      </c>
      <c r="G1521">
        <f>ROUND(Grundentgelt*LZinPrz,2)</f>
        <v>295.25</v>
      </c>
      <c r="H1521">
        <f>ROUND(IF(FreiwZulage&gt;TarifVolumenEnt+TarifVolumenLZ,FreiwZulage-(TarifVolumenEnt+TarifVolumenLZ),0)*AustrittsKNZ*EintrittsKNZ,2)</f>
        <v>0</v>
      </c>
      <c r="I1521">
        <f t="shared" si="213"/>
        <v>3247.75</v>
      </c>
      <c r="J1521">
        <f t="shared" si="207"/>
        <v>649.71</v>
      </c>
      <c r="K1521">
        <f t="shared" si="208"/>
        <v>577.25</v>
      </c>
      <c r="L1521">
        <f t="shared" si="209"/>
        <v>2352.25</v>
      </c>
    </row>
    <row r="1522" spans="1:12" x14ac:dyDescent="0.25">
      <c r="A1522">
        <f t="shared" si="214"/>
        <v>9</v>
      </c>
      <c r="B1522">
        <f t="shared" si="215"/>
        <v>127</v>
      </c>
      <c r="C1522">
        <f t="shared" si="210"/>
        <v>2735</v>
      </c>
      <c r="D1522" t="str">
        <f t="shared" si="211"/>
        <v>Alexandra</v>
      </c>
      <c r="E1522" t="str">
        <f t="shared" si="212"/>
        <v>Philippi</v>
      </c>
      <c r="F1522">
        <f>ROUND(IF(Tariftyp="AT",IF($A1522&lt;MONTH(TE_ZP_AT),AT_Gehalt,AT_Gehalt*(1+TE_Satz_AT)),IF($A1522&lt;MONTH(TE_ZP_Tarif),Tarifentgelt,Tarifentgelt*(1+TE_Satz))*IRWAZ/AZ_Tarif)*EintrittsKNZ*AustrittsKNZ,2)</f>
        <v>2952.5</v>
      </c>
      <c r="G1522">
        <f>ROUND(Grundentgelt*LZinPrz,2)</f>
        <v>295.25</v>
      </c>
      <c r="H1522">
        <f>ROUND(IF(FreiwZulage&gt;TarifVolumenEnt+TarifVolumenLZ,FreiwZulage-(TarifVolumenEnt+TarifVolumenLZ),0)*AustrittsKNZ*EintrittsKNZ,2)</f>
        <v>0</v>
      </c>
      <c r="I1522">
        <f t="shared" si="213"/>
        <v>3247.75</v>
      </c>
      <c r="J1522">
        <f t="shared" si="207"/>
        <v>649.71</v>
      </c>
      <c r="K1522">
        <f t="shared" si="208"/>
        <v>577.25</v>
      </c>
      <c r="L1522">
        <f t="shared" si="209"/>
        <v>2352.25</v>
      </c>
    </row>
    <row r="1523" spans="1:12" x14ac:dyDescent="0.25">
      <c r="A1523">
        <f t="shared" si="214"/>
        <v>10</v>
      </c>
      <c r="B1523">
        <f t="shared" si="215"/>
        <v>127</v>
      </c>
      <c r="C1523">
        <f t="shared" si="210"/>
        <v>2735</v>
      </c>
      <c r="D1523" t="str">
        <f t="shared" si="211"/>
        <v>Alexandra</v>
      </c>
      <c r="E1523" t="str">
        <f t="shared" si="212"/>
        <v>Philippi</v>
      </c>
      <c r="F1523">
        <f>ROUND(IF(Tariftyp="AT",IF($A1523&lt;MONTH(TE_ZP_AT),AT_Gehalt,AT_Gehalt*(1+TE_Satz_AT)),IF($A1523&lt;MONTH(TE_ZP_Tarif),Tarifentgelt,Tarifentgelt*(1+TE_Satz))*IRWAZ/AZ_Tarif)*EintrittsKNZ*AustrittsKNZ,2)</f>
        <v>2952.5</v>
      </c>
      <c r="G1523">
        <f>ROUND(Grundentgelt*LZinPrz,2)</f>
        <v>295.25</v>
      </c>
      <c r="H1523">
        <f>ROUND(IF(FreiwZulage&gt;TarifVolumenEnt+TarifVolumenLZ,FreiwZulage-(TarifVolumenEnt+TarifVolumenLZ),0)*AustrittsKNZ*EintrittsKNZ,2)</f>
        <v>0</v>
      </c>
      <c r="I1523">
        <f t="shared" si="213"/>
        <v>3247.75</v>
      </c>
      <c r="J1523">
        <f t="shared" si="207"/>
        <v>649.71</v>
      </c>
      <c r="K1523">
        <f t="shared" si="208"/>
        <v>577.25</v>
      </c>
      <c r="L1523">
        <f t="shared" si="209"/>
        <v>2352.25</v>
      </c>
    </row>
    <row r="1524" spans="1:12" x14ac:dyDescent="0.25">
      <c r="A1524">
        <f t="shared" si="214"/>
        <v>11</v>
      </c>
      <c r="B1524">
        <f t="shared" si="215"/>
        <v>127</v>
      </c>
      <c r="C1524">
        <f t="shared" si="210"/>
        <v>2735</v>
      </c>
      <c r="D1524" t="str">
        <f t="shared" si="211"/>
        <v>Alexandra</v>
      </c>
      <c r="E1524" t="str">
        <f t="shared" si="212"/>
        <v>Philippi</v>
      </c>
      <c r="F1524">
        <f>ROUND(IF(Tariftyp="AT",IF($A1524&lt;MONTH(TE_ZP_AT),AT_Gehalt,AT_Gehalt*(1+TE_Satz_AT)),IF($A1524&lt;MONTH(TE_ZP_Tarif),Tarifentgelt,Tarifentgelt*(1+TE_Satz))*IRWAZ/AZ_Tarif)*EintrittsKNZ*AustrittsKNZ,2)</f>
        <v>2952.5</v>
      </c>
      <c r="G1524">
        <f>ROUND(Grundentgelt*LZinPrz,2)</f>
        <v>295.25</v>
      </c>
      <c r="H1524">
        <f>ROUND(IF(FreiwZulage&gt;TarifVolumenEnt+TarifVolumenLZ,FreiwZulage-(TarifVolumenEnt+TarifVolumenLZ),0)*AustrittsKNZ*EintrittsKNZ,2)</f>
        <v>0</v>
      </c>
      <c r="I1524">
        <f t="shared" si="213"/>
        <v>3247.75</v>
      </c>
      <c r="J1524">
        <f t="shared" si="207"/>
        <v>649.71</v>
      </c>
      <c r="K1524">
        <f t="shared" si="208"/>
        <v>577.25</v>
      </c>
      <c r="L1524">
        <f t="shared" si="209"/>
        <v>2352.25</v>
      </c>
    </row>
    <row r="1525" spans="1:12" x14ac:dyDescent="0.25">
      <c r="A1525">
        <f t="shared" si="214"/>
        <v>12</v>
      </c>
      <c r="B1525">
        <f t="shared" si="215"/>
        <v>127</v>
      </c>
      <c r="C1525">
        <f t="shared" si="210"/>
        <v>2735</v>
      </c>
      <c r="D1525" t="str">
        <f t="shared" si="211"/>
        <v>Alexandra</v>
      </c>
      <c r="E1525" t="str">
        <f t="shared" si="212"/>
        <v>Philippi</v>
      </c>
      <c r="F1525">
        <f>ROUND(IF(Tariftyp="AT",IF($A1525&lt;MONTH(TE_ZP_AT),AT_Gehalt,AT_Gehalt*(1+TE_Satz_AT)),IF($A1525&lt;MONTH(TE_ZP_Tarif),Tarifentgelt,Tarifentgelt*(1+TE_Satz))*IRWAZ/AZ_Tarif)*EintrittsKNZ*AustrittsKNZ,2)</f>
        <v>2952.5</v>
      </c>
      <c r="G1525">
        <f>ROUND(Grundentgelt*LZinPrz,2)</f>
        <v>295.25</v>
      </c>
      <c r="H1525">
        <f>ROUND(IF(FreiwZulage&gt;TarifVolumenEnt+TarifVolumenLZ,FreiwZulage-(TarifVolumenEnt+TarifVolumenLZ),0)*AustrittsKNZ*EintrittsKNZ,2)</f>
        <v>0</v>
      </c>
      <c r="I1525">
        <f t="shared" si="213"/>
        <v>3247.75</v>
      </c>
      <c r="J1525">
        <f t="shared" si="207"/>
        <v>649.71</v>
      </c>
      <c r="K1525">
        <f t="shared" si="208"/>
        <v>577.25</v>
      </c>
      <c r="L1525">
        <f t="shared" si="209"/>
        <v>2352.25</v>
      </c>
    </row>
    <row r="1526" spans="1:12" x14ac:dyDescent="0.25">
      <c r="A1526">
        <f t="shared" si="214"/>
        <v>1</v>
      </c>
      <c r="B1526">
        <f t="shared" si="215"/>
        <v>128</v>
      </c>
      <c r="C1526">
        <f t="shared" si="210"/>
        <v>2763</v>
      </c>
      <c r="D1526" t="str">
        <f t="shared" si="211"/>
        <v>Daniel</v>
      </c>
      <c r="E1526" t="str">
        <f t="shared" si="212"/>
        <v>Plappert</v>
      </c>
      <c r="F1526">
        <f>ROUND(IF(Tariftyp="AT",IF($A1526&lt;MONTH(TE_ZP_AT),AT_Gehalt,AT_Gehalt*(1+TE_Satz_AT)),IF($A1526&lt;MONTH(TE_ZP_Tarif),Tarifentgelt,Tarifentgelt*(1+TE_Satz))*IRWAZ/AZ_Tarif)*EintrittsKNZ*AustrittsKNZ,2)</f>
        <v>5256.5</v>
      </c>
      <c r="G1526">
        <f>ROUND(Grundentgelt*LZinPrz,2)</f>
        <v>578.22</v>
      </c>
      <c r="H1526">
        <f>ROUND(IF(FreiwZulage&gt;TarifVolumenEnt+TarifVolumenLZ,FreiwZulage-(TarifVolumenEnt+TarifVolumenLZ),0)*AustrittsKNZ*EintrittsKNZ,2)</f>
        <v>0</v>
      </c>
      <c r="I1526">
        <f t="shared" si="213"/>
        <v>5834.72</v>
      </c>
      <c r="J1526">
        <f t="shared" si="207"/>
        <v>973.4</v>
      </c>
      <c r="K1526">
        <f t="shared" si="208"/>
        <v>0</v>
      </c>
      <c r="L1526">
        <f t="shared" si="209"/>
        <v>0</v>
      </c>
    </row>
    <row r="1527" spans="1:12" x14ac:dyDescent="0.25">
      <c r="A1527">
        <f t="shared" si="214"/>
        <v>2</v>
      </c>
      <c r="B1527">
        <f t="shared" si="215"/>
        <v>128</v>
      </c>
      <c r="C1527">
        <f t="shared" si="210"/>
        <v>2763</v>
      </c>
      <c r="D1527" t="str">
        <f t="shared" si="211"/>
        <v>Daniel</v>
      </c>
      <c r="E1527" t="str">
        <f t="shared" si="212"/>
        <v>Plappert</v>
      </c>
      <c r="F1527">
        <f>ROUND(IF(Tariftyp="AT",IF($A1527&lt;MONTH(TE_ZP_AT),AT_Gehalt,AT_Gehalt*(1+TE_Satz_AT)),IF($A1527&lt;MONTH(TE_ZP_Tarif),Tarifentgelt,Tarifentgelt*(1+TE_Satz))*IRWAZ/AZ_Tarif)*EintrittsKNZ*AustrittsKNZ,2)</f>
        <v>5256.5</v>
      </c>
      <c r="G1527">
        <f>ROUND(Grundentgelt*LZinPrz,2)</f>
        <v>578.22</v>
      </c>
      <c r="H1527">
        <f>ROUND(IF(FreiwZulage&gt;TarifVolumenEnt+TarifVolumenLZ,FreiwZulage-(TarifVolumenEnt+TarifVolumenLZ),0)*AustrittsKNZ*EintrittsKNZ,2)</f>
        <v>0</v>
      </c>
      <c r="I1527">
        <f t="shared" si="213"/>
        <v>5834.72</v>
      </c>
      <c r="J1527">
        <f t="shared" si="207"/>
        <v>973.4</v>
      </c>
      <c r="K1527">
        <f t="shared" si="208"/>
        <v>0</v>
      </c>
      <c r="L1527">
        <f t="shared" si="209"/>
        <v>0</v>
      </c>
    </row>
    <row r="1528" spans="1:12" x14ac:dyDescent="0.25">
      <c r="A1528">
        <f t="shared" si="214"/>
        <v>3</v>
      </c>
      <c r="B1528">
        <f t="shared" si="215"/>
        <v>128</v>
      </c>
      <c r="C1528">
        <f t="shared" si="210"/>
        <v>2763</v>
      </c>
      <c r="D1528" t="str">
        <f t="shared" si="211"/>
        <v>Daniel</v>
      </c>
      <c r="E1528" t="str">
        <f t="shared" si="212"/>
        <v>Plappert</v>
      </c>
      <c r="F1528">
        <f>ROUND(IF(Tariftyp="AT",IF($A1528&lt;MONTH(TE_ZP_AT),AT_Gehalt,AT_Gehalt*(1+TE_Satz_AT)),IF($A1528&lt;MONTH(TE_ZP_Tarif),Tarifentgelt,Tarifentgelt*(1+TE_Satz))*IRWAZ/AZ_Tarif)*EintrittsKNZ*AustrittsKNZ,2)</f>
        <v>5256.5</v>
      </c>
      <c r="G1528">
        <f>ROUND(Grundentgelt*LZinPrz,2)</f>
        <v>578.22</v>
      </c>
      <c r="H1528">
        <f>ROUND(IF(FreiwZulage&gt;TarifVolumenEnt+TarifVolumenLZ,FreiwZulage-(TarifVolumenEnt+TarifVolumenLZ),0)*AustrittsKNZ*EintrittsKNZ,2)</f>
        <v>0</v>
      </c>
      <c r="I1528">
        <f t="shared" si="213"/>
        <v>5834.72</v>
      </c>
      <c r="J1528">
        <f t="shared" si="207"/>
        <v>973.4</v>
      </c>
      <c r="K1528">
        <f t="shared" si="208"/>
        <v>0</v>
      </c>
      <c r="L1528">
        <f t="shared" si="209"/>
        <v>0</v>
      </c>
    </row>
    <row r="1529" spans="1:12" x14ac:dyDescent="0.25">
      <c r="A1529">
        <f t="shared" si="214"/>
        <v>4</v>
      </c>
      <c r="B1529">
        <f t="shared" si="215"/>
        <v>128</v>
      </c>
      <c r="C1529">
        <f t="shared" si="210"/>
        <v>2763</v>
      </c>
      <c r="D1529" t="str">
        <f t="shared" si="211"/>
        <v>Daniel</v>
      </c>
      <c r="E1529" t="str">
        <f t="shared" si="212"/>
        <v>Plappert</v>
      </c>
      <c r="F1529">
        <f>ROUND(IF(Tariftyp="AT",IF($A1529&lt;MONTH(TE_ZP_AT),AT_Gehalt,AT_Gehalt*(1+TE_Satz_AT)),IF($A1529&lt;MONTH(TE_ZP_Tarif),Tarifentgelt,Tarifentgelt*(1+TE_Satz))*IRWAZ/AZ_Tarif)*EintrittsKNZ*AustrittsKNZ,2)</f>
        <v>5256.5</v>
      </c>
      <c r="G1529">
        <f>ROUND(Grundentgelt*LZinPrz,2)</f>
        <v>578.22</v>
      </c>
      <c r="H1529">
        <f>ROUND(IF(FreiwZulage&gt;TarifVolumenEnt+TarifVolumenLZ,FreiwZulage-(TarifVolumenEnt+TarifVolumenLZ),0)*AustrittsKNZ*EintrittsKNZ,2)</f>
        <v>0</v>
      </c>
      <c r="I1529">
        <f t="shared" si="213"/>
        <v>5834.72</v>
      </c>
      <c r="J1529">
        <f t="shared" si="207"/>
        <v>973.4</v>
      </c>
      <c r="K1529">
        <f t="shared" si="208"/>
        <v>0</v>
      </c>
      <c r="L1529">
        <f t="shared" si="209"/>
        <v>0</v>
      </c>
    </row>
    <row r="1530" spans="1:12" x14ac:dyDescent="0.25">
      <c r="A1530">
        <f t="shared" si="214"/>
        <v>5</v>
      </c>
      <c r="B1530">
        <f t="shared" si="215"/>
        <v>128</v>
      </c>
      <c r="C1530">
        <f t="shared" si="210"/>
        <v>2763</v>
      </c>
      <c r="D1530" t="str">
        <f t="shared" si="211"/>
        <v>Daniel</v>
      </c>
      <c r="E1530" t="str">
        <f t="shared" si="212"/>
        <v>Plappert</v>
      </c>
      <c r="F1530">
        <f>ROUND(IF(Tariftyp="AT",IF($A1530&lt;MONTH(TE_ZP_AT),AT_Gehalt,AT_Gehalt*(1+TE_Satz_AT)),IF($A1530&lt;MONTH(TE_ZP_Tarif),Tarifentgelt,Tarifentgelt*(1+TE_Satz))*IRWAZ/AZ_Tarif)*EintrittsKNZ*AustrittsKNZ,2)</f>
        <v>5414.2</v>
      </c>
      <c r="G1530">
        <f>ROUND(Grundentgelt*LZinPrz,2)</f>
        <v>595.55999999999995</v>
      </c>
      <c r="H1530">
        <f>ROUND(IF(FreiwZulage&gt;TarifVolumenEnt+TarifVolumenLZ,FreiwZulage-(TarifVolumenEnt+TarifVolumenLZ),0)*AustrittsKNZ*EintrittsKNZ,2)</f>
        <v>0</v>
      </c>
      <c r="I1530">
        <f t="shared" si="213"/>
        <v>6009.76</v>
      </c>
      <c r="J1530">
        <f t="shared" si="207"/>
        <v>973.4</v>
      </c>
      <c r="K1530">
        <f t="shared" si="208"/>
        <v>0</v>
      </c>
      <c r="L1530">
        <f t="shared" si="209"/>
        <v>0</v>
      </c>
    </row>
    <row r="1531" spans="1:12" x14ac:dyDescent="0.25">
      <c r="A1531">
        <f t="shared" si="214"/>
        <v>6</v>
      </c>
      <c r="B1531">
        <f t="shared" si="215"/>
        <v>128</v>
      </c>
      <c r="C1531">
        <f t="shared" si="210"/>
        <v>2763</v>
      </c>
      <c r="D1531" t="str">
        <f t="shared" si="211"/>
        <v>Daniel</v>
      </c>
      <c r="E1531" t="str">
        <f t="shared" si="212"/>
        <v>Plappert</v>
      </c>
      <c r="F1531">
        <f>ROUND(IF(Tariftyp="AT",IF($A1531&lt;MONTH(TE_ZP_AT),AT_Gehalt,AT_Gehalt*(1+TE_Satz_AT)),IF($A1531&lt;MONTH(TE_ZP_Tarif),Tarifentgelt,Tarifentgelt*(1+TE_Satz))*IRWAZ/AZ_Tarif)*EintrittsKNZ*AustrittsKNZ,2)</f>
        <v>5414.2</v>
      </c>
      <c r="G1531">
        <f>ROUND(Grundentgelt*LZinPrz,2)</f>
        <v>595.55999999999995</v>
      </c>
      <c r="H1531">
        <f>ROUND(IF(FreiwZulage&gt;TarifVolumenEnt+TarifVolumenLZ,FreiwZulage-(TarifVolumenEnt+TarifVolumenLZ),0)*AustrittsKNZ*EintrittsKNZ,2)</f>
        <v>0</v>
      </c>
      <c r="I1531">
        <f t="shared" si="213"/>
        <v>6009.76</v>
      </c>
      <c r="J1531">
        <f t="shared" si="207"/>
        <v>973.4</v>
      </c>
      <c r="K1531">
        <f t="shared" si="208"/>
        <v>0</v>
      </c>
      <c r="L1531">
        <f t="shared" si="209"/>
        <v>0</v>
      </c>
    </row>
    <row r="1532" spans="1:12" x14ac:dyDescent="0.25">
      <c r="A1532">
        <f t="shared" si="214"/>
        <v>7</v>
      </c>
      <c r="B1532">
        <f t="shared" si="215"/>
        <v>128</v>
      </c>
      <c r="C1532">
        <f t="shared" si="210"/>
        <v>2763</v>
      </c>
      <c r="D1532" t="str">
        <f t="shared" si="211"/>
        <v>Daniel</v>
      </c>
      <c r="E1532" t="str">
        <f t="shared" si="212"/>
        <v>Plappert</v>
      </c>
      <c r="F1532">
        <f>ROUND(IF(Tariftyp="AT",IF($A1532&lt;MONTH(TE_ZP_AT),AT_Gehalt,AT_Gehalt*(1+TE_Satz_AT)),IF($A1532&lt;MONTH(TE_ZP_Tarif),Tarifentgelt,Tarifentgelt*(1+TE_Satz))*IRWAZ/AZ_Tarif)*EintrittsKNZ*AustrittsKNZ,2)</f>
        <v>5414.2</v>
      </c>
      <c r="G1532">
        <f>ROUND(Grundentgelt*LZinPrz,2)</f>
        <v>595.55999999999995</v>
      </c>
      <c r="H1532">
        <f>ROUND(IF(FreiwZulage&gt;TarifVolumenEnt+TarifVolumenLZ,FreiwZulage-(TarifVolumenEnt+TarifVolumenLZ),0)*AustrittsKNZ*EintrittsKNZ,2)</f>
        <v>0</v>
      </c>
      <c r="I1532">
        <f t="shared" si="213"/>
        <v>6009.76</v>
      </c>
      <c r="J1532">
        <f t="shared" si="207"/>
        <v>973.4</v>
      </c>
      <c r="K1532">
        <f t="shared" si="208"/>
        <v>0</v>
      </c>
      <c r="L1532">
        <f t="shared" si="209"/>
        <v>0</v>
      </c>
    </row>
    <row r="1533" spans="1:12" x14ac:dyDescent="0.25">
      <c r="A1533">
        <f t="shared" si="214"/>
        <v>8</v>
      </c>
      <c r="B1533">
        <f t="shared" si="215"/>
        <v>128</v>
      </c>
      <c r="C1533">
        <f t="shared" si="210"/>
        <v>2763</v>
      </c>
      <c r="D1533" t="str">
        <f t="shared" si="211"/>
        <v>Daniel</v>
      </c>
      <c r="E1533" t="str">
        <f t="shared" si="212"/>
        <v>Plappert</v>
      </c>
      <c r="F1533">
        <f>ROUND(IF(Tariftyp="AT",IF($A1533&lt;MONTH(TE_ZP_AT),AT_Gehalt,AT_Gehalt*(1+TE_Satz_AT)),IF($A1533&lt;MONTH(TE_ZP_Tarif),Tarifentgelt,Tarifentgelt*(1+TE_Satz))*IRWAZ/AZ_Tarif)*EintrittsKNZ*AustrittsKNZ,2)</f>
        <v>5414.2</v>
      </c>
      <c r="G1533">
        <f>ROUND(Grundentgelt*LZinPrz,2)</f>
        <v>595.55999999999995</v>
      </c>
      <c r="H1533">
        <f>ROUND(IF(FreiwZulage&gt;TarifVolumenEnt+TarifVolumenLZ,FreiwZulage-(TarifVolumenEnt+TarifVolumenLZ),0)*AustrittsKNZ*EintrittsKNZ,2)</f>
        <v>0</v>
      </c>
      <c r="I1533">
        <f t="shared" si="213"/>
        <v>6009.76</v>
      </c>
      <c r="J1533">
        <f t="shared" si="207"/>
        <v>973.4</v>
      </c>
      <c r="K1533">
        <f t="shared" si="208"/>
        <v>0</v>
      </c>
      <c r="L1533">
        <f t="shared" si="209"/>
        <v>0</v>
      </c>
    </row>
    <row r="1534" spans="1:12" x14ac:dyDescent="0.25">
      <c r="A1534">
        <f t="shared" si="214"/>
        <v>9</v>
      </c>
      <c r="B1534">
        <f t="shared" si="215"/>
        <v>128</v>
      </c>
      <c r="C1534">
        <f t="shared" si="210"/>
        <v>2763</v>
      </c>
      <c r="D1534" t="str">
        <f t="shared" si="211"/>
        <v>Daniel</v>
      </c>
      <c r="E1534" t="str">
        <f t="shared" si="212"/>
        <v>Plappert</v>
      </c>
      <c r="F1534">
        <f>ROUND(IF(Tariftyp="AT",IF($A1534&lt;MONTH(TE_ZP_AT),AT_Gehalt,AT_Gehalt*(1+TE_Satz_AT)),IF($A1534&lt;MONTH(TE_ZP_Tarif),Tarifentgelt,Tarifentgelt*(1+TE_Satz))*IRWAZ/AZ_Tarif)*EintrittsKNZ*AustrittsKNZ,2)</f>
        <v>5414.2</v>
      </c>
      <c r="G1534">
        <f>ROUND(Grundentgelt*LZinPrz,2)</f>
        <v>595.55999999999995</v>
      </c>
      <c r="H1534">
        <f>ROUND(IF(FreiwZulage&gt;TarifVolumenEnt+TarifVolumenLZ,FreiwZulage-(TarifVolumenEnt+TarifVolumenLZ),0)*AustrittsKNZ*EintrittsKNZ,2)</f>
        <v>0</v>
      </c>
      <c r="I1534">
        <f t="shared" si="213"/>
        <v>6009.76</v>
      </c>
      <c r="J1534">
        <f t="shared" si="207"/>
        <v>973.4</v>
      </c>
      <c r="K1534">
        <f t="shared" si="208"/>
        <v>0</v>
      </c>
      <c r="L1534">
        <f t="shared" si="209"/>
        <v>0</v>
      </c>
    </row>
    <row r="1535" spans="1:12" x14ac:dyDescent="0.25">
      <c r="A1535">
        <f t="shared" si="214"/>
        <v>10</v>
      </c>
      <c r="B1535">
        <f t="shared" si="215"/>
        <v>128</v>
      </c>
      <c r="C1535">
        <f t="shared" si="210"/>
        <v>2763</v>
      </c>
      <c r="D1535" t="str">
        <f t="shared" si="211"/>
        <v>Daniel</v>
      </c>
      <c r="E1535" t="str">
        <f t="shared" si="212"/>
        <v>Plappert</v>
      </c>
      <c r="F1535">
        <f>ROUND(IF(Tariftyp="AT",IF($A1535&lt;MONTH(TE_ZP_AT),AT_Gehalt,AT_Gehalt*(1+TE_Satz_AT)),IF($A1535&lt;MONTH(TE_ZP_Tarif),Tarifentgelt,Tarifentgelt*(1+TE_Satz))*IRWAZ/AZ_Tarif)*EintrittsKNZ*AustrittsKNZ,2)</f>
        <v>5414.2</v>
      </c>
      <c r="G1535">
        <f>ROUND(Grundentgelt*LZinPrz,2)</f>
        <v>595.55999999999995</v>
      </c>
      <c r="H1535">
        <f>ROUND(IF(FreiwZulage&gt;TarifVolumenEnt+TarifVolumenLZ,FreiwZulage-(TarifVolumenEnt+TarifVolumenLZ),0)*AustrittsKNZ*EintrittsKNZ,2)</f>
        <v>0</v>
      </c>
      <c r="I1535">
        <f t="shared" si="213"/>
        <v>6009.76</v>
      </c>
      <c r="J1535">
        <f t="shared" si="207"/>
        <v>973.4</v>
      </c>
      <c r="K1535">
        <f t="shared" si="208"/>
        <v>0</v>
      </c>
      <c r="L1535">
        <f t="shared" si="209"/>
        <v>0</v>
      </c>
    </row>
    <row r="1536" spans="1:12" x14ac:dyDescent="0.25">
      <c r="A1536">
        <f t="shared" si="214"/>
        <v>11</v>
      </c>
      <c r="B1536">
        <f t="shared" si="215"/>
        <v>128</v>
      </c>
      <c r="C1536">
        <f t="shared" si="210"/>
        <v>2763</v>
      </c>
      <c r="D1536" t="str">
        <f t="shared" si="211"/>
        <v>Daniel</v>
      </c>
      <c r="E1536" t="str">
        <f t="shared" si="212"/>
        <v>Plappert</v>
      </c>
      <c r="F1536">
        <f>ROUND(IF(Tariftyp="AT",IF($A1536&lt;MONTH(TE_ZP_AT),AT_Gehalt,AT_Gehalt*(1+TE_Satz_AT)),IF($A1536&lt;MONTH(TE_ZP_Tarif),Tarifentgelt,Tarifentgelt*(1+TE_Satz))*IRWAZ/AZ_Tarif)*EintrittsKNZ*AustrittsKNZ,2)</f>
        <v>5414.2</v>
      </c>
      <c r="G1536">
        <f>ROUND(Grundentgelt*LZinPrz,2)</f>
        <v>595.55999999999995</v>
      </c>
      <c r="H1536">
        <f>ROUND(IF(FreiwZulage&gt;TarifVolumenEnt+TarifVolumenLZ,FreiwZulage-(TarifVolumenEnt+TarifVolumenLZ),0)*AustrittsKNZ*EintrittsKNZ,2)</f>
        <v>0</v>
      </c>
      <c r="I1536">
        <f t="shared" si="213"/>
        <v>6009.76</v>
      </c>
      <c r="J1536">
        <f t="shared" si="207"/>
        <v>973.4</v>
      </c>
      <c r="K1536">
        <f t="shared" si="208"/>
        <v>0</v>
      </c>
      <c r="L1536">
        <f t="shared" si="209"/>
        <v>0</v>
      </c>
    </row>
    <row r="1537" spans="1:12" x14ac:dyDescent="0.25">
      <c r="A1537">
        <f t="shared" si="214"/>
        <v>12</v>
      </c>
      <c r="B1537">
        <f t="shared" si="215"/>
        <v>128</v>
      </c>
      <c r="C1537">
        <f t="shared" si="210"/>
        <v>2763</v>
      </c>
      <c r="D1537" t="str">
        <f t="shared" si="211"/>
        <v>Daniel</v>
      </c>
      <c r="E1537" t="str">
        <f t="shared" si="212"/>
        <v>Plappert</v>
      </c>
      <c r="F1537">
        <f>ROUND(IF(Tariftyp="AT",IF($A1537&lt;MONTH(TE_ZP_AT),AT_Gehalt,AT_Gehalt*(1+TE_Satz_AT)),IF($A1537&lt;MONTH(TE_ZP_Tarif),Tarifentgelt,Tarifentgelt*(1+TE_Satz))*IRWAZ/AZ_Tarif)*EintrittsKNZ*AustrittsKNZ,2)</f>
        <v>5414.2</v>
      </c>
      <c r="G1537">
        <f>ROUND(Grundentgelt*LZinPrz,2)</f>
        <v>595.55999999999995</v>
      </c>
      <c r="H1537">
        <f>ROUND(IF(FreiwZulage&gt;TarifVolumenEnt+TarifVolumenLZ,FreiwZulage-(TarifVolumenEnt+TarifVolumenLZ),0)*AustrittsKNZ*EintrittsKNZ,2)</f>
        <v>0</v>
      </c>
      <c r="I1537">
        <f t="shared" si="213"/>
        <v>6009.76</v>
      </c>
      <c r="J1537">
        <f t="shared" si="207"/>
        <v>973.4</v>
      </c>
      <c r="K1537">
        <f t="shared" si="208"/>
        <v>0</v>
      </c>
      <c r="L1537">
        <f t="shared" si="209"/>
        <v>0</v>
      </c>
    </row>
    <row r="1538" spans="1:12" x14ac:dyDescent="0.25">
      <c r="A1538">
        <f t="shared" si="214"/>
        <v>1</v>
      </c>
      <c r="B1538">
        <f t="shared" si="215"/>
        <v>129</v>
      </c>
      <c r="C1538">
        <f t="shared" si="210"/>
        <v>2767</v>
      </c>
      <c r="D1538" t="str">
        <f t="shared" si="211"/>
        <v>Dieter</v>
      </c>
      <c r="E1538" t="str">
        <f t="shared" si="212"/>
        <v>Poloczek</v>
      </c>
      <c r="F1538">
        <f>ROUND(IF(Tariftyp="AT",IF($A1538&lt;MONTH(TE_ZP_AT),AT_Gehalt,AT_Gehalt*(1+TE_Satz_AT)),IF($A1538&lt;MONTH(TE_ZP_Tarif),Tarifentgelt,Tarifentgelt*(1+TE_Satz))*IRWAZ/AZ_Tarif)*EintrittsKNZ*AustrittsKNZ,2)</f>
        <v>4353.5</v>
      </c>
      <c r="G1538">
        <f>ROUND(Grundentgelt*LZinPrz,2)</f>
        <v>435.35</v>
      </c>
      <c r="H1538">
        <f>ROUND(IF(FreiwZulage&gt;TarifVolumenEnt+TarifVolumenLZ,FreiwZulage-(TarifVolumenEnt+TarifVolumenLZ),0)*AustrittsKNZ*EintrittsKNZ,2)</f>
        <v>0</v>
      </c>
      <c r="I1538">
        <f t="shared" si="213"/>
        <v>4788.8500000000004</v>
      </c>
      <c r="J1538">
        <f t="shared" ref="J1538:J1601" si="216">ROUND(IF(KVPV_BBG&lt;lfdEntgelt,KVPV_BBG*KVPV_Satz,lfdEntgelt*KVPV_Satz)+IF(RVAV_BBG&lt;lfdEntgelt,RVAV_BBG*RVAV_Satz,lfdEntgelt*RVAV_Satz),2)</f>
        <v>878.25</v>
      </c>
      <c r="K1538">
        <f t="shared" ref="K1538:K1601" si="217">IF(KVPV_BBG-lfdEntgelt&lt;0,0,KVPV_BBG-lfdEntgelt)</f>
        <v>0</v>
      </c>
      <c r="L1538">
        <f t="shared" ref="L1538:L1601" si="218">IF(RVAV_BBG-lfdEntgelt&lt;0,0,RVAV_BBG-lfdEntgelt)</f>
        <v>811.14999999999964</v>
      </c>
    </row>
    <row r="1539" spans="1:12" x14ac:dyDescent="0.25">
      <c r="A1539">
        <f t="shared" si="214"/>
        <v>2</v>
      </c>
      <c r="B1539">
        <f t="shared" si="215"/>
        <v>129</v>
      </c>
      <c r="C1539">
        <f t="shared" ref="C1539:C1602" si="219">INDEX(Stammdaten,$B1539,1)</f>
        <v>2767</v>
      </c>
      <c r="D1539" t="str">
        <f t="shared" ref="D1539:D1602" si="220">INDEX(Stammdaten,$B1539,2)</f>
        <v>Dieter</v>
      </c>
      <c r="E1539" t="str">
        <f t="shared" ref="E1539:E1602" si="221">INDEX(Stammdaten,$B1539,3)</f>
        <v>Poloczek</v>
      </c>
      <c r="F1539">
        <f>ROUND(IF(Tariftyp="AT",IF($A1539&lt;MONTH(TE_ZP_AT),AT_Gehalt,AT_Gehalt*(1+TE_Satz_AT)),IF($A1539&lt;MONTH(TE_ZP_Tarif),Tarifentgelt,Tarifentgelt*(1+TE_Satz))*IRWAZ/AZ_Tarif)*EintrittsKNZ*AustrittsKNZ,2)</f>
        <v>4353.5</v>
      </c>
      <c r="G1539">
        <f>ROUND(Grundentgelt*LZinPrz,2)</f>
        <v>435.35</v>
      </c>
      <c r="H1539">
        <f>ROUND(IF(FreiwZulage&gt;TarifVolumenEnt+TarifVolumenLZ,FreiwZulage-(TarifVolumenEnt+TarifVolumenLZ),0)*AustrittsKNZ*EintrittsKNZ,2)</f>
        <v>0</v>
      </c>
      <c r="I1539">
        <f t="shared" ref="I1539:I1602" si="222">SUM(F1539:H1539)</f>
        <v>4788.8500000000004</v>
      </c>
      <c r="J1539">
        <f t="shared" si="216"/>
        <v>878.25</v>
      </c>
      <c r="K1539">
        <f t="shared" si="217"/>
        <v>0</v>
      </c>
      <c r="L1539">
        <f t="shared" si="218"/>
        <v>811.14999999999964</v>
      </c>
    </row>
    <row r="1540" spans="1:12" x14ac:dyDescent="0.25">
      <c r="A1540">
        <f t="shared" ref="A1540:A1603" si="223">IF($A1539=12,1,$A1539+1)</f>
        <v>3</v>
      </c>
      <c r="B1540">
        <f t="shared" ref="B1540:B1603" si="224">IF(A1540=1,B1539+1,B1539)</f>
        <v>129</v>
      </c>
      <c r="C1540">
        <f t="shared" si="219"/>
        <v>2767</v>
      </c>
      <c r="D1540" t="str">
        <f t="shared" si="220"/>
        <v>Dieter</v>
      </c>
      <c r="E1540" t="str">
        <f t="shared" si="221"/>
        <v>Poloczek</v>
      </c>
      <c r="F1540">
        <f>ROUND(IF(Tariftyp="AT",IF($A1540&lt;MONTH(TE_ZP_AT),AT_Gehalt,AT_Gehalt*(1+TE_Satz_AT)),IF($A1540&lt;MONTH(TE_ZP_Tarif),Tarifentgelt,Tarifentgelt*(1+TE_Satz))*IRWAZ/AZ_Tarif)*EintrittsKNZ*AustrittsKNZ,2)</f>
        <v>4353.5</v>
      </c>
      <c r="G1540">
        <f>ROUND(Grundentgelt*LZinPrz,2)</f>
        <v>435.35</v>
      </c>
      <c r="H1540">
        <f>ROUND(IF(FreiwZulage&gt;TarifVolumenEnt+TarifVolumenLZ,FreiwZulage-(TarifVolumenEnt+TarifVolumenLZ),0)*AustrittsKNZ*EintrittsKNZ,2)</f>
        <v>0</v>
      </c>
      <c r="I1540">
        <f t="shared" si="222"/>
        <v>4788.8500000000004</v>
      </c>
      <c r="J1540">
        <f t="shared" si="216"/>
        <v>878.25</v>
      </c>
      <c r="K1540">
        <f t="shared" si="217"/>
        <v>0</v>
      </c>
      <c r="L1540">
        <f t="shared" si="218"/>
        <v>811.14999999999964</v>
      </c>
    </row>
    <row r="1541" spans="1:12" x14ac:dyDescent="0.25">
      <c r="A1541">
        <f t="shared" si="223"/>
        <v>4</v>
      </c>
      <c r="B1541">
        <f t="shared" si="224"/>
        <v>129</v>
      </c>
      <c r="C1541">
        <f t="shared" si="219"/>
        <v>2767</v>
      </c>
      <c r="D1541" t="str">
        <f t="shared" si="220"/>
        <v>Dieter</v>
      </c>
      <c r="E1541" t="str">
        <f t="shared" si="221"/>
        <v>Poloczek</v>
      </c>
      <c r="F1541">
        <f>ROUND(IF(Tariftyp="AT",IF($A1541&lt;MONTH(TE_ZP_AT),AT_Gehalt,AT_Gehalt*(1+TE_Satz_AT)),IF($A1541&lt;MONTH(TE_ZP_Tarif),Tarifentgelt,Tarifentgelt*(1+TE_Satz))*IRWAZ/AZ_Tarif)*EintrittsKNZ*AustrittsKNZ,2)</f>
        <v>4353.5</v>
      </c>
      <c r="G1541">
        <f>ROUND(Grundentgelt*LZinPrz,2)</f>
        <v>435.35</v>
      </c>
      <c r="H1541">
        <f>ROUND(IF(FreiwZulage&gt;TarifVolumenEnt+TarifVolumenLZ,FreiwZulage-(TarifVolumenEnt+TarifVolumenLZ),0)*AustrittsKNZ*EintrittsKNZ,2)</f>
        <v>0</v>
      </c>
      <c r="I1541">
        <f t="shared" si="222"/>
        <v>4788.8500000000004</v>
      </c>
      <c r="J1541">
        <f t="shared" si="216"/>
        <v>878.25</v>
      </c>
      <c r="K1541">
        <f t="shared" si="217"/>
        <v>0</v>
      </c>
      <c r="L1541">
        <f t="shared" si="218"/>
        <v>811.14999999999964</v>
      </c>
    </row>
    <row r="1542" spans="1:12" x14ac:dyDescent="0.25">
      <c r="A1542">
        <f t="shared" si="223"/>
        <v>5</v>
      </c>
      <c r="B1542">
        <f t="shared" si="224"/>
        <v>129</v>
      </c>
      <c r="C1542">
        <f t="shared" si="219"/>
        <v>2767</v>
      </c>
      <c r="D1542" t="str">
        <f t="shared" si="220"/>
        <v>Dieter</v>
      </c>
      <c r="E1542" t="str">
        <f t="shared" si="221"/>
        <v>Poloczek</v>
      </c>
      <c r="F1542">
        <f>ROUND(IF(Tariftyp="AT",IF($A1542&lt;MONTH(TE_ZP_AT),AT_Gehalt,AT_Gehalt*(1+TE_Satz_AT)),IF($A1542&lt;MONTH(TE_ZP_Tarif),Tarifentgelt,Tarifentgelt*(1+TE_Satz))*IRWAZ/AZ_Tarif)*EintrittsKNZ*AustrittsKNZ,2)</f>
        <v>4484.1099999999997</v>
      </c>
      <c r="G1542">
        <f>ROUND(Grundentgelt*LZinPrz,2)</f>
        <v>448.41</v>
      </c>
      <c r="H1542">
        <f>ROUND(IF(FreiwZulage&gt;TarifVolumenEnt+TarifVolumenLZ,FreiwZulage-(TarifVolumenEnt+TarifVolumenLZ),0)*AustrittsKNZ*EintrittsKNZ,2)</f>
        <v>0</v>
      </c>
      <c r="I1542">
        <f t="shared" si="222"/>
        <v>4932.5199999999995</v>
      </c>
      <c r="J1542">
        <f t="shared" si="216"/>
        <v>895.1</v>
      </c>
      <c r="K1542">
        <f t="shared" si="217"/>
        <v>0</v>
      </c>
      <c r="L1542">
        <f t="shared" si="218"/>
        <v>667.48000000000047</v>
      </c>
    </row>
    <row r="1543" spans="1:12" x14ac:dyDescent="0.25">
      <c r="A1543">
        <f t="shared" si="223"/>
        <v>6</v>
      </c>
      <c r="B1543">
        <f t="shared" si="224"/>
        <v>129</v>
      </c>
      <c r="C1543">
        <f t="shared" si="219"/>
        <v>2767</v>
      </c>
      <c r="D1543" t="str">
        <f t="shared" si="220"/>
        <v>Dieter</v>
      </c>
      <c r="E1543" t="str">
        <f t="shared" si="221"/>
        <v>Poloczek</v>
      </c>
      <c r="F1543">
        <f>ROUND(IF(Tariftyp="AT",IF($A1543&lt;MONTH(TE_ZP_AT),AT_Gehalt,AT_Gehalt*(1+TE_Satz_AT)),IF($A1543&lt;MONTH(TE_ZP_Tarif),Tarifentgelt,Tarifentgelt*(1+TE_Satz))*IRWAZ/AZ_Tarif)*EintrittsKNZ*AustrittsKNZ,2)</f>
        <v>4484.1099999999997</v>
      </c>
      <c r="G1543">
        <f>ROUND(Grundentgelt*LZinPrz,2)</f>
        <v>448.41</v>
      </c>
      <c r="H1543">
        <f>ROUND(IF(FreiwZulage&gt;TarifVolumenEnt+TarifVolumenLZ,FreiwZulage-(TarifVolumenEnt+TarifVolumenLZ),0)*AustrittsKNZ*EintrittsKNZ,2)</f>
        <v>0</v>
      </c>
      <c r="I1543">
        <f t="shared" si="222"/>
        <v>4932.5199999999995</v>
      </c>
      <c r="J1543">
        <f t="shared" si="216"/>
        <v>895.1</v>
      </c>
      <c r="K1543">
        <f t="shared" si="217"/>
        <v>0</v>
      </c>
      <c r="L1543">
        <f t="shared" si="218"/>
        <v>667.48000000000047</v>
      </c>
    </row>
    <row r="1544" spans="1:12" x14ac:dyDescent="0.25">
      <c r="A1544">
        <f t="shared" si="223"/>
        <v>7</v>
      </c>
      <c r="B1544">
        <f t="shared" si="224"/>
        <v>129</v>
      </c>
      <c r="C1544">
        <f t="shared" si="219"/>
        <v>2767</v>
      </c>
      <c r="D1544" t="str">
        <f t="shared" si="220"/>
        <v>Dieter</v>
      </c>
      <c r="E1544" t="str">
        <f t="shared" si="221"/>
        <v>Poloczek</v>
      </c>
      <c r="F1544">
        <f>ROUND(IF(Tariftyp="AT",IF($A1544&lt;MONTH(TE_ZP_AT),AT_Gehalt,AT_Gehalt*(1+TE_Satz_AT)),IF($A1544&lt;MONTH(TE_ZP_Tarif),Tarifentgelt,Tarifentgelt*(1+TE_Satz))*IRWAZ/AZ_Tarif)*EintrittsKNZ*AustrittsKNZ,2)</f>
        <v>4484.1099999999997</v>
      </c>
      <c r="G1544">
        <f>ROUND(Grundentgelt*LZinPrz,2)</f>
        <v>448.41</v>
      </c>
      <c r="H1544">
        <f>ROUND(IF(FreiwZulage&gt;TarifVolumenEnt+TarifVolumenLZ,FreiwZulage-(TarifVolumenEnt+TarifVolumenLZ),0)*AustrittsKNZ*EintrittsKNZ,2)</f>
        <v>0</v>
      </c>
      <c r="I1544">
        <f t="shared" si="222"/>
        <v>4932.5199999999995</v>
      </c>
      <c r="J1544">
        <f t="shared" si="216"/>
        <v>895.1</v>
      </c>
      <c r="K1544">
        <f t="shared" si="217"/>
        <v>0</v>
      </c>
      <c r="L1544">
        <f t="shared" si="218"/>
        <v>667.48000000000047</v>
      </c>
    </row>
    <row r="1545" spans="1:12" x14ac:dyDescent="0.25">
      <c r="A1545">
        <f t="shared" si="223"/>
        <v>8</v>
      </c>
      <c r="B1545">
        <f t="shared" si="224"/>
        <v>129</v>
      </c>
      <c r="C1545">
        <f t="shared" si="219"/>
        <v>2767</v>
      </c>
      <c r="D1545" t="str">
        <f t="shared" si="220"/>
        <v>Dieter</v>
      </c>
      <c r="E1545" t="str">
        <f t="shared" si="221"/>
        <v>Poloczek</v>
      </c>
      <c r="F1545">
        <f>ROUND(IF(Tariftyp="AT",IF($A1545&lt;MONTH(TE_ZP_AT),AT_Gehalt,AT_Gehalt*(1+TE_Satz_AT)),IF($A1545&lt;MONTH(TE_ZP_Tarif),Tarifentgelt,Tarifentgelt*(1+TE_Satz))*IRWAZ/AZ_Tarif)*EintrittsKNZ*AustrittsKNZ,2)</f>
        <v>4484.1099999999997</v>
      </c>
      <c r="G1545">
        <f>ROUND(Grundentgelt*LZinPrz,2)</f>
        <v>448.41</v>
      </c>
      <c r="H1545">
        <f>ROUND(IF(FreiwZulage&gt;TarifVolumenEnt+TarifVolumenLZ,FreiwZulage-(TarifVolumenEnt+TarifVolumenLZ),0)*AustrittsKNZ*EintrittsKNZ,2)</f>
        <v>0</v>
      </c>
      <c r="I1545">
        <f t="shared" si="222"/>
        <v>4932.5199999999995</v>
      </c>
      <c r="J1545">
        <f t="shared" si="216"/>
        <v>895.1</v>
      </c>
      <c r="K1545">
        <f t="shared" si="217"/>
        <v>0</v>
      </c>
      <c r="L1545">
        <f t="shared" si="218"/>
        <v>667.48000000000047</v>
      </c>
    </row>
    <row r="1546" spans="1:12" x14ac:dyDescent="0.25">
      <c r="A1546">
        <f t="shared" si="223"/>
        <v>9</v>
      </c>
      <c r="B1546">
        <f t="shared" si="224"/>
        <v>129</v>
      </c>
      <c r="C1546">
        <f t="shared" si="219"/>
        <v>2767</v>
      </c>
      <c r="D1546" t="str">
        <f t="shared" si="220"/>
        <v>Dieter</v>
      </c>
      <c r="E1546" t="str">
        <f t="shared" si="221"/>
        <v>Poloczek</v>
      </c>
      <c r="F1546">
        <f>ROUND(IF(Tariftyp="AT",IF($A1546&lt;MONTH(TE_ZP_AT),AT_Gehalt,AT_Gehalt*(1+TE_Satz_AT)),IF($A1546&lt;MONTH(TE_ZP_Tarif),Tarifentgelt,Tarifentgelt*(1+TE_Satz))*IRWAZ/AZ_Tarif)*EintrittsKNZ*AustrittsKNZ,2)</f>
        <v>4484.1099999999997</v>
      </c>
      <c r="G1546">
        <f>ROUND(Grundentgelt*LZinPrz,2)</f>
        <v>448.41</v>
      </c>
      <c r="H1546">
        <f>ROUND(IF(FreiwZulage&gt;TarifVolumenEnt+TarifVolumenLZ,FreiwZulage-(TarifVolumenEnt+TarifVolumenLZ),0)*AustrittsKNZ*EintrittsKNZ,2)</f>
        <v>0</v>
      </c>
      <c r="I1546">
        <f t="shared" si="222"/>
        <v>4932.5199999999995</v>
      </c>
      <c r="J1546">
        <f t="shared" si="216"/>
        <v>895.1</v>
      </c>
      <c r="K1546">
        <f t="shared" si="217"/>
        <v>0</v>
      </c>
      <c r="L1546">
        <f t="shared" si="218"/>
        <v>667.48000000000047</v>
      </c>
    </row>
    <row r="1547" spans="1:12" x14ac:dyDescent="0.25">
      <c r="A1547">
        <f t="shared" si="223"/>
        <v>10</v>
      </c>
      <c r="B1547">
        <f t="shared" si="224"/>
        <v>129</v>
      </c>
      <c r="C1547">
        <f t="shared" si="219"/>
        <v>2767</v>
      </c>
      <c r="D1547" t="str">
        <f t="shared" si="220"/>
        <v>Dieter</v>
      </c>
      <c r="E1547" t="str">
        <f t="shared" si="221"/>
        <v>Poloczek</v>
      </c>
      <c r="F1547">
        <f>ROUND(IF(Tariftyp="AT",IF($A1547&lt;MONTH(TE_ZP_AT),AT_Gehalt,AT_Gehalt*(1+TE_Satz_AT)),IF($A1547&lt;MONTH(TE_ZP_Tarif),Tarifentgelt,Tarifentgelt*(1+TE_Satz))*IRWAZ/AZ_Tarif)*EintrittsKNZ*AustrittsKNZ,2)</f>
        <v>4484.1099999999997</v>
      </c>
      <c r="G1547">
        <f>ROUND(Grundentgelt*LZinPrz,2)</f>
        <v>448.41</v>
      </c>
      <c r="H1547">
        <f>ROUND(IF(FreiwZulage&gt;TarifVolumenEnt+TarifVolumenLZ,FreiwZulage-(TarifVolumenEnt+TarifVolumenLZ),0)*AustrittsKNZ*EintrittsKNZ,2)</f>
        <v>0</v>
      </c>
      <c r="I1547">
        <f t="shared" si="222"/>
        <v>4932.5199999999995</v>
      </c>
      <c r="J1547">
        <f t="shared" si="216"/>
        <v>895.1</v>
      </c>
      <c r="K1547">
        <f t="shared" si="217"/>
        <v>0</v>
      </c>
      <c r="L1547">
        <f t="shared" si="218"/>
        <v>667.48000000000047</v>
      </c>
    </row>
    <row r="1548" spans="1:12" x14ac:dyDescent="0.25">
      <c r="A1548">
        <f t="shared" si="223"/>
        <v>11</v>
      </c>
      <c r="B1548">
        <f t="shared" si="224"/>
        <v>129</v>
      </c>
      <c r="C1548">
        <f t="shared" si="219"/>
        <v>2767</v>
      </c>
      <c r="D1548" t="str">
        <f t="shared" si="220"/>
        <v>Dieter</v>
      </c>
      <c r="E1548" t="str">
        <f t="shared" si="221"/>
        <v>Poloczek</v>
      </c>
      <c r="F1548">
        <f>ROUND(IF(Tariftyp="AT",IF($A1548&lt;MONTH(TE_ZP_AT),AT_Gehalt,AT_Gehalt*(1+TE_Satz_AT)),IF($A1548&lt;MONTH(TE_ZP_Tarif),Tarifentgelt,Tarifentgelt*(1+TE_Satz))*IRWAZ/AZ_Tarif)*EintrittsKNZ*AustrittsKNZ,2)</f>
        <v>4484.1099999999997</v>
      </c>
      <c r="G1548">
        <f>ROUND(Grundentgelt*LZinPrz,2)</f>
        <v>448.41</v>
      </c>
      <c r="H1548">
        <f>ROUND(IF(FreiwZulage&gt;TarifVolumenEnt+TarifVolumenLZ,FreiwZulage-(TarifVolumenEnt+TarifVolumenLZ),0)*AustrittsKNZ*EintrittsKNZ,2)</f>
        <v>0</v>
      </c>
      <c r="I1548">
        <f t="shared" si="222"/>
        <v>4932.5199999999995</v>
      </c>
      <c r="J1548">
        <f t="shared" si="216"/>
        <v>895.1</v>
      </c>
      <c r="K1548">
        <f t="shared" si="217"/>
        <v>0</v>
      </c>
      <c r="L1548">
        <f t="shared" si="218"/>
        <v>667.48000000000047</v>
      </c>
    </row>
    <row r="1549" spans="1:12" x14ac:dyDescent="0.25">
      <c r="A1549">
        <f t="shared" si="223"/>
        <v>12</v>
      </c>
      <c r="B1549">
        <f t="shared" si="224"/>
        <v>129</v>
      </c>
      <c r="C1549">
        <f t="shared" si="219"/>
        <v>2767</v>
      </c>
      <c r="D1549" t="str">
        <f t="shared" si="220"/>
        <v>Dieter</v>
      </c>
      <c r="E1549" t="str">
        <f t="shared" si="221"/>
        <v>Poloczek</v>
      </c>
      <c r="F1549">
        <f>ROUND(IF(Tariftyp="AT",IF($A1549&lt;MONTH(TE_ZP_AT),AT_Gehalt,AT_Gehalt*(1+TE_Satz_AT)),IF($A1549&lt;MONTH(TE_ZP_Tarif),Tarifentgelt,Tarifentgelt*(1+TE_Satz))*IRWAZ/AZ_Tarif)*EintrittsKNZ*AustrittsKNZ,2)</f>
        <v>4484.1099999999997</v>
      </c>
      <c r="G1549">
        <f>ROUND(Grundentgelt*LZinPrz,2)</f>
        <v>448.41</v>
      </c>
      <c r="H1549">
        <f>ROUND(IF(FreiwZulage&gt;TarifVolumenEnt+TarifVolumenLZ,FreiwZulage-(TarifVolumenEnt+TarifVolumenLZ),0)*AustrittsKNZ*EintrittsKNZ,2)</f>
        <v>0</v>
      </c>
      <c r="I1549">
        <f t="shared" si="222"/>
        <v>4932.5199999999995</v>
      </c>
      <c r="J1549">
        <f t="shared" si="216"/>
        <v>895.1</v>
      </c>
      <c r="K1549">
        <f t="shared" si="217"/>
        <v>0</v>
      </c>
      <c r="L1549">
        <f t="shared" si="218"/>
        <v>667.48000000000047</v>
      </c>
    </row>
    <row r="1550" spans="1:12" x14ac:dyDescent="0.25">
      <c r="A1550">
        <f t="shared" si="223"/>
        <v>1</v>
      </c>
      <c r="B1550">
        <f t="shared" si="224"/>
        <v>130</v>
      </c>
      <c r="C1550">
        <f t="shared" si="219"/>
        <v>2769</v>
      </c>
      <c r="D1550" t="str">
        <f t="shared" si="220"/>
        <v>Bernhard</v>
      </c>
      <c r="E1550" t="str">
        <f t="shared" si="221"/>
        <v>Pook</v>
      </c>
      <c r="F1550">
        <f>ROUND(IF(Tariftyp="AT",IF($A1550&lt;MONTH(TE_ZP_AT),AT_Gehalt,AT_Gehalt*(1+TE_Satz_AT)),IF($A1550&lt;MONTH(TE_ZP_Tarif),Tarifentgelt,Tarifentgelt*(1+TE_Satz))*IRWAZ/AZ_Tarif)*EintrittsKNZ*AustrittsKNZ,2)</f>
        <v>2167.5</v>
      </c>
      <c r="G1550">
        <f>ROUND(Grundentgelt*LZinPrz,2)</f>
        <v>195.08</v>
      </c>
      <c r="H1550">
        <f>ROUND(IF(FreiwZulage&gt;TarifVolumenEnt+TarifVolumenLZ,FreiwZulage-(TarifVolumenEnt+TarifVolumenLZ),0)*AustrittsKNZ*EintrittsKNZ,2)</f>
        <v>0</v>
      </c>
      <c r="I1550">
        <f t="shared" si="222"/>
        <v>2362.58</v>
      </c>
      <c r="J1550">
        <f t="shared" si="216"/>
        <v>472.63</v>
      </c>
      <c r="K1550">
        <f t="shared" si="217"/>
        <v>1462.42</v>
      </c>
      <c r="L1550">
        <f t="shared" si="218"/>
        <v>3237.42</v>
      </c>
    </row>
    <row r="1551" spans="1:12" x14ac:dyDescent="0.25">
      <c r="A1551">
        <f t="shared" si="223"/>
        <v>2</v>
      </c>
      <c r="B1551">
        <f t="shared" si="224"/>
        <v>130</v>
      </c>
      <c r="C1551">
        <f t="shared" si="219"/>
        <v>2769</v>
      </c>
      <c r="D1551" t="str">
        <f t="shared" si="220"/>
        <v>Bernhard</v>
      </c>
      <c r="E1551" t="str">
        <f t="shared" si="221"/>
        <v>Pook</v>
      </c>
      <c r="F1551">
        <f>ROUND(IF(Tariftyp="AT",IF($A1551&lt;MONTH(TE_ZP_AT),AT_Gehalt,AT_Gehalt*(1+TE_Satz_AT)),IF($A1551&lt;MONTH(TE_ZP_Tarif),Tarifentgelt,Tarifentgelt*(1+TE_Satz))*IRWAZ/AZ_Tarif)*EintrittsKNZ*AustrittsKNZ,2)</f>
        <v>2167.5</v>
      </c>
      <c r="G1551">
        <f>ROUND(Grundentgelt*LZinPrz,2)</f>
        <v>195.08</v>
      </c>
      <c r="H1551">
        <f>ROUND(IF(FreiwZulage&gt;TarifVolumenEnt+TarifVolumenLZ,FreiwZulage-(TarifVolumenEnt+TarifVolumenLZ),0)*AustrittsKNZ*EintrittsKNZ,2)</f>
        <v>0</v>
      </c>
      <c r="I1551">
        <f t="shared" si="222"/>
        <v>2362.58</v>
      </c>
      <c r="J1551">
        <f t="shared" si="216"/>
        <v>472.63</v>
      </c>
      <c r="K1551">
        <f t="shared" si="217"/>
        <v>1462.42</v>
      </c>
      <c r="L1551">
        <f t="shared" si="218"/>
        <v>3237.42</v>
      </c>
    </row>
    <row r="1552" spans="1:12" x14ac:dyDescent="0.25">
      <c r="A1552">
        <f t="shared" si="223"/>
        <v>3</v>
      </c>
      <c r="B1552">
        <f t="shared" si="224"/>
        <v>130</v>
      </c>
      <c r="C1552">
        <f t="shared" si="219"/>
        <v>2769</v>
      </c>
      <c r="D1552" t="str">
        <f t="shared" si="220"/>
        <v>Bernhard</v>
      </c>
      <c r="E1552" t="str">
        <f t="shared" si="221"/>
        <v>Pook</v>
      </c>
      <c r="F1552">
        <f>ROUND(IF(Tariftyp="AT",IF($A1552&lt;MONTH(TE_ZP_AT),AT_Gehalt,AT_Gehalt*(1+TE_Satz_AT)),IF($A1552&lt;MONTH(TE_ZP_Tarif),Tarifentgelt,Tarifentgelt*(1+TE_Satz))*IRWAZ/AZ_Tarif)*EintrittsKNZ*AustrittsKNZ,2)</f>
        <v>2167.5</v>
      </c>
      <c r="G1552">
        <f>ROUND(Grundentgelt*LZinPrz,2)</f>
        <v>195.08</v>
      </c>
      <c r="H1552">
        <f>ROUND(IF(FreiwZulage&gt;TarifVolumenEnt+TarifVolumenLZ,FreiwZulage-(TarifVolumenEnt+TarifVolumenLZ),0)*AustrittsKNZ*EintrittsKNZ,2)</f>
        <v>0</v>
      </c>
      <c r="I1552">
        <f t="shared" si="222"/>
        <v>2362.58</v>
      </c>
      <c r="J1552">
        <f t="shared" si="216"/>
        <v>472.63</v>
      </c>
      <c r="K1552">
        <f t="shared" si="217"/>
        <v>1462.42</v>
      </c>
      <c r="L1552">
        <f t="shared" si="218"/>
        <v>3237.42</v>
      </c>
    </row>
    <row r="1553" spans="1:12" x14ac:dyDescent="0.25">
      <c r="A1553">
        <f t="shared" si="223"/>
        <v>4</v>
      </c>
      <c r="B1553">
        <f t="shared" si="224"/>
        <v>130</v>
      </c>
      <c r="C1553">
        <f t="shared" si="219"/>
        <v>2769</v>
      </c>
      <c r="D1553" t="str">
        <f t="shared" si="220"/>
        <v>Bernhard</v>
      </c>
      <c r="E1553" t="str">
        <f t="shared" si="221"/>
        <v>Pook</v>
      </c>
      <c r="F1553">
        <f>ROUND(IF(Tariftyp="AT",IF($A1553&lt;MONTH(TE_ZP_AT),AT_Gehalt,AT_Gehalt*(1+TE_Satz_AT)),IF($A1553&lt;MONTH(TE_ZP_Tarif),Tarifentgelt,Tarifentgelt*(1+TE_Satz))*IRWAZ/AZ_Tarif)*EintrittsKNZ*AustrittsKNZ,2)</f>
        <v>2167.5</v>
      </c>
      <c r="G1553">
        <f>ROUND(Grundentgelt*LZinPrz,2)</f>
        <v>195.08</v>
      </c>
      <c r="H1553">
        <f>ROUND(IF(FreiwZulage&gt;TarifVolumenEnt+TarifVolumenLZ,FreiwZulage-(TarifVolumenEnt+TarifVolumenLZ),0)*AustrittsKNZ*EintrittsKNZ,2)</f>
        <v>0</v>
      </c>
      <c r="I1553">
        <f t="shared" si="222"/>
        <v>2362.58</v>
      </c>
      <c r="J1553">
        <f t="shared" si="216"/>
        <v>472.63</v>
      </c>
      <c r="K1553">
        <f t="shared" si="217"/>
        <v>1462.42</v>
      </c>
      <c r="L1553">
        <f t="shared" si="218"/>
        <v>3237.42</v>
      </c>
    </row>
    <row r="1554" spans="1:12" x14ac:dyDescent="0.25">
      <c r="A1554">
        <f t="shared" si="223"/>
        <v>5</v>
      </c>
      <c r="B1554">
        <f t="shared" si="224"/>
        <v>130</v>
      </c>
      <c r="C1554">
        <f t="shared" si="219"/>
        <v>2769</v>
      </c>
      <c r="D1554" t="str">
        <f t="shared" si="220"/>
        <v>Bernhard</v>
      </c>
      <c r="E1554" t="str">
        <f t="shared" si="221"/>
        <v>Pook</v>
      </c>
      <c r="F1554">
        <f>ROUND(IF(Tariftyp="AT",IF($A1554&lt;MONTH(TE_ZP_AT),AT_Gehalt,AT_Gehalt*(1+TE_Satz_AT)),IF($A1554&lt;MONTH(TE_ZP_Tarif),Tarifentgelt,Tarifentgelt*(1+TE_Satz))*IRWAZ/AZ_Tarif)*EintrittsKNZ*AustrittsKNZ,2)</f>
        <v>2232.5300000000002</v>
      </c>
      <c r="G1554">
        <f>ROUND(Grundentgelt*LZinPrz,2)</f>
        <v>200.93</v>
      </c>
      <c r="H1554">
        <f>ROUND(IF(FreiwZulage&gt;TarifVolumenEnt+TarifVolumenLZ,FreiwZulage-(TarifVolumenEnt+TarifVolumenLZ),0)*AustrittsKNZ*EintrittsKNZ,2)</f>
        <v>0</v>
      </c>
      <c r="I1554">
        <f t="shared" si="222"/>
        <v>2433.46</v>
      </c>
      <c r="J1554">
        <f t="shared" si="216"/>
        <v>486.81</v>
      </c>
      <c r="K1554">
        <f t="shared" si="217"/>
        <v>1391.54</v>
      </c>
      <c r="L1554">
        <f t="shared" si="218"/>
        <v>3166.54</v>
      </c>
    </row>
    <row r="1555" spans="1:12" x14ac:dyDescent="0.25">
      <c r="A1555">
        <f t="shared" si="223"/>
        <v>6</v>
      </c>
      <c r="B1555">
        <f t="shared" si="224"/>
        <v>130</v>
      </c>
      <c r="C1555">
        <f t="shared" si="219"/>
        <v>2769</v>
      </c>
      <c r="D1555" t="str">
        <f t="shared" si="220"/>
        <v>Bernhard</v>
      </c>
      <c r="E1555" t="str">
        <f t="shared" si="221"/>
        <v>Pook</v>
      </c>
      <c r="F1555">
        <f>ROUND(IF(Tariftyp="AT",IF($A1555&lt;MONTH(TE_ZP_AT),AT_Gehalt,AT_Gehalt*(1+TE_Satz_AT)),IF($A1555&lt;MONTH(TE_ZP_Tarif),Tarifentgelt,Tarifentgelt*(1+TE_Satz))*IRWAZ/AZ_Tarif)*EintrittsKNZ*AustrittsKNZ,2)</f>
        <v>2232.5300000000002</v>
      </c>
      <c r="G1555">
        <f>ROUND(Grundentgelt*LZinPrz,2)</f>
        <v>200.93</v>
      </c>
      <c r="H1555">
        <f>ROUND(IF(FreiwZulage&gt;TarifVolumenEnt+TarifVolumenLZ,FreiwZulage-(TarifVolumenEnt+TarifVolumenLZ),0)*AustrittsKNZ*EintrittsKNZ,2)</f>
        <v>0</v>
      </c>
      <c r="I1555">
        <f t="shared" si="222"/>
        <v>2433.46</v>
      </c>
      <c r="J1555">
        <f t="shared" si="216"/>
        <v>486.81</v>
      </c>
      <c r="K1555">
        <f t="shared" si="217"/>
        <v>1391.54</v>
      </c>
      <c r="L1555">
        <f t="shared" si="218"/>
        <v>3166.54</v>
      </c>
    </row>
    <row r="1556" spans="1:12" x14ac:dyDescent="0.25">
      <c r="A1556">
        <f t="shared" si="223"/>
        <v>7</v>
      </c>
      <c r="B1556">
        <f t="shared" si="224"/>
        <v>130</v>
      </c>
      <c r="C1556">
        <f t="shared" si="219"/>
        <v>2769</v>
      </c>
      <c r="D1556" t="str">
        <f t="shared" si="220"/>
        <v>Bernhard</v>
      </c>
      <c r="E1556" t="str">
        <f t="shared" si="221"/>
        <v>Pook</v>
      </c>
      <c r="F1556">
        <f>ROUND(IF(Tariftyp="AT",IF($A1556&lt;MONTH(TE_ZP_AT),AT_Gehalt,AT_Gehalt*(1+TE_Satz_AT)),IF($A1556&lt;MONTH(TE_ZP_Tarif),Tarifentgelt,Tarifentgelt*(1+TE_Satz))*IRWAZ/AZ_Tarif)*EintrittsKNZ*AustrittsKNZ,2)</f>
        <v>2232.5300000000002</v>
      </c>
      <c r="G1556">
        <f>ROUND(Grundentgelt*LZinPrz,2)</f>
        <v>200.93</v>
      </c>
      <c r="H1556">
        <f>ROUND(IF(FreiwZulage&gt;TarifVolumenEnt+TarifVolumenLZ,FreiwZulage-(TarifVolumenEnt+TarifVolumenLZ),0)*AustrittsKNZ*EintrittsKNZ,2)</f>
        <v>0</v>
      </c>
      <c r="I1556">
        <f t="shared" si="222"/>
        <v>2433.46</v>
      </c>
      <c r="J1556">
        <f t="shared" si="216"/>
        <v>486.81</v>
      </c>
      <c r="K1556">
        <f t="shared" si="217"/>
        <v>1391.54</v>
      </c>
      <c r="L1556">
        <f t="shared" si="218"/>
        <v>3166.54</v>
      </c>
    </row>
    <row r="1557" spans="1:12" x14ac:dyDescent="0.25">
      <c r="A1557">
        <f t="shared" si="223"/>
        <v>8</v>
      </c>
      <c r="B1557">
        <f t="shared" si="224"/>
        <v>130</v>
      </c>
      <c r="C1557">
        <f t="shared" si="219"/>
        <v>2769</v>
      </c>
      <c r="D1557" t="str">
        <f t="shared" si="220"/>
        <v>Bernhard</v>
      </c>
      <c r="E1557" t="str">
        <f t="shared" si="221"/>
        <v>Pook</v>
      </c>
      <c r="F1557">
        <f>ROUND(IF(Tariftyp="AT",IF($A1557&lt;MONTH(TE_ZP_AT),AT_Gehalt,AT_Gehalt*(1+TE_Satz_AT)),IF($A1557&lt;MONTH(TE_ZP_Tarif),Tarifentgelt,Tarifentgelt*(1+TE_Satz))*IRWAZ/AZ_Tarif)*EintrittsKNZ*AustrittsKNZ,2)</f>
        <v>2232.5300000000002</v>
      </c>
      <c r="G1557">
        <f>ROUND(Grundentgelt*LZinPrz,2)</f>
        <v>200.93</v>
      </c>
      <c r="H1557">
        <f>ROUND(IF(FreiwZulage&gt;TarifVolumenEnt+TarifVolumenLZ,FreiwZulage-(TarifVolumenEnt+TarifVolumenLZ),0)*AustrittsKNZ*EintrittsKNZ,2)</f>
        <v>0</v>
      </c>
      <c r="I1557">
        <f t="shared" si="222"/>
        <v>2433.46</v>
      </c>
      <c r="J1557">
        <f t="shared" si="216"/>
        <v>486.81</v>
      </c>
      <c r="K1557">
        <f t="shared" si="217"/>
        <v>1391.54</v>
      </c>
      <c r="L1557">
        <f t="shared" si="218"/>
        <v>3166.54</v>
      </c>
    </row>
    <row r="1558" spans="1:12" x14ac:dyDescent="0.25">
      <c r="A1558">
        <f t="shared" si="223"/>
        <v>9</v>
      </c>
      <c r="B1558">
        <f t="shared" si="224"/>
        <v>130</v>
      </c>
      <c r="C1558">
        <f t="shared" si="219"/>
        <v>2769</v>
      </c>
      <c r="D1558" t="str">
        <f t="shared" si="220"/>
        <v>Bernhard</v>
      </c>
      <c r="E1558" t="str">
        <f t="shared" si="221"/>
        <v>Pook</v>
      </c>
      <c r="F1558">
        <f>ROUND(IF(Tariftyp="AT",IF($A1558&lt;MONTH(TE_ZP_AT),AT_Gehalt,AT_Gehalt*(1+TE_Satz_AT)),IF($A1558&lt;MONTH(TE_ZP_Tarif),Tarifentgelt,Tarifentgelt*(1+TE_Satz))*IRWAZ/AZ_Tarif)*EintrittsKNZ*AustrittsKNZ,2)</f>
        <v>2232.5300000000002</v>
      </c>
      <c r="G1558">
        <f>ROUND(Grundentgelt*LZinPrz,2)</f>
        <v>200.93</v>
      </c>
      <c r="H1558">
        <f>ROUND(IF(FreiwZulage&gt;TarifVolumenEnt+TarifVolumenLZ,FreiwZulage-(TarifVolumenEnt+TarifVolumenLZ),0)*AustrittsKNZ*EintrittsKNZ,2)</f>
        <v>0</v>
      </c>
      <c r="I1558">
        <f t="shared" si="222"/>
        <v>2433.46</v>
      </c>
      <c r="J1558">
        <f t="shared" si="216"/>
        <v>486.81</v>
      </c>
      <c r="K1558">
        <f t="shared" si="217"/>
        <v>1391.54</v>
      </c>
      <c r="L1558">
        <f t="shared" si="218"/>
        <v>3166.54</v>
      </c>
    </row>
    <row r="1559" spans="1:12" x14ac:dyDescent="0.25">
      <c r="A1559">
        <f t="shared" si="223"/>
        <v>10</v>
      </c>
      <c r="B1559">
        <f t="shared" si="224"/>
        <v>130</v>
      </c>
      <c r="C1559">
        <f t="shared" si="219"/>
        <v>2769</v>
      </c>
      <c r="D1559" t="str">
        <f t="shared" si="220"/>
        <v>Bernhard</v>
      </c>
      <c r="E1559" t="str">
        <f t="shared" si="221"/>
        <v>Pook</v>
      </c>
      <c r="F1559">
        <f>ROUND(IF(Tariftyp="AT",IF($A1559&lt;MONTH(TE_ZP_AT),AT_Gehalt,AT_Gehalt*(1+TE_Satz_AT)),IF($A1559&lt;MONTH(TE_ZP_Tarif),Tarifentgelt,Tarifentgelt*(1+TE_Satz))*IRWAZ/AZ_Tarif)*EintrittsKNZ*AustrittsKNZ,2)</f>
        <v>2232.5300000000002</v>
      </c>
      <c r="G1559">
        <f>ROUND(Grundentgelt*LZinPrz,2)</f>
        <v>200.93</v>
      </c>
      <c r="H1559">
        <f>ROUND(IF(FreiwZulage&gt;TarifVolumenEnt+TarifVolumenLZ,FreiwZulage-(TarifVolumenEnt+TarifVolumenLZ),0)*AustrittsKNZ*EintrittsKNZ,2)</f>
        <v>0</v>
      </c>
      <c r="I1559">
        <f t="shared" si="222"/>
        <v>2433.46</v>
      </c>
      <c r="J1559">
        <f t="shared" si="216"/>
        <v>486.81</v>
      </c>
      <c r="K1559">
        <f t="shared" si="217"/>
        <v>1391.54</v>
      </c>
      <c r="L1559">
        <f t="shared" si="218"/>
        <v>3166.54</v>
      </c>
    </row>
    <row r="1560" spans="1:12" x14ac:dyDescent="0.25">
      <c r="A1560">
        <f t="shared" si="223"/>
        <v>11</v>
      </c>
      <c r="B1560">
        <f t="shared" si="224"/>
        <v>130</v>
      </c>
      <c r="C1560">
        <f t="shared" si="219"/>
        <v>2769</v>
      </c>
      <c r="D1560" t="str">
        <f t="shared" si="220"/>
        <v>Bernhard</v>
      </c>
      <c r="E1560" t="str">
        <f t="shared" si="221"/>
        <v>Pook</v>
      </c>
      <c r="F1560">
        <f>ROUND(IF(Tariftyp="AT",IF($A1560&lt;MONTH(TE_ZP_AT),AT_Gehalt,AT_Gehalt*(1+TE_Satz_AT)),IF($A1560&lt;MONTH(TE_ZP_Tarif),Tarifentgelt,Tarifentgelt*(1+TE_Satz))*IRWAZ/AZ_Tarif)*EintrittsKNZ*AustrittsKNZ,2)</f>
        <v>2232.5300000000002</v>
      </c>
      <c r="G1560">
        <f>ROUND(Grundentgelt*LZinPrz,2)</f>
        <v>200.93</v>
      </c>
      <c r="H1560">
        <f>ROUND(IF(FreiwZulage&gt;TarifVolumenEnt+TarifVolumenLZ,FreiwZulage-(TarifVolumenEnt+TarifVolumenLZ),0)*AustrittsKNZ*EintrittsKNZ,2)</f>
        <v>0</v>
      </c>
      <c r="I1560">
        <f t="shared" si="222"/>
        <v>2433.46</v>
      </c>
      <c r="J1560">
        <f t="shared" si="216"/>
        <v>486.81</v>
      </c>
      <c r="K1560">
        <f t="shared" si="217"/>
        <v>1391.54</v>
      </c>
      <c r="L1560">
        <f t="shared" si="218"/>
        <v>3166.54</v>
      </c>
    </row>
    <row r="1561" spans="1:12" x14ac:dyDescent="0.25">
      <c r="A1561">
        <f t="shared" si="223"/>
        <v>12</v>
      </c>
      <c r="B1561">
        <f t="shared" si="224"/>
        <v>130</v>
      </c>
      <c r="C1561">
        <f t="shared" si="219"/>
        <v>2769</v>
      </c>
      <c r="D1561" t="str">
        <f t="shared" si="220"/>
        <v>Bernhard</v>
      </c>
      <c r="E1561" t="str">
        <f t="shared" si="221"/>
        <v>Pook</v>
      </c>
      <c r="F1561">
        <f>ROUND(IF(Tariftyp="AT",IF($A1561&lt;MONTH(TE_ZP_AT),AT_Gehalt,AT_Gehalt*(1+TE_Satz_AT)),IF($A1561&lt;MONTH(TE_ZP_Tarif),Tarifentgelt,Tarifentgelt*(1+TE_Satz))*IRWAZ/AZ_Tarif)*EintrittsKNZ*AustrittsKNZ,2)</f>
        <v>2232.5300000000002</v>
      </c>
      <c r="G1561">
        <f>ROUND(Grundentgelt*LZinPrz,2)</f>
        <v>200.93</v>
      </c>
      <c r="H1561">
        <f>ROUND(IF(FreiwZulage&gt;TarifVolumenEnt+TarifVolumenLZ,FreiwZulage-(TarifVolumenEnt+TarifVolumenLZ),0)*AustrittsKNZ*EintrittsKNZ,2)</f>
        <v>0</v>
      </c>
      <c r="I1561">
        <f t="shared" si="222"/>
        <v>2433.46</v>
      </c>
      <c r="J1561">
        <f t="shared" si="216"/>
        <v>486.81</v>
      </c>
      <c r="K1561">
        <f t="shared" si="217"/>
        <v>1391.54</v>
      </c>
      <c r="L1561">
        <f t="shared" si="218"/>
        <v>3166.54</v>
      </c>
    </row>
    <row r="1562" spans="1:12" x14ac:dyDescent="0.25">
      <c r="A1562">
        <f t="shared" si="223"/>
        <v>1</v>
      </c>
      <c r="B1562">
        <f t="shared" si="224"/>
        <v>131</v>
      </c>
      <c r="C1562">
        <f t="shared" si="219"/>
        <v>2770</v>
      </c>
      <c r="D1562" t="str">
        <f t="shared" si="220"/>
        <v>Bernhard</v>
      </c>
      <c r="E1562" t="str">
        <f t="shared" si="221"/>
        <v>Poppenberg</v>
      </c>
      <c r="F1562">
        <f>ROUND(IF(Tariftyp="AT",IF($A1562&lt;MONTH(TE_ZP_AT),AT_Gehalt,AT_Gehalt*(1+TE_Satz_AT)),IF($A1562&lt;MONTH(TE_ZP_Tarif),Tarifentgelt,Tarifentgelt*(1+TE_Satz))*IRWAZ/AZ_Tarif)*EintrittsKNZ*AustrittsKNZ,2)</f>
        <v>3213.5</v>
      </c>
      <c r="G1562">
        <f>ROUND(Grundentgelt*LZinPrz,2)</f>
        <v>385.62</v>
      </c>
      <c r="H1562">
        <f>ROUND(IF(FreiwZulage&gt;TarifVolumenEnt+TarifVolumenLZ,FreiwZulage-(TarifVolumenEnt+TarifVolumenLZ),0)*AustrittsKNZ*EintrittsKNZ,2)</f>
        <v>0</v>
      </c>
      <c r="I1562">
        <f t="shared" si="222"/>
        <v>3599.12</v>
      </c>
      <c r="J1562">
        <f t="shared" si="216"/>
        <v>720</v>
      </c>
      <c r="K1562">
        <f t="shared" si="217"/>
        <v>225.88000000000011</v>
      </c>
      <c r="L1562">
        <f t="shared" si="218"/>
        <v>2000.88</v>
      </c>
    </row>
    <row r="1563" spans="1:12" x14ac:dyDescent="0.25">
      <c r="A1563">
        <f t="shared" si="223"/>
        <v>2</v>
      </c>
      <c r="B1563">
        <f t="shared" si="224"/>
        <v>131</v>
      </c>
      <c r="C1563">
        <f t="shared" si="219"/>
        <v>2770</v>
      </c>
      <c r="D1563" t="str">
        <f t="shared" si="220"/>
        <v>Bernhard</v>
      </c>
      <c r="E1563" t="str">
        <f t="shared" si="221"/>
        <v>Poppenberg</v>
      </c>
      <c r="F1563">
        <f>ROUND(IF(Tariftyp="AT",IF($A1563&lt;MONTH(TE_ZP_AT),AT_Gehalt,AT_Gehalt*(1+TE_Satz_AT)),IF($A1563&lt;MONTH(TE_ZP_Tarif),Tarifentgelt,Tarifentgelt*(1+TE_Satz))*IRWAZ/AZ_Tarif)*EintrittsKNZ*AustrittsKNZ,2)</f>
        <v>3213.5</v>
      </c>
      <c r="G1563">
        <f>ROUND(Grundentgelt*LZinPrz,2)</f>
        <v>385.62</v>
      </c>
      <c r="H1563">
        <f>ROUND(IF(FreiwZulage&gt;TarifVolumenEnt+TarifVolumenLZ,FreiwZulage-(TarifVolumenEnt+TarifVolumenLZ),0)*AustrittsKNZ*EintrittsKNZ,2)</f>
        <v>0</v>
      </c>
      <c r="I1563">
        <f t="shared" si="222"/>
        <v>3599.12</v>
      </c>
      <c r="J1563">
        <f t="shared" si="216"/>
        <v>720</v>
      </c>
      <c r="K1563">
        <f t="shared" si="217"/>
        <v>225.88000000000011</v>
      </c>
      <c r="L1563">
        <f t="shared" si="218"/>
        <v>2000.88</v>
      </c>
    </row>
    <row r="1564" spans="1:12" x14ac:dyDescent="0.25">
      <c r="A1564">
        <f t="shared" si="223"/>
        <v>3</v>
      </c>
      <c r="B1564">
        <f t="shared" si="224"/>
        <v>131</v>
      </c>
      <c r="C1564">
        <f t="shared" si="219"/>
        <v>2770</v>
      </c>
      <c r="D1564" t="str">
        <f t="shared" si="220"/>
        <v>Bernhard</v>
      </c>
      <c r="E1564" t="str">
        <f t="shared" si="221"/>
        <v>Poppenberg</v>
      </c>
      <c r="F1564">
        <f>ROUND(IF(Tariftyp="AT",IF($A1564&lt;MONTH(TE_ZP_AT),AT_Gehalt,AT_Gehalt*(1+TE_Satz_AT)),IF($A1564&lt;MONTH(TE_ZP_Tarif),Tarifentgelt,Tarifentgelt*(1+TE_Satz))*IRWAZ/AZ_Tarif)*EintrittsKNZ*AustrittsKNZ,2)</f>
        <v>3213.5</v>
      </c>
      <c r="G1564">
        <f>ROUND(Grundentgelt*LZinPrz,2)</f>
        <v>385.62</v>
      </c>
      <c r="H1564">
        <f>ROUND(IF(FreiwZulage&gt;TarifVolumenEnt+TarifVolumenLZ,FreiwZulage-(TarifVolumenEnt+TarifVolumenLZ),0)*AustrittsKNZ*EintrittsKNZ,2)</f>
        <v>0</v>
      </c>
      <c r="I1564">
        <f t="shared" si="222"/>
        <v>3599.12</v>
      </c>
      <c r="J1564">
        <f t="shared" si="216"/>
        <v>720</v>
      </c>
      <c r="K1564">
        <f t="shared" si="217"/>
        <v>225.88000000000011</v>
      </c>
      <c r="L1564">
        <f t="shared" si="218"/>
        <v>2000.88</v>
      </c>
    </row>
    <row r="1565" spans="1:12" x14ac:dyDescent="0.25">
      <c r="A1565">
        <f t="shared" si="223"/>
        <v>4</v>
      </c>
      <c r="B1565">
        <f t="shared" si="224"/>
        <v>131</v>
      </c>
      <c r="C1565">
        <f t="shared" si="219"/>
        <v>2770</v>
      </c>
      <c r="D1565" t="str">
        <f t="shared" si="220"/>
        <v>Bernhard</v>
      </c>
      <c r="E1565" t="str">
        <f t="shared" si="221"/>
        <v>Poppenberg</v>
      </c>
      <c r="F1565">
        <f>ROUND(IF(Tariftyp="AT",IF($A1565&lt;MONTH(TE_ZP_AT),AT_Gehalt,AT_Gehalt*(1+TE_Satz_AT)),IF($A1565&lt;MONTH(TE_ZP_Tarif),Tarifentgelt,Tarifentgelt*(1+TE_Satz))*IRWAZ/AZ_Tarif)*EintrittsKNZ*AustrittsKNZ,2)</f>
        <v>3213.5</v>
      </c>
      <c r="G1565">
        <f>ROUND(Grundentgelt*LZinPrz,2)</f>
        <v>385.62</v>
      </c>
      <c r="H1565">
        <f>ROUND(IF(FreiwZulage&gt;TarifVolumenEnt+TarifVolumenLZ,FreiwZulage-(TarifVolumenEnt+TarifVolumenLZ),0)*AustrittsKNZ*EintrittsKNZ,2)</f>
        <v>0</v>
      </c>
      <c r="I1565">
        <f t="shared" si="222"/>
        <v>3599.12</v>
      </c>
      <c r="J1565">
        <f t="shared" si="216"/>
        <v>720</v>
      </c>
      <c r="K1565">
        <f t="shared" si="217"/>
        <v>225.88000000000011</v>
      </c>
      <c r="L1565">
        <f t="shared" si="218"/>
        <v>2000.88</v>
      </c>
    </row>
    <row r="1566" spans="1:12" x14ac:dyDescent="0.25">
      <c r="A1566">
        <f t="shared" si="223"/>
        <v>5</v>
      </c>
      <c r="B1566">
        <f t="shared" si="224"/>
        <v>131</v>
      </c>
      <c r="C1566">
        <f t="shared" si="219"/>
        <v>2770</v>
      </c>
      <c r="D1566" t="str">
        <f t="shared" si="220"/>
        <v>Bernhard</v>
      </c>
      <c r="E1566" t="str">
        <f t="shared" si="221"/>
        <v>Poppenberg</v>
      </c>
      <c r="F1566">
        <f>ROUND(IF(Tariftyp="AT",IF($A1566&lt;MONTH(TE_ZP_AT),AT_Gehalt,AT_Gehalt*(1+TE_Satz_AT)),IF($A1566&lt;MONTH(TE_ZP_Tarif),Tarifentgelt,Tarifentgelt*(1+TE_Satz))*IRWAZ/AZ_Tarif)*EintrittsKNZ*AustrittsKNZ,2)</f>
        <v>3309.91</v>
      </c>
      <c r="G1566">
        <f>ROUND(Grundentgelt*LZinPrz,2)</f>
        <v>397.19</v>
      </c>
      <c r="H1566">
        <f>ROUND(IF(FreiwZulage&gt;TarifVolumenEnt+TarifVolumenLZ,FreiwZulage-(TarifVolumenEnt+TarifVolumenLZ),0)*AustrittsKNZ*EintrittsKNZ,2)</f>
        <v>0</v>
      </c>
      <c r="I1566">
        <f t="shared" si="222"/>
        <v>3707.1</v>
      </c>
      <c r="J1566">
        <f t="shared" si="216"/>
        <v>741.61</v>
      </c>
      <c r="K1566">
        <f t="shared" si="217"/>
        <v>117.90000000000009</v>
      </c>
      <c r="L1566">
        <f t="shared" si="218"/>
        <v>1892.9</v>
      </c>
    </row>
    <row r="1567" spans="1:12" x14ac:dyDescent="0.25">
      <c r="A1567">
        <f t="shared" si="223"/>
        <v>6</v>
      </c>
      <c r="B1567">
        <f t="shared" si="224"/>
        <v>131</v>
      </c>
      <c r="C1567">
        <f t="shared" si="219"/>
        <v>2770</v>
      </c>
      <c r="D1567" t="str">
        <f t="shared" si="220"/>
        <v>Bernhard</v>
      </c>
      <c r="E1567" t="str">
        <f t="shared" si="221"/>
        <v>Poppenberg</v>
      </c>
      <c r="F1567">
        <f>ROUND(IF(Tariftyp="AT",IF($A1567&lt;MONTH(TE_ZP_AT),AT_Gehalt,AT_Gehalt*(1+TE_Satz_AT)),IF($A1567&lt;MONTH(TE_ZP_Tarif),Tarifentgelt,Tarifentgelt*(1+TE_Satz))*IRWAZ/AZ_Tarif)*EintrittsKNZ*AustrittsKNZ,2)</f>
        <v>3309.91</v>
      </c>
      <c r="G1567">
        <f>ROUND(Grundentgelt*LZinPrz,2)</f>
        <v>397.19</v>
      </c>
      <c r="H1567">
        <f>ROUND(IF(FreiwZulage&gt;TarifVolumenEnt+TarifVolumenLZ,FreiwZulage-(TarifVolumenEnt+TarifVolumenLZ),0)*AustrittsKNZ*EintrittsKNZ,2)</f>
        <v>0</v>
      </c>
      <c r="I1567">
        <f t="shared" si="222"/>
        <v>3707.1</v>
      </c>
      <c r="J1567">
        <f t="shared" si="216"/>
        <v>741.61</v>
      </c>
      <c r="K1567">
        <f t="shared" si="217"/>
        <v>117.90000000000009</v>
      </c>
      <c r="L1567">
        <f t="shared" si="218"/>
        <v>1892.9</v>
      </c>
    </row>
    <row r="1568" spans="1:12" x14ac:dyDescent="0.25">
      <c r="A1568">
        <f t="shared" si="223"/>
        <v>7</v>
      </c>
      <c r="B1568">
        <f t="shared" si="224"/>
        <v>131</v>
      </c>
      <c r="C1568">
        <f t="shared" si="219"/>
        <v>2770</v>
      </c>
      <c r="D1568" t="str">
        <f t="shared" si="220"/>
        <v>Bernhard</v>
      </c>
      <c r="E1568" t="str">
        <f t="shared" si="221"/>
        <v>Poppenberg</v>
      </c>
      <c r="F1568">
        <f>ROUND(IF(Tariftyp="AT",IF($A1568&lt;MONTH(TE_ZP_AT),AT_Gehalt,AT_Gehalt*(1+TE_Satz_AT)),IF($A1568&lt;MONTH(TE_ZP_Tarif),Tarifentgelt,Tarifentgelt*(1+TE_Satz))*IRWAZ/AZ_Tarif)*EintrittsKNZ*AustrittsKNZ,2)</f>
        <v>3309.91</v>
      </c>
      <c r="G1568">
        <f>ROUND(Grundentgelt*LZinPrz,2)</f>
        <v>397.19</v>
      </c>
      <c r="H1568">
        <f>ROUND(IF(FreiwZulage&gt;TarifVolumenEnt+TarifVolumenLZ,FreiwZulage-(TarifVolumenEnt+TarifVolumenLZ),0)*AustrittsKNZ*EintrittsKNZ,2)</f>
        <v>0</v>
      </c>
      <c r="I1568">
        <f t="shared" si="222"/>
        <v>3707.1</v>
      </c>
      <c r="J1568">
        <f t="shared" si="216"/>
        <v>741.61</v>
      </c>
      <c r="K1568">
        <f t="shared" si="217"/>
        <v>117.90000000000009</v>
      </c>
      <c r="L1568">
        <f t="shared" si="218"/>
        <v>1892.9</v>
      </c>
    </row>
    <row r="1569" spans="1:12" x14ac:dyDescent="0.25">
      <c r="A1569">
        <f t="shared" si="223"/>
        <v>8</v>
      </c>
      <c r="B1569">
        <f t="shared" si="224"/>
        <v>131</v>
      </c>
      <c r="C1569">
        <f t="shared" si="219"/>
        <v>2770</v>
      </c>
      <c r="D1569" t="str">
        <f t="shared" si="220"/>
        <v>Bernhard</v>
      </c>
      <c r="E1569" t="str">
        <f t="shared" si="221"/>
        <v>Poppenberg</v>
      </c>
      <c r="F1569">
        <f>ROUND(IF(Tariftyp="AT",IF($A1569&lt;MONTH(TE_ZP_AT),AT_Gehalt,AT_Gehalt*(1+TE_Satz_AT)),IF($A1569&lt;MONTH(TE_ZP_Tarif),Tarifentgelt,Tarifentgelt*(1+TE_Satz))*IRWAZ/AZ_Tarif)*EintrittsKNZ*AustrittsKNZ,2)</f>
        <v>3309.91</v>
      </c>
      <c r="G1569">
        <f>ROUND(Grundentgelt*LZinPrz,2)</f>
        <v>397.19</v>
      </c>
      <c r="H1569">
        <f>ROUND(IF(FreiwZulage&gt;TarifVolumenEnt+TarifVolumenLZ,FreiwZulage-(TarifVolumenEnt+TarifVolumenLZ),0)*AustrittsKNZ*EintrittsKNZ,2)</f>
        <v>0</v>
      </c>
      <c r="I1569">
        <f t="shared" si="222"/>
        <v>3707.1</v>
      </c>
      <c r="J1569">
        <f t="shared" si="216"/>
        <v>741.61</v>
      </c>
      <c r="K1569">
        <f t="shared" si="217"/>
        <v>117.90000000000009</v>
      </c>
      <c r="L1569">
        <f t="shared" si="218"/>
        <v>1892.9</v>
      </c>
    </row>
    <row r="1570" spans="1:12" x14ac:dyDescent="0.25">
      <c r="A1570">
        <f t="shared" si="223"/>
        <v>9</v>
      </c>
      <c r="B1570">
        <f t="shared" si="224"/>
        <v>131</v>
      </c>
      <c r="C1570">
        <f t="shared" si="219"/>
        <v>2770</v>
      </c>
      <c r="D1570" t="str">
        <f t="shared" si="220"/>
        <v>Bernhard</v>
      </c>
      <c r="E1570" t="str">
        <f t="shared" si="221"/>
        <v>Poppenberg</v>
      </c>
      <c r="F1570">
        <f>ROUND(IF(Tariftyp="AT",IF($A1570&lt;MONTH(TE_ZP_AT),AT_Gehalt,AT_Gehalt*(1+TE_Satz_AT)),IF($A1570&lt;MONTH(TE_ZP_Tarif),Tarifentgelt,Tarifentgelt*(1+TE_Satz))*IRWAZ/AZ_Tarif)*EintrittsKNZ*AustrittsKNZ,2)</f>
        <v>3309.91</v>
      </c>
      <c r="G1570">
        <f>ROUND(Grundentgelt*LZinPrz,2)</f>
        <v>397.19</v>
      </c>
      <c r="H1570">
        <f>ROUND(IF(FreiwZulage&gt;TarifVolumenEnt+TarifVolumenLZ,FreiwZulage-(TarifVolumenEnt+TarifVolumenLZ),0)*AustrittsKNZ*EintrittsKNZ,2)</f>
        <v>0</v>
      </c>
      <c r="I1570">
        <f t="shared" si="222"/>
        <v>3707.1</v>
      </c>
      <c r="J1570">
        <f t="shared" si="216"/>
        <v>741.61</v>
      </c>
      <c r="K1570">
        <f t="shared" si="217"/>
        <v>117.90000000000009</v>
      </c>
      <c r="L1570">
        <f t="shared" si="218"/>
        <v>1892.9</v>
      </c>
    </row>
    <row r="1571" spans="1:12" x14ac:dyDescent="0.25">
      <c r="A1571">
        <f t="shared" si="223"/>
        <v>10</v>
      </c>
      <c r="B1571">
        <f t="shared" si="224"/>
        <v>131</v>
      </c>
      <c r="C1571">
        <f t="shared" si="219"/>
        <v>2770</v>
      </c>
      <c r="D1571" t="str">
        <f t="shared" si="220"/>
        <v>Bernhard</v>
      </c>
      <c r="E1571" t="str">
        <f t="shared" si="221"/>
        <v>Poppenberg</v>
      </c>
      <c r="F1571">
        <f>ROUND(IF(Tariftyp="AT",IF($A1571&lt;MONTH(TE_ZP_AT),AT_Gehalt,AT_Gehalt*(1+TE_Satz_AT)),IF($A1571&lt;MONTH(TE_ZP_Tarif),Tarifentgelt,Tarifentgelt*(1+TE_Satz))*IRWAZ/AZ_Tarif)*EintrittsKNZ*AustrittsKNZ,2)</f>
        <v>3309.91</v>
      </c>
      <c r="G1571">
        <f>ROUND(Grundentgelt*LZinPrz,2)</f>
        <v>397.19</v>
      </c>
      <c r="H1571">
        <f>ROUND(IF(FreiwZulage&gt;TarifVolumenEnt+TarifVolumenLZ,FreiwZulage-(TarifVolumenEnt+TarifVolumenLZ),0)*AustrittsKNZ*EintrittsKNZ,2)</f>
        <v>0</v>
      </c>
      <c r="I1571">
        <f t="shared" si="222"/>
        <v>3707.1</v>
      </c>
      <c r="J1571">
        <f t="shared" si="216"/>
        <v>741.61</v>
      </c>
      <c r="K1571">
        <f t="shared" si="217"/>
        <v>117.90000000000009</v>
      </c>
      <c r="L1571">
        <f t="shared" si="218"/>
        <v>1892.9</v>
      </c>
    </row>
    <row r="1572" spans="1:12" x14ac:dyDescent="0.25">
      <c r="A1572">
        <f t="shared" si="223"/>
        <v>11</v>
      </c>
      <c r="B1572">
        <f t="shared" si="224"/>
        <v>131</v>
      </c>
      <c r="C1572">
        <f t="shared" si="219"/>
        <v>2770</v>
      </c>
      <c r="D1572" t="str">
        <f t="shared" si="220"/>
        <v>Bernhard</v>
      </c>
      <c r="E1572" t="str">
        <f t="shared" si="221"/>
        <v>Poppenberg</v>
      </c>
      <c r="F1572">
        <f>ROUND(IF(Tariftyp="AT",IF($A1572&lt;MONTH(TE_ZP_AT),AT_Gehalt,AT_Gehalt*(1+TE_Satz_AT)),IF($A1572&lt;MONTH(TE_ZP_Tarif),Tarifentgelt,Tarifentgelt*(1+TE_Satz))*IRWAZ/AZ_Tarif)*EintrittsKNZ*AustrittsKNZ,2)</f>
        <v>3309.91</v>
      </c>
      <c r="G1572">
        <f>ROUND(Grundentgelt*LZinPrz,2)</f>
        <v>397.19</v>
      </c>
      <c r="H1572">
        <f>ROUND(IF(FreiwZulage&gt;TarifVolumenEnt+TarifVolumenLZ,FreiwZulage-(TarifVolumenEnt+TarifVolumenLZ),0)*AustrittsKNZ*EintrittsKNZ,2)</f>
        <v>0</v>
      </c>
      <c r="I1572">
        <f t="shared" si="222"/>
        <v>3707.1</v>
      </c>
      <c r="J1572">
        <f t="shared" si="216"/>
        <v>741.61</v>
      </c>
      <c r="K1572">
        <f t="shared" si="217"/>
        <v>117.90000000000009</v>
      </c>
      <c r="L1572">
        <f t="shared" si="218"/>
        <v>1892.9</v>
      </c>
    </row>
    <row r="1573" spans="1:12" x14ac:dyDescent="0.25">
      <c r="A1573">
        <f t="shared" si="223"/>
        <v>12</v>
      </c>
      <c r="B1573">
        <f t="shared" si="224"/>
        <v>131</v>
      </c>
      <c r="C1573">
        <f t="shared" si="219"/>
        <v>2770</v>
      </c>
      <c r="D1573" t="str">
        <f t="shared" si="220"/>
        <v>Bernhard</v>
      </c>
      <c r="E1573" t="str">
        <f t="shared" si="221"/>
        <v>Poppenberg</v>
      </c>
      <c r="F1573">
        <f>ROUND(IF(Tariftyp="AT",IF($A1573&lt;MONTH(TE_ZP_AT),AT_Gehalt,AT_Gehalt*(1+TE_Satz_AT)),IF($A1573&lt;MONTH(TE_ZP_Tarif),Tarifentgelt,Tarifentgelt*(1+TE_Satz))*IRWAZ/AZ_Tarif)*EintrittsKNZ*AustrittsKNZ,2)</f>
        <v>3309.91</v>
      </c>
      <c r="G1573">
        <f>ROUND(Grundentgelt*LZinPrz,2)</f>
        <v>397.19</v>
      </c>
      <c r="H1573">
        <f>ROUND(IF(FreiwZulage&gt;TarifVolumenEnt+TarifVolumenLZ,FreiwZulage-(TarifVolumenEnt+TarifVolumenLZ),0)*AustrittsKNZ*EintrittsKNZ,2)</f>
        <v>0</v>
      </c>
      <c r="I1573">
        <f t="shared" si="222"/>
        <v>3707.1</v>
      </c>
      <c r="J1573">
        <f t="shared" si="216"/>
        <v>741.61</v>
      </c>
      <c r="K1573">
        <f t="shared" si="217"/>
        <v>117.90000000000009</v>
      </c>
      <c r="L1573">
        <f t="shared" si="218"/>
        <v>1892.9</v>
      </c>
    </row>
    <row r="1574" spans="1:12" x14ac:dyDescent="0.25">
      <c r="A1574">
        <f t="shared" si="223"/>
        <v>1</v>
      </c>
      <c r="B1574">
        <f t="shared" si="224"/>
        <v>132</v>
      </c>
      <c r="C1574">
        <f t="shared" si="219"/>
        <v>2791</v>
      </c>
      <c r="D1574" t="str">
        <f t="shared" si="220"/>
        <v>Brigitte</v>
      </c>
      <c r="E1574" t="str">
        <f t="shared" si="221"/>
        <v>Posenauer</v>
      </c>
      <c r="F1574">
        <f>ROUND(IF(Tariftyp="AT",IF($A1574&lt;MONTH(TE_ZP_AT),AT_Gehalt,AT_Gehalt*(1+TE_Satz_AT)),IF($A1574&lt;MONTH(TE_ZP_Tarif),Tarifentgelt,Tarifentgelt*(1+TE_Satz))*IRWAZ/AZ_Tarif)*EintrittsKNZ*AustrittsKNZ,2)</f>
        <v>2866.5</v>
      </c>
      <c r="G1574">
        <f>ROUND(Grundentgelt*LZinPrz,2)</f>
        <v>315.32</v>
      </c>
      <c r="H1574">
        <f>ROUND(IF(FreiwZulage&gt;TarifVolumenEnt+TarifVolumenLZ,FreiwZulage-(TarifVolumenEnt+TarifVolumenLZ),0)*AustrittsKNZ*EintrittsKNZ,2)</f>
        <v>0</v>
      </c>
      <c r="I1574">
        <f t="shared" si="222"/>
        <v>3181.82</v>
      </c>
      <c r="J1574">
        <f t="shared" si="216"/>
        <v>636.52</v>
      </c>
      <c r="K1574">
        <f t="shared" si="217"/>
        <v>643.17999999999984</v>
      </c>
      <c r="L1574">
        <f t="shared" si="218"/>
        <v>2418.1799999999998</v>
      </c>
    </row>
    <row r="1575" spans="1:12" x14ac:dyDescent="0.25">
      <c r="A1575">
        <f t="shared" si="223"/>
        <v>2</v>
      </c>
      <c r="B1575">
        <f t="shared" si="224"/>
        <v>132</v>
      </c>
      <c r="C1575">
        <f t="shared" si="219"/>
        <v>2791</v>
      </c>
      <c r="D1575" t="str">
        <f t="shared" si="220"/>
        <v>Brigitte</v>
      </c>
      <c r="E1575" t="str">
        <f t="shared" si="221"/>
        <v>Posenauer</v>
      </c>
      <c r="F1575">
        <f>ROUND(IF(Tariftyp="AT",IF($A1575&lt;MONTH(TE_ZP_AT),AT_Gehalt,AT_Gehalt*(1+TE_Satz_AT)),IF($A1575&lt;MONTH(TE_ZP_Tarif),Tarifentgelt,Tarifentgelt*(1+TE_Satz))*IRWAZ/AZ_Tarif)*EintrittsKNZ*AustrittsKNZ,2)</f>
        <v>2866.5</v>
      </c>
      <c r="G1575">
        <f>ROUND(Grundentgelt*LZinPrz,2)</f>
        <v>315.32</v>
      </c>
      <c r="H1575">
        <f>ROUND(IF(FreiwZulage&gt;TarifVolumenEnt+TarifVolumenLZ,FreiwZulage-(TarifVolumenEnt+TarifVolumenLZ),0)*AustrittsKNZ*EintrittsKNZ,2)</f>
        <v>0</v>
      </c>
      <c r="I1575">
        <f t="shared" si="222"/>
        <v>3181.82</v>
      </c>
      <c r="J1575">
        <f t="shared" si="216"/>
        <v>636.52</v>
      </c>
      <c r="K1575">
        <f t="shared" si="217"/>
        <v>643.17999999999984</v>
      </c>
      <c r="L1575">
        <f t="shared" si="218"/>
        <v>2418.1799999999998</v>
      </c>
    </row>
    <row r="1576" spans="1:12" x14ac:dyDescent="0.25">
      <c r="A1576">
        <f t="shared" si="223"/>
        <v>3</v>
      </c>
      <c r="B1576">
        <f t="shared" si="224"/>
        <v>132</v>
      </c>
      <c r="C1576">
        <f t="shared" si="219"/>
        <v>2791</v>
      </c>
      <c r="D1576" t="str">
        <f t="shared" si="220"/>
        <v>Brigitte</v>
      </c>
      <c r="E1576" t="str">
        <f t="shared" si="221"/>
        <v>Posenauer</v>
      </c>
      <c r="F1576">
        <f>ROUND(IF(Tariftyp="AT",IF($A1576&lt;MONTH(TE_ZP_AT),AT_Gehalt,AT_Gehalt*(1+TE_Satz_AT)),IF($A1576&lt;MONTH(TE_ZP_Tarif),Tarifentgelt,Tarifentgelt*(1+TE_Satz))*IRWAZ/AZ_Tarif)*EintrittsKNZ*AustrittsKNZ,2)</f>
        <v>2866.5</v>
      </c>
      <c r="G1576">
        <f>ROUND(Grundentgelt*LZinPrz,2)</f>
        <v>315.32</v>
      </c>
      <c r="H1576">
        <f>ROUND(IF(FreiwZulage&gt;TarifVolumenEnt+TarifVolumenLZ,FreiwZulage-(TarifVolumenEnt+TarifVolumenLZ),0)*AustrittsKNZ*EintrittsKNZ,2)</f>
        <v>0</v>
      </c>
      <c r="I1576">
        <f t="shared" si="222"/>
        <v>3181.82</v>
      </c>
      <c r="J1576">
        <f t="shared" si="216"/>
        <v>636.52</v>
      </c>
      <c r="K1576">
        <f t="shared" si="217"/>
        <v>643.17999999999984</v>
      </c>
      <c r="L1576">
        <f t="shared" si="218"/>
        <v>2418.1799999999998</v>
      </c>
    </row>
    <row r="1577" spans="1:12" x14ac:dyDescent="0.25">
      <c r="A1577">
        <f t="shared" si="223"/>
        <v>4</v>
      </c>
      <c r="B1577">
        <f t="shared" si="224"/>
        <v>132</v>
      </c>
      <c r="C1577">
        <f t="shared" si="219"/>
        <v>2791</v>
      </c>
      <c r="D1577" t="str">
        <f t="shared" si="220"/>
        <v>Brigitte</v>
      </c>
      <c r="E1577" t="str">
        <f t="shared" si="221"/>
        <v>Posenauer</v>
      </c>
      <c r="F1577">
        <f>ROUND(IF(Tariftyp="AT",IF($A1577&lt;MONTH(TE_ZP_AT),AT_Gehalt,AT_Gehalt*(1+TE_Satz_AT)),IF($A1577&lt;MONTH(TE_ZP_Tarif),Tarifentgelt,Tarifentgelt*(1+TE_Satz))*IRWAZ/AZ_Tarif)*EintrittsKNZ*AustrittsKNZ,2)</f>
        <v>2866.5</v>
      </c>
      <c r="G1577">
        <f>ROUND(Grundentgelt*LZinPrz,2)</f>
        <v>315.32</v>
      </c>
      <c r="H1577">
        <f>ROUND(IF(FreiwZulage&gt;TarifVolumenEnt+TarifVolumenLZ,FreiwZulage-(TarifVolumenEnt+TarifVolumenLZ),0)*AustrittsKNZ*EintrittsKNZ,2)</f>
        <v>0</v>
      </c>
      <c r="I1577">
        <f t="shared" si="222"/>
        <v>3181.82</v>
      </c>
      <c r="J1577">
        <f t="shared" si="216"/>
        <v>636.52</v>
      </c>
      <c r="K1577">
        <f t="shared" si="217"/>
        <v>643.17999999999984</v>
      </c>
      <c r="L1577">
        <f t="shared" si="218"/>
        <v>2418.1799999999998</v>
      </c>
    </row>
    <row r="1578" spans="1:12" x14ac:dyDescent="0.25">
      <c r="A1578">
        <f t="shared" si="223"/>
        <v>5</v>
      </c>
      <c r="B1578">
        <f t="shared" si="224"/>
        <v>132</v>
      </c>
      <c r="C1578">
        <f t="shared" si="219"/>
        <v>2791</v>
      </c>
      <c r="D1578" t="str">
        <f t="shared" si="220"/>
        <v>Brigitte</v>
      </c>
      <c r="E1578" t="str">
        <f t="shared" si="221"/>
        <v>Posenauer</v>
      </c>
      <c r="F1578">
        <f>ROUND(IF(Tariftyp="AT",IF($A1578&lt;MONTH(TE_ZP_AT),AT_Gehalt,AT_Gehalt*(1+TE_Satz_AT)),IF($A1578&lt;MONTH(TE_ZP_Tarif),Tarifentgelt,Tarifentgelt*(1+TE_Satz))*IRWAZ/AZ_Tarif)*EintrittsKNZ*AustrittsKNZ,2)</f>
        <v>2952.5</v>
      </c>
      <c r="G1578">
        <f>ROUND(Grundentgelt*LZinPrz,2)</f>
        <v>324.77999999999997</v>
      </c>
      <c r="H1578">
        <f>ROUND(IF(FreiwZulage&gt;TarifVolumenEnt+TarifVolumenLZ,FreiwZulage-(TarifVolumenEnt+TarifVolumenLZ),0)*AustrittsKNZ*EintrittsKNZ,2)</f>
        <v>0</v>
      </c>
      <c r="I1578">
        <f t="shared" si="222"/>
        <v>3277.2799999999997</v>
      </c>
      <c r="J1578">
        <f t="shared" si="216"/>
        <v>655.62</v>
      </c>
      <c r="K1578">
        <f t="shared" si="217"/>
        <v>547.72000000000025</v>
      </c>
      <c r="L1578">
        <f t="shared" si="218"/>
        <v>2322.7200000000003</v>
      </c>
    </row>
    <row r="1579" spans="1:12" x14ac:dyDescent="0.25">
      <c r="A1579">
        <f t="shared" si="223"/>
        <v>6</v>
      </c>
      <c r="B1579">
        <f t="shared" si="224"/>
        <v>132</v>
      </c>
      <c r="C1579">
        <f t="shared" si="219"/>
        <v>2791</v>
      </c>
      <c r="D1579" t="str">
        <f t="shared" si="220"/>
        <v>Brigitte</v>
      </c>
      <c r="E1579" t="str">
        <f t="shared" si="221"/>
        <v>Posenauer</v>
      </c>
      <c r="F1579">
        <f>ROUND(IF(Tariftyp="AT",IF($A1579&lt;MONTH(TE_ZP_AT),AT_Gehalt,AT_Gehalt*(1+TE_Satz_AT)),IF($A1579&lt;MONTH(TE_ZP_Tarif),Tarifentgelt,Tarifentgelt*(1+TE_Satz))*IRWAZ/AZ_Tarif)*EintrittsKNZ*AustrittsKNZ,2)</f>
        <v>2952.5</v>
      </c>
      <c r="G1579">
        <f>ROUND(Grundentgelt*LZinPrz,2)</f>
        <v>324.77999999999997</v>
      </c>
      <c r="H1579">
        <f>ROUND(IF(FreiwZulage&gt;TarifVolumenEnt+TarifVolumenLZ,FreiwZulage-(TarifVolumenEnt+TarifVolumenLZ),0)*AustrittsKNZ*EintrittsKNZ,2)</f>
        <v>0</v>
      </c>
      <c r="I1579">
        <f t="shared" si="222"/>
        <v>3277.2799999999997</v>
      </c>
      <c r="J1579">
        <f t="shared" si="216"/>
        <v>655.62</v>
      </c>
      <c r="K1579">
        <f t="shared" si="217"/>
        <v>547.72000000000025</v>
      </c>
      <c r="L1579">
        <f t="shared" si="218"/>
        <v>2322.7200000000003</v>
      </c>
    </row>
    <row r="1580" spans="1:12" x14ac:dyDescent="0.25">
      <c r="A1580">
        <f t="shared" si="223"/>
        <v>7</v>
      </c>
      <c r="B1580">
        <f t="shared" si="224"/>
        <v>132</v>
      </c>
      <c r="C1580">
        <f t="shared" si="219"/>
        <v>2791</v>
      </c>
      <c r="D1580" t="str">
        <f t="shared" si="220"/>
        <v>Brigitte</v>
      </c>
      <c r="E1580" t="str">
        <f t="shared" si="221"/>
        <v>Posenauer</v>
      </c>
      <c r="F1580">
        <f>ROUND(IF(Tariftyp="AT",IF($A1580&lt;MONTH(TE_ZP_AT),AT_Gehalt,AT_Gehalt*(1+TE_Satz_AT)),IF($A1580&lt;MONTH(TE_ZP_Tarif),Tarifentgelt,Tarifentgelt*(1+TE_Satz))*IRWAZ/AZ_Tarif)*EintrittsKNZ*AustrittsKNZ,2)</f>
        <v>2952.5</v>
      </c>
      <c r="G1580">
        <f>ROUND(Grundentgelt*LZinPrz,2)</f>
        <v>324.77999999999997</v>
      </c>
      <c r="H1580">
        <f>ROUND(IF(FreiwZulage&gt;TarifVolumenEnt+TarifVolumenLZ,FreiwZulage-(TarifVolumenEnt+TarifVolumenLZ),0)*AustrittsKNZ*EintrittsKNZ,2)</f>
        <v>0</v>
      </c>
      <c r="I1580">
        <f t="shared" si="222"/>
        <v>3277.2799999999997</v>
      </c>
      <c r="J1580">
        <f t="shared" si="216"/>
        <v>655.62</v>
      </c>
      <c r="K1580">
        <f t="shared" si="217"/>
        <v>547.72000000000025</v>
      </c>
      <c r="L1580">
        <f t="shared" si="218"/>
        <v>2322.7200000000003</v>
      </c>
    </row>
    <row r="1581" spans="1:12" x14ac:dyDescent="0.25">
      <c r="A1581">
        <f t="shared" si="223"/>
        <v>8</v>
      </c>
      <c r="B1581">
        <f t="shared" si="224"/>
        <v>132</v>
      </c>
      <c r="C1581">
        <f t="shared" si="219"/>
        <v>2791</v>
      </c>
      <c r="D1581" t="str">
        <f t="shared" si="220"/>
        <v>Brigitte</v>
      </c>
      <c r="E1581" t="str">
        <f t="shared" si="221"/>
        <v>Posenauer</v>
      </c>
      <c r="F1581">
        <f>ROUND(IF(Tariftyp="AT",IF($A1581&lt;MONTH(TE_ZP_AT),AT_Gehalt,AT_Gehalt*(1+TE_Satz_AT)),IF($A1581&lt;MONTH(TE_ZP_Tarif),Tarifentgelt,Tarifentgelt*(1+TE_Satz))*IRWAZ/AZ_Tarif)*EintrittsKNZ*AustrittsKNZ,2)</f>
        <v>2952.5</v>
      </c>
      <c r="G1581">
        <f>ROUND(Grundentgelt*LZinPrz,2)</f>
        <v>324.77999999999997</v>
      </c>
      <c r="H1581">
        <f>ROUND(IF(FreiwZulage&gt;TarifVolumenEnt+TarifVolumenLZ,FreiwZulage-(TarifVolumenEnt+TarifVolumenLZ),0)*AustrittsKNZ*EintrittsKNZ,2)</f>
        <v>0</v>
      </c>
      <c r="I1581">
        <f t="shared" si="222"/>
        <v>3277.2799999999997</v>
      </c>
      <c r="J1581">
        <f t="shared" si="216"/>
        <v>655.62</v>
      </c>
      <c r="K1581">
        <f t="shared" si="217"/>
        <v>547.72000000000025</v>
      </c>
      <c r="L1581">
        <f t="shared" si="218"/>
        <v>2322.7200000000003</v>
      </c>
    </row>
    <row r="1582" spans="1:12" x14ac:dyDescent="0.25">
      <c r="A1582">
        <f t="shared" si="223"/>
        <v>9</v>
      </c>
      <c r="B1582">
        <f t="shared" si="224"/>
        <v>132</v>
      </c>
      <c r="C1582">
        <f t="shared" si="219"/>
        <v>2791</v>
      </c>
      <c r="D1582" t="str">
        <f t="shared" si="220"/>
        <v>Brigitte</v>
      </c>
      <c r="E1582" t="str">
        <f t="shared" si="221"/>
        <v>Posenauer</v>
      </c>
      <c r="F1582">
        <f>ROUND(IF(Tariftyp="AT",IF($A1582&lt;MONTH(TE_ZP_AT),AT_Gehalt,AT_Gehalt*(1+TE_Satz_AT)),IF($A1582&lt;MONTH(TE_ZP_Tarif),Tarifentgelt,Tarifentgelt*(1+TE_Satz))*IRWAZ/AZ_Tarif)*EintrittsKNZ*AustrittsKNZ,2)</f>
        <v>2952.5</v>
      </c>
      <c r="G1582">
        <f>ROUND(Grundentgelt*LZinPrz,2)</f>
        <v>324.77999999999997</v>
      </c>
      <c r="H1582">
        <f>ROUND(IF(FreiwZulage&gt;TarifVolumenEnt+TarifVolumenLZ,FreiwZulage-(TarifVolumenEnt+TarifVolumenLZ),0)*AustrittsKNZ*EintrittsKNZ,2)</f>
        <v>0</v>
      </c>
      <c r="I1582">
        <f t="shared" si="222"/>
        <v>3277.2799999999997</v>
      </c>
      <c r="J1582">
        <f t="shared" si="216"/>
        <v>655.62</v>
      </c>
      <c r="K1582">
        <f t="shared" si="217"/>
        <v>547.72000000000025</v>
      </c>
      <c r="L1582">
        <f t="shared" si="218"/>
        <v>2322.7200000000003</v>
      </c>
    </row>
    <row r="1583" spans="1:12" x14ac:dyDescent="0.25">
      <c r="A1583">
        <f t="shared" si="223"/>
        <v>10</v>
      </c>
      <c r="B1583">
        <f t="shared" si="224"/>
        <v>132</v>
      </c>
      <c r="C1583">
        <f t="shared" si="219"/>
        <v>2791</v>
      </c>
      <c r="D1583" t="str">
        <f t="shared" si="220"/>
        <v>Brigitte</v>
      </c>
      <c r="E1583" t="str">
        <f t="shared" si="221"/>
        <v>Posenauer</v>
      </c>
      <c r="F1583">
        <f>ROUND(IF(Tariftyp="AT",IF($A1583&lt;MONTH(TE_ZP_AT),AT_Gehalt,AT_Gehalt*(1+TE_Satz_AT)),IF($A1583&lt;MONTH(TE_ZP_Tarif),Tarifentgelt,Tarifentgelt*(1+TE_Satz))*IRWAZ/AZ_Tarif)*EintrittsKNZ*AustrittsKNZ,2)</f>
        <v>2952.5</v>
      </c>
      <c r="G1583">
        <f>ROUND(Grundentgelt*LZinPrz,2)</f>
        <v>324.77999999999997</v>
      </c>
      <c r="H1583">
        <f>ROUND(IF(FreiwZulage&gt;TarifVolumenEnt+TarifVolumenLZ,FreiwZulage-(TarifVolumenEnt+TarifVolumenLZ),0)*AustrittsKNZ*EintrittsKNZ,2)</f>
        <v>0</v>
      </c>
      <c r="I1583">
        <f t="shared" si="222"/>
        <v>3277.2799999999997</v>
      </c>
      <c r="J1583">
        <f t="shared" si="216"/>
        <v>655.62</v>
      </c>
      <c r="K1583">
        <f t="shared" si="217"/>
        <v>547.72000000000025</v>
      </c>
      <c r="L1583">
        <f t="shared" si="218"/>
        <v>2322.7200000000003</v>
      </c>
    </row>
    <row r="1584" spans="1:12" x14ac:dyDescent="0.25">
      <c r="A1584">
        <f t="shared" si="223"/>
        <v>11</v>
      </c>
      <c r="B1584">
        <f t="shared" si="224"/>
        <v>132</v>
      </c>
      <c r="C1584">
        <f t="shared" si="219"/>
        <v>2791</v>
      </c>
      <c r="D1584" t="str">
        <f t="shared" si="220"/>
        <v>Brigitte</v>
      </c>
      <c r="E1584" t="str">
        <f t="shared" si="221"/>
        <v>Posenauer</v>
      </c>
      <c r="F1584">
        <f>ROUND(IF(Tariftyp="AT",IF($A1584&lt;MONTH(TE_ZP_AT),AT_Gehalt,AT_Gehalt*(1+TE_Satz_AT)),IF($A1584&lt;MONTH(TE_ZP_Tarif),Tarifentgelt,Tarifentgelt*(1+TE_Satz))*IRWAZ/AZ_Tarif)*EintrittsKNZ*AustrittsKNZ,2)</f>
        <v>2952.5</v>
      </c>
      <c r="G1584">
        <f>ROUND(Grundentgelt*LZinPrz,2)</f>
        <v>324.77999999999997</v>
      </c>
      <c r="H1584">
        <f>ROUND(IF(FreiwZulage&gt;TarifVolumenEnt+TarifVolumenLZ,FreiwZulage-(TarifVolumenEnt+TarifVolumenLZ),0)*AustrittsKNZ*EintrittsKNZ,2)</f>
        <v>0</v>
      </c>
      <c r="I1584">
        <f t="shared" si="222"/>
        <v>3277.2799999999997</v>
      </c>
      <c r="J1584">
        <f t="shared" si="216"/>
        <v>655.62</v>
      </c>
      <c r="K1584">
        <f t="shared" si="217"/>
        <v>547.72000000000025</v>
      </c>
      <c r="L1584">
        <f t="shared" si="218"/>
        <v>2322.7200000000003</v>
      </c>
    </row>
    <row r="1585" spans="1:12" x14ac:dyDescent="0.25">
      <c r="A1585">
        <f t="shared" si="223"/>
        <v>12</v>
      </c>
      <c r="B1585">
        <f t="shared" si="224"/>
        <v>132</v>
      </c>
      <c r="C1585">
        <f t="shared" si="219"/>
        <v>2791</v>
      </c>
      <c r="D1585" t="str">
        <f t="shared" si="220"/>
        <v>Brigitte</v>
      </c>
      <c r="E1585" t="str">
        <f t="shared" si="221"/>
        <v>Posenauer</v>
      </c>
      <c r="F1585">
        <f>ROUND(IF(Tariftyp="AT",IF($A1585&lt;MONTH(TE_ZP_AT),AT_Gehalt,AT_Gehalt*(1+TE_Satz_AT)),IF($A1585&lt;MONTH(TE_ZP_Tarif),Tarifentgelt,Tarifentgelt*(1+TE_Satz))*IRWAZ/AZ_Tarif)*EintrittsKNZ*AustrittsKNZ,2)</f>
        <v>2952.5</v>
      </c>
      <c r="G1585">
        <f>ROUND(Grundentgelt*LZinPrz,2)</f>
        <v>324.77999999999997</v>
      </c>
      <c r="H1585">
        <f>ROUND(IF(FreiwZulage&gt;TarifVolumenEnt+TarifVolumenLZ,FreiwZulage-(TarifVolumenEnt+TarifVolumenLZ),0)*AustrittsKNZ*EintrittsKNZ,2)</f>
        <v>0</v>
      </c>
      <c r="I1585">
        <f t="shared" si="222"/>
        <v>3277.2799999999997</v>
      </c>
      <c r="J1585">
        <f t="shared" si="216"/>
        <v>655.62</v>
      </c>
      <c r="K1585">
        <f t="shared" si="217"/>
        <v>547.72000000000025</v>
      </c>
      <c r="L1585">
        <f t="shared" si="218"/>
        <v>2322.7200000000003</v>
      </c>
    </row>
    <row r="1586" spans="1:12" x14ac:dyDescent="0.25">
      <c r="A1586">
        <f t="shared" si="223"/>
        <v>1</v>
      </c>
      <c r="B1586">
        <f t="shared" si="224"/>
        <v>133</v>
      </c>
      <c r="C1586">
        <f t="shared" si="219"/>
        <v>2848</v>
      </c>
      <c r="D1586" t="str">
        <f t="shared" si="220"/>
        <v>Dieter</v>
      </c>
      <c r="E1586" t="str">
        <f t="shared" si="221"/>
        <v>Preissler</v>
      </c>
      <c r="F1586">
        <f>ROUND(IF(Tariftyp="AT",IF($A1586&lt;MONTH(TE_ZP_AT),AT_Gehalt,AT_Gehalt*(1+TE_Satz_AT)),IF($A1586&lt;MONTH(TE_ZP_Tarif),Tarifentgelt,Tarifentgelt*(1+TE_Satz))*IRWAZ/AZ_Tarif)*EintrittsKNZ*AustrittsKNZ,2)</f>
        <v>4353.5</v>
      </c>
      <c r="G1586">
        <f>ROUND(Grundentgelt*LZinPrz,2)</f>
        <v>522.41999999999996</v>
      </c>
      <c r="H1586">
        <f>ROUND(IF(FreiwZulage&gt;TarifVolumenEnt+TarifVolumenLZ,FreiwZulage-(TarifVolumenEnt+TarifVolumenLZ),0)*AustrittsKNZ*EintrittsKNZ,2)</f>
        <v>0</v>
      </c>
      <c r="I1586">
        <f t="shared" si="222"/>
        <v>4875.92</v>
      </c>
      <c r="J1586">
        <f t="shared" si="216"/>
        <v>888.46</v>
      </c>
      <c r="K1586">
        <f t="shared" si="217"/>
        <v>0</v>
      </c>
      <c r="L1586">
        <f t="shared" si="218"/>
        <v>724.07999999999993</v>
      </c>
    </row>
    <row r="1587" spans="1:12" x14ac:dyDescent="0.25">
      <c r="A1587">
        <f t="shared" si="223"/>
        <v>2</v>
      </c>
      <c r="B1587">
        <f t="shared" si="224"/>
        <v>133</v>
      </c>
      <c r="C1587">
        <f t="shared" si="219"/>
        <v>2848</v>
      </c>
      <c r="D1587" t="str">
        <f t="shared" si="220"/>
        <v>Dieter</v>
      </c>
      <c r="E1587" t="str">
        <f t="shared" si="221"/>
        <v>Preissler</v>
      </c>
      <c r="F1587">
        <f>ROUND(IF(Tariftyp="AT",IF($A1587&lt;MONTH(TE_ZP_AT),AT_Gehalt,AT_Gehalt*(1+TE_Satz_AT)),IF($A1587&lt;MONTH(TE_ZP_Tarif),Tarifentgelt,Tarifentgelt*(1+TE_Satz))*IRWAZ/AZ_Tarif)*EintrittsKNZ*AustrittsKNZ,2)</f>
        <v>4353.5</v>
      </c>
      <c r="G1587">
        <f>ROUND(Grundentgelt*LZinPrz,2)</f>
        <v>522.41999999999996</v>
      </c>
      <c r="H1587">
        <f>ROUND(IF(FreiwZulage&gt;TarifVolumenEnt+TarifVolumenLZ,FreiwZulage-(TarifVolumenEnt+TarifVolumenLZ),0)*AustrittsKNZ*EintrittsKNZ,2)</f>
        <v>0</v>
      </c>
      <c r="I1587">
        <f t="shared" si="222"/>
        <v>4875.92</v>
      </c>
      <c r="J1587">
        <f t="shared" si="216"/>
        <v>888.46</v>
      </c>
      <c r="K1587">
        <f t="shared" si="217"/>
        <v>0</v>
      </c>
      <c r="L1587">
        <f t="shared" si="218"/>
        <v>724.07999999999993</v>
      </c>
    </row>
    <row r="1588" spans="1:12" x14ac:dyDescent="0.25">
      <c r="A1588">
        <f t="shared" si="223"/>
        <v>3</v>
      </c>
      <c r="B1588">
        <f t="shared" si="224"/>
        <v>133</v>
      </c>
      <c r="C1588">
        <f t="shared" si="219"/>
        <v>2848</v>
      </c>
      <c r="D1588" t="str">
        <f t="shared" si="220"/>
        <v>Dieter</v>
      </c>
      <c r="E1588" t="str">
        <f t="shared" si="221"/>
        <v>Preissler</v>
      </c>
      <c r="F1588">
        <f>ROUND(IF(Tariftyp="AT",IF($A1588&lt;MONTH(TE_ZP_AT),AT_Gehalt,AT_Gehalt*(1+TE_Satz_AT)),IF($A1588&lt;MONTH(TE_ZP_Tarif),Tarifentgelt,Tarifentgelt*(1+TE_Satz))*IRWAZ/AZ_Tarif)*EintrittsKNZ*AustrittsKNZ,2)</f>
        <v>4353.5</v>
      </c>
      <c r="G1588">
        <f>ROUND(Grundentgelt*LZinPrz,2)</f>
        <v>522.41999999999996</v>
      </c>
      <c r="H1588">
        <f>ROUND(IF(FreiwZulage&gt;TarifVolumenEnt+TarifVolumenLZ,FreiwZulage-(TarifVolumenEnt+TarifVolumenLZ),0)*AustrittsKNZ*EintrittsKNZ,2)</f>
        <v>0</v>
      </c>
      <c r="I1588">
        <f t="shared" si="222"/>
        <v>4875.92</v>
      </c>
      <c r="J1588">
        <f t="shared" si="216"/>
        <v>888.46</v>
      </c>
      <c r="K1588">
        <f t="shared" si="217"/>
        <v>0</v>
      </c>
      <c r="L1588">
        <f t="shared" si="218"/>
        <v>724.07999999999993</v>
      </c>
    </row>
    <row r="1589" spans="1:12" x14ac:dyDescent="0.25">
      <c r="A1589">
        <f t="shared" si="223"/>
        <v>4</v>
      </c>
      <c r="B1589">
        <f t="shared" si="224"/>
        <v>133</v>
      </c>
      <c r="C1589">
        <f t="shared" si="219"/>
        <v>2848</v>
      </c>
      <c r="D1589" t="str">
        <f t="shared" si="220"/>
        <v>Dieter</v>
      </c>
      <c r="E1589" t="str">
        <f t="shared" si="221"/>
        <v>Preissler</v>
      </c>
      <c r="F1589">
        <f>ROUND(IF(Tariftyp="AT",IF($A1589&lt;MONTH(TE_ZP_AT),AT_Gehalt,AT_Gehalt*(1+TE_Satz_AT)),IF($A1589&lt;MONTH(TE_ZP_Tarif),Tarifentgelt,Tarifentgelt*(1+TE_Satz))*IRWAZ/AZ_Tarif)*EintrittsKNZ*AustrittsKNZ,2)</f>
        <v>4353.5</v>
      </c>
      <c r="G1589">
        <f>ROUND(Grundentgelt*LZinPrz,2)</f>
        <v>522.41999999999996</v>
      </c>
      <c r="H1589">
        <f>ROUND(IF(FreiwZulage&gt;TarifVolumenEnt+TarifVolumenLZ,FreiwZulage-(TarifVolumenEnt+TarifVolumenLZ),0)*AustrittsKNZ*EintrittsKNZ,2)</f>
        <v>0</v>
      </c>
      <c r="I1589">
        <f t="shared" si="222"/>
        <v>4875.92</v>
      </c>
      <c r="J1589">
        <f t="shared" si="216"/>
        <v>888.46</v>
      </c>
      <c r="K1589">
        <f t="shared" si="217"/>
        <v>0</v>
      </c>
      <c r="L1589">
        <f t="shared" si="218"/>
        <v>724.07999999999993</v>
      </c>
    </row>
    <row r="1590" spans="1:12" x14ac:dyDescent="0.25">
      <c r="A1590">
        <f t="shared" si="223"/>
        <v>5</v>
      </c>
      <c r="B1590">
        <f t="shared" si="224"/>
        <v>133</v>
      </c>
      <c r="C1590">
        <f t="shared" si="219"/>
        <v>2848</v>
      </c>
      <c r="D1590" t="str">
        <f t="shared" si="220"/>
        <v>Dieter</v>
      </c>
      <c r="E1590" t="str">
        <f t="shared" si="221"/>
        <v>Preissler</v>
      </c>
      <c r="F1590">
        <f>ROUND(IF(Tariftyp="AT",IF($A1590&lt;MONTH(TE_ZP_AT),AT_Gehalt,AT_Gehalt*(1+TE_Satz_AT)),IF($A1590&lt;MONTH(TE_ZP_Tarif),Tarifentgelt,Tarifentgelt*(1+TE_Satz))*IRWAZ/AZ_Tarif)*EintrittsKNZ*AustrittsKNZ,2)</f>
        <v>4484.1099999999997</v>
      </c>
      <c r="G1590">
        <f>ROUND(Grundentgelt*LZinPrz,2)</f>
        <v>538.09</v>
      </c>
      <c r="H1590">
        <f>ROUND(IF(FreiwZulage&gt;TarifVolumenEnt+TarifVolumenLZ,FreiwZulage-(TarifVolumenEnt+TarifVolumenLZ),0)*AustrittsKNZ*EintrittsKNZ,2)</f>
        <v>0</v>
      </c>
      <c r="I1590">
        <f t="shared" si="222"/>
        <v>5022.2</v>
      </c>
      <c r="J1590">
        <f t="shared" si="216"/>
        <v>905.62</v>
      </c>
      <c r="K1590">
        <f t="shared" si="217"/>
        <v>0</v>
      </c>
      <c r="L1590">
        <f t="shared" si="218"/>
        <v>577.80000000000018</v>
      </c>
    </row>
    <row r="1591" spans="1:12" x14ac:dyDescent="0.25">
      <c r="A1591">
        <f t="shared" si="223"/>
        <v>6</v>
      </c>
      <c r="B1591">
        <f t="shared" si="224"/>
        <v>133</v>
      </c>
      <c r="C1591">
        <f t="shared" si="219"/>
        <v>2848</v>
      </c>
      <c r="D1591" t="str">
        <f t="shared" si="220"/>
        <v>Dieter</v>
      </c>
      <c r="E1591" t="str">
        <f t="shared" si="221"/>
        <v>Preissler</v>
      </c>
      <c r="F1591">
        <f>ROUND(IF(Tariftyp="AT",IF($A1591&lt;MONTH(TE_ZP_AT),AT_Gehalt,AT_Gehalt*(1+TE_Satz_AT)),IF($A1591&lt;MONTH(TE_ZP_Tarif),Tarifentgelt,Tarifentgelt*(1+TE_Satz))*IRWAZ/AZ_Tarif)*EintrittsKNZ*AustrittsKNZ,2)</f>
        <v>4484.1099999999997</v>
      </c>
      <c r="G1591">
        <f>ROUND(Grundentgelt*LZinPrz,2)</f>
        <v>538.09</v>
      </c>
      <c r="H1591">
        <f>ROUND(IF(FreiwZulage&gt;TarifVolumenEnt+TarifVolumenLZ,FreiwZulage-(TarifVolumenEnt+TarifVolumenLZ),0)*AustrittsKNZ*EintrittsKNZ,2)</f>
        <v>0</v>
      </c>
      <c r="I1591">
        <f t="shared" si="222"/>
        <v>5022.2</v>
      </c>
      <c r="J1591">
        <f t="shared" si="216"/>
        <v>905.62</v>
      </c>
      <c r="K1591">
        <f t="shared" si="217"/>
        <v>0</v>
      </c>
      <c r="L1591">
        <f t="shared" si="218"/>
        <v>577.80000000000018</v>
      </c>
    </row>
    <row r="1592" spans="1:12" x14ac:dyDescent="0.25">
      <c r="A1592">
        <f t="shared" si="223"/>
        <v>7</v>
      </c>
      <c r="B1592">
        <f t="shared" si="224"/>
        <v>133</v>
      </c>
      <c r="C1592">
        <f t="shared" si="219"/>
        <v>2848</v>
      </c>
      <c r="D1592" t="str">
        <f t="shared" si="220"/>
        <v>Dieter</v>
      </c>
      <c r="E1592" t="str">
        <f t="shared" si="221"/>
        <v>Preissler</v>
      </c>
      <c r="F1592">
        <f>ROUND(IF(Tariftyp="AT",IF($A1592&lt;MONTH(TE_ZP_AT),AT_Gehalt,AT_Gehalt*(1+TE_Satz_AT)),IF($A1592&lt;MONTH(TE_ZP_Tarif),Tarifentgelt,Tarifentgelt*(1+TE_Satz))*IRWAZ/AZ_Tarif)*EintrittsKNZ*AustrittsKNZ,2)</f>
        <v>4484.1099999999997</v>
      </c>
      <c r="G1592">
        <f>ROUND(Grundentgelt*LZinPrz,2)</f>
        <v>538.09</v>
      </c>
      <c r="H1592">
        <f>ROUND(IF(FreiwZulage&gt;TarifVolumenEnt+TarifVolumenLZ,FreiwZulage-(TarifVolumenEnt+TarifVolumenLZ),0)*AustrittsKNZ*EintrittsKNZ,2)</f>
        <v>0</v>
      </c>
      <c r="I1592">
        <f t="shared" si="222"/>
        <v>5022.2</v>
      </c>
      <c r="J1592">
        <f t="shared" si="216"/>
        <v>905.62</v>
      </c>
      <c r="K1592">
        <f t="shared" si="217"/>
        <v>0</v>
      </c>
      <c r="L1592">
        <f t="shared" si="218"/>
        <v>577.80000000000018</v>
      </c>
    </row>
    <row r="1593" spans="1:12" x14ac:dyDescent="0.25">
      <c r="A1593">
        <f t="shared" si="223"/>
        <v>8</v>
      </c>
      <c r="B1593">
        <f t="shared" si="224"/>
        <v>133</v>
      </c>
      <c r="C1593">
        <f t="shared" si="219"/>
        <v>2848</v>
      </c>
      <c r="D1593" t="str">
        <f t="shared" si="220"/>
        <v>Dieter</v>
      </c>
      <c r="E1593" t="str">
        <f t="shared" si="221"/>
        <v>Preissler</v>
      </c>
      <c r="F1593">
        <f>ROUND(IF(Tariftyp="AT",IF($A1593&lt;MONTH(TE_ZP_AT),AT_Gehalt,AT_Gehalt*(1+TE_Satz_AT)),IF($A1593&lt;MONTH(TE_ZP_Tarif),Tarifentgelt,Tarifentgelt*(1+TE_Satz))*IRWAZ/AZ_Tarif)*EintrittsKNZ*AustrittsKNZ,2)</f>
        <v>4484.1099999999997</v>
      </c>
      <c r="G1593">
        <f>ROUND(Grundentgelt*LZinPrz,2)</f>
        <v>538.09</v>
      </c>
      <c r="H1593">
        <f>ROUND(IF(FreiwZulage&gt;TarifVolumenEnt+TarifVolumenLZ,FreiwZulage-(TarifVolumenEnt+TarifVolumenLZ),0)*AustrittsKNZ*EintrittsKNZ,2)</f>
        <v>0</v>
      </c>
      <c r="I1593">
        <f t="shared" si="222"/>
        <v>5022.2</v>
      </c>
      <c r="J1593">
        <f t="shared" si="216"/>
        <v>905.62</v>
      </c>
      <c r="K1593">
        <f t="shared" si="217"/>
        <v>0</v>
      </c>
      <c r="L1593">
        <f t="shared" si="218"/>
        <v>577.80000000000018</v>
      </c>
    </row>
    <row r="1594" spans="1:12" x14ac:dyDescent="0.25">
      <c r="A1594">
        <f t="shared" si="223"/>
        <v>9</v>
      </c>
      <c r="B1594">
        <f t="shared" si="224"/>
        <v>133</v>
      </c>
      <c r="C1594">
        <f t="shared" si="219"/>
        <v>2848</v>
      </c>
      <c r="D1594" t="str">
        <f t="shared" si="220"/>
        <v>Dieter</v>
      </c>
      <c r="E1594" t="str">
        <f t="shared" si="221"/>
        <v>Preissler</v>
      </c>
      <c r="F1594">
        <f>ROUND(IF(Tariftyp="AT",IF($A1594&lt;MONTH(TE_ZP_AT),AT_Gehalt,AT_Gehalt*(1+TE_Satz_AT)),IF($A1594&lt;MONTH(TE_ZP_Tarif),Tarifentgelt,Tarifentgelt*(1+TE_Satz))*IRWAZ/AZ_Tarif)*EintrittsKNZ*AustrittsKNZ,2)</f>
        <v>4484.1099999999997</v>
      </c>
      <c r="G1594">
        <f>ROUND(Grundentgelt*LZinPrz,2)</f>
        <v>538.09</v>
      </c>
      <c r="H1594">
        <f>ROUND(IF(FreiwZulage&gt;TarifVolumenEnt+TarifVolumenLZ,FreiwZulage-(TarifVolumenEnt+TarifVolumenLZ),0)*AustrittsKNZ*EintrittsKNZ,2)</f>
        <v>0</v>
      </c>
      <c r="I1594">
        <f t="shared" si="222"/>
        <v>5022.2</v>
      </c>
      <c r="J1594">
        <f t="shared" si="216"/>
        <v>905.62</v>
      </c>
      <c r="K1594">
        <f t="shared" si="217"/>
        <v>0</v>
      </c>
      <c r="L1594">
        <f t="shared" si="218"/>
        <v>577.80000000000018</v>
      </c>
    </row>
    <row r="1595" spans="1:12" x14ac:dyDescent="0.25">
      <c r="A1595">
        <f t="shared" si="223"/>
        <v>10</v>
      </c>
      <c r="B1595">
        <f t="shared" si="224"/>
        <v>133</v>
      </c>
      <c r="C1595">
        <f t="shared" si="219"/>
        <v>2848</v>
      </c>
      <c r="D1595" t="str">
        <f t="shared" si="220"/>
        <v>Dieter</v>
      </c>
      <c r="E1595" t="str">
        <f t="shared" si="221"/>
        <v>Preissler</v>
      </c>
      <c r="F1595">
        <f>ROUND(IF(Tariftyp="AT",IF($A1595&lt;MONTH(TE_ZP_AT),AT_Gehalt,AT_Gehalt*(1+TE_Satz_AT)),IF($A1595&lt;MONTH(TE_ZP_Tarif),Tarifentgelt,Tarifentgelt*(1+TE_Satz))*IRWAZ/AZ_Tarif)*EintrittsKNZ*AustrittsKNZ,2)</f>
        <v>4484.1099999999997</v>
      </c>
      <c r="G1595">
        <f>ROUND(Grundentgelt*LZinPrz,2)</f>
        <v>538.09</v>
      </c>
      <c r="H1595">
        <f>ROUND(IF(FreiwZulage&gt;TarifVolumenEnt+TarifVolumenLZ,FreiwZulage-(TarifVolumenEnt+TarifVolumenLZ),0)*AustrittsKNZ*EintrittsKNZ,2)</f>
        <v>0</v>
      </c>
      <c r="I1595">
        <f t="shared" si="222"/>
        <v>5022.2</v>
      </c>
      <c r="J1595">
        <f t="shared" si="216"/>
        <v>905.62</v>
      </c>
      <c r="K1595">
        <f t="shared" si="217"/>
        <v>0</v>
      </c>
      <c r="L1595">
        <f t="shared" si="218"/>
        <v>577.80000000000018</v>
      </c>
    </row>
    <row r="1596" spans="1:12" x14ac:dyDescent="0.25">
      <c r="A1596">
        <f t="shared" si="223"/>
        <v>11</v>
      </c>
      <c r="B1596">
        <f t="shared" si="224"/>
        <v>133</v>
      </c>
      <c r="C1596">
        <f t="shared" si="219"/>
        <v>2848</v>
      </c>
      <c r="D1596" t="str">
        <f t="shared" si="220"/>
        <v>Dieter</v>
      </c>
      <c r="E1596" t="str">
        <f t="shared" si="221"/>
        <v>Preissler</v>
      </c>
      <c r="F1596">
        <f>ROUND(IF(Tariftyp="AT",IF($A1596&lt;MONTH(TE_ZP_AT),AT_Gehalt,AT_Gehalt*(1+TE_Satz_AT)),IF($A1596&lt;MONTH(TE_ZP_Tarif),Tarifentgelt,Tarifentgelt*(1+TE_Satz))*IRWAZ/AZ_Tarif)*EintrittsKNZ*AustrittsKNZ,2)</f>
        <v>4484.1099999999997</v>
      </c>
      <c r="G1596">
        <f>ROUND(Grundentgelt*LZinPrz,2)</f>
        <v>538.09</v>
      </c>
      <c r="H1596">
        <f>ROUND(IF(FreiwZulage&gt;TarifVolumenEnt+TarifVolumenLZ,FreiwZulage-(TarifVolumenEnt+TarifVolumenLZ),0)*AustrittsKNZ*EintrittsKNZ,2)</f>
        <v>0</v>
      </c>
      <c r="I1596">
        <f t="shared" si="222"/>
        <v>5022.2</v>
      </c>
      <c r="J1596">
        <f t="shared" si="216"/>
        <v>905.62</v>
      </c>
      <c r="K1596">
        <f t="shared" si="217"/>
        <v>0</v>
      </c>
      <c r="L1596">
        <f t="shared" si="218"/>
        <v>577.80000000000018</v>
      </c>
    </row>
    <row r="1597" spans="1:12" x14ac:dyDescent="0.25">
      <c r="A1597">
        <f t="shared" si="223"/>
        <v>12</v>
      </c>
      <c r="B1597">
        <f t="shared" si="224"/>
        <v>133</v>
      </c>
      <c r="C1597">
        <f t="shared" si="219"/>
        <v>2848</v>
      </c>
      <c r="D1597" t="str">
        <f t="shared" si="220"/>
        <v>Dieter</v>
      </c>
      <c r="E1597" t="str">
        <f t="shared" si="221"/>
        <v>Preissler</v>
      </c>
      <c r="F1597">
        <f>ROUND(IF(Tariftyp="AT",IF($A1597&lt;MONTH(TE_ZP_AT),AT_Gehalt,AT_Gehalt*(1+TE_Satz_AT)),IF($A1597&lt;MONTH(TE_ZP_Tarif),Tarifentgelt,Tarifentgelt*(1+TE_Satz))*IRWAZ/AZ_Tarif)*EintrittsKNZ*AustrittsKNZ,2)</f>
        <v>4484.1099999999997</v>
      </c>
      <c r="G1597">
        <f>ROUND(Grundentgelt*LZinPrz,2)</f>
        <v>538.09</v>
      </c>
      <c r="H1597">
        <f>ROUND(IF(FreiwZulage&gt;TarifVolumenEnt+TarifVolumenLZ,FreiwZulage-(TarifVolumenEnt+TarifVolumenLZ),0)*AustrittsKNZ*EintrittsKNZ,2)</f>
        <v>0</v>
      </c>
      <c r="I1597">
        <f t="shared" si="222"/>
        <v>5022.2</v>
      </c>
      <c r="J1597">
        <f t="shared" si="216"/>
        <v>905.62</v>
      </c>
      <c r="K1597">
        <f t="shared" si="217"/>
        <v>0</v>
      </c>
      <c r="L1597">
        <f t="shared" si="218"/>
        <v>577.80000000000018</v>
      </c>
    </row>
    <row r="1598" spans="1:12" x14ac:dyDescent="0.25">
      <c r="A1598">
        <f t="shared" si="223"/>
        <v>1</v>
      </c>
      <c r="B1598">
        <f t="shared" si="224"/>
        <v>134</v>
      </c>
      <c r="C1598">
        <f t="shared" si="219"/>
        <v>2874</v>
      </c>
      <c r="D1598" t="str">
        <f t="shared" si="220"/>
        <v>Dieter</v>
      </c>
      <c r="E1598" t="str">
        <f t="shared" si="221"/>
        <v>Quade</v>
      </c>
      <c r="F1598">
        <f>ROUND(IF(Tariftyp="AT",IF($A1598&lt;MONTH(TE_ZP_AT),AT_Gehalt,AT_Gehalt*(1+TE_Satz_AT)),IF($A1598&lt;MONTH(TE_ZP_Tarif),Tarifentgelt,Tarifentgelt*(1+TE_Satz))*IRWAZ/AZ_Tarif)*EintrittsKNZ*AustrittsKNZ,2)</f>
        <v>2294</v>
      </c>
      <c r="G1598">
        <f>ROUND(Grundentgelt*LZinPrz,2)</f>
        <v>252.34</v>
      </c>
      <c r="H1598">
        <f>ROUND(IF(FreiwZulage&gt;TarifVolumenEnt+TarifVolumenLZ,FreiwZulage-(TarifVolumenEnt+TarifVolumenLZ),0)*AustrittsKNZ*EintrittsKNZ,2)</f>
        <v>0</v>
      </c>
      <c r="I1598">
        <f t="shared" si="222"/>
        <v>2546.34</v>
      </c>
      <c r="J1598">
        <f t="shared" si="216"/>
        <v>509.4</v>
      </c>
      <c r="K1598">
        <f t="shared" si="217"/>
        <v>1278.6599999999999</v>
      </c>
      <c r="L1598">
        <f t="shared" si="218"/>
        <v>3053.66</v>
      </c>
    </row>
    <row r="1599" spans="1:12" x14ac:dyDescent="0.25">
      <c r="A1599">
        <f t="shared" si="223"/>
        <v>2</v>
      </c>
      <c r="B1599">
        <f t="shared" si="224"/>
        <v>134</v>
      </c>
      <c r="C1599">
        <f t="shared" si="219"/>
        <v>2874</v>
      </c>
      <c r="D1599" t="str">
        <f t="shared" si="220"/>
        <v>Dieter</v>
      </c>
      <c r="E1599" t="str">
        <f t="shared" si="221"/>
        <v>Quade</v>
      </c>
      <c r="F1599">
        <f>ROUND(IF(Tariftyp="AT",IF($A1599&lt;MONTH(TE_ZP_AT),AT_Gehalt,AT_Gehalt*(1+TE_Satz_AT)),IF($A1599&lt;MONTH(TE_ZP_Tarif),Tarifentgelt,Tarifentgelt*(1+TE_Satz))*IRWAZ/AZ_Tarif)*EintrittsKNZ*AustrittsKNZ,2)</f>
        <v>2294</v>
      </c>
      <c r="G1599">
        <f>ROUND(Grundentgelt*LZinPrz,2)</f>
        <v>252.34</v>
      </c>
      <c r="H1599">
        <f>ROUND(IF(FreiwZulage&gt;TarifVolumenEnt+TarifVolumenLZ,FreiwZulage-(TarifVolumenEnt+TarifVolumenLZ),0)*AustrittsKNZ*EintrittsKNZ,2)</f>
        <v>0</v>
      </c>
      <c r="I1599">
        <f t="shared" si="222"/>
        <v>2546.34</v>
      </c>
      <c r="J1599">
        <f t="shared" si="216"/>
        <v>509.4</v>
      </c>
      <c r="K1599">
        <f t="shared" si="217"/>
        <v>1278.6599999999999</v>
      </c>
      <c r="L1599">
        <f t="shared" si="218"/>
        <v>3053.66</v>
      </c>
    </row>
    <row r="1600" spans="1:12" x14ac:dyDescent="0.25">
      <c r="A1600">
        <f t="shared" si="223"/>
        <v>3</v>
      </c>
      <c r="B1600">
        <f t="shared" si="224"/>
        <v>134</v>
      </c>
      <c r="C1600">
        <f t="shared" si="219"/>
        <v>2874</v>
      </c>
      <c r="D1600" t="str">
        <f t="shared" si="220"/>
        <v>Dieter</v>
      </c>
      <c r="E1600" t="str">
        <f t="shared" si="221"/>
        <v>Quade</v>
      </c>
      <c r="F1600">
        <f>ROUND(IF(Tariftyp="AT",IF($A1600&lt;MONTH(TE_ZP_AT),AT_Gehalt,AT_Gehalt*(1+TE_Satz_AT)),IF($A1600&lt;MONTH(TE_ZP_Tarif),Tarifentgelt,Tarifentgelt*(1+TE_Satz))*IRWAZ/AZ_Tarif)*EintrittsKNZ*AustrittsKNZ,2)</f>
        <v>2294</v>
      </c>
      <c r="G1600">
        <f>ROUND(Grundentgelt*LZinPrz,2)</f>
        <v>252.34</v>
      </c>
      <c r="H1600">
        <f>ROUND(IF(FreiwZulage&gt;TarifVolumenEnt+TarifVolumenLZ,FreiwZulage-(TarifVolumenEnt+TarifVolumenLZ),0)*AustrittsKNZ*EintrittsKNZ,2)</f>
        <v>0</v>
      </c>
      <c r="I1600">
        <f t="shared" si="222"/>
        <v>2546.34</v>
      </c>
      <c r="J1600">
        <f t="shared" si="216"/>
        <v>509.4</v>
      </c>
      <c r="K1600">
        <f t="shared" si="217"/>
        <v>1278.6599999999999</v>
      </c>
      <c r="L1600">
        <f t="shared" si="218"/>
        <v>3053.66</v>
      </c>
    </row>
    <row r="1601" spans="1:12" x14ac:dyDescent="0.25">
      <c r="A1601">
        <f t="shared" si="223"/>
        <v>4</v>
      </c>
      <c r="B1601">
        <f t="shared" si="224"/>
        <v>134</v>
      </c>
      <c r="C1601">
        <f t="shared" si="219"/>
        <v>2874</v>
      </c>
      <c r="D1601" t="str">
        <f t="shared" si="220"/>
        <v>Dieter</v>
      </c>
      <c r="E1601" t="str">
        <f t="shared" si="221"/>
        <v>Quade</v>
      </c>
      <c r="F1601">
        <f>ROUND(IF(Tariftyp="AT",IF($A1601&lt;MONTH(TE_ZP_AT),AT_Gehalt,AT_Gehalt*(1+TE_Satz_AT)),IF($A1601&lt;MONTH(TE_ZP_Tarif),Tarifentgelt,Tarifentgelt*(1+TE_Satz))*IRWAZ/AZ_Tarif)*EintrittsKNZ*AustrittsKNZ,2)</f>
        <v>2294</v>
      </c>
      <c r="G1601">
        <f>ROUND(Grundentgelt*LZinPrz,2)</f>
        <v>252.34</v>
      </c>
      <c r="H1601">
        <f>ROUND(IF(FreiwZulage&gt;TarifVolumenEnt+TarifVolumenLZ,FreiwZulage-(TarifVolumenEnt+TarifVolumenLZ),0)*AustrittsKNZ*EintrittsKNZ,2)</f>
        <v>0</v>
      </c>
      <c r="I1601">
        <f t="shared" si="222"/>
        <v>2546.34</v>
      </c>
      <c r="J1601">
        <f t="shared" si="216"/>
        <v>509.4</v>
      </c>
      <c r="K1601">
        <f t="shared" si="217"/>
        <v>1278.6599999999999</v>
      </c>
      <c r="L1601">
        <f t="shared" si="218"/>
        <v>3053.66</v>
      </c>
    </row>
    <row r="1602" spans="1:12" x14ac:dyDescent="0.25">
      <c r="A1602">
        <f t="shared" si="223"/>
        <v>5</v>
      </c>
      <c r="B1602">
        <f t="shared" si="224"/>
        <v>134</v>
      </c>
      <c r="C1602">
        <f t="shared" si="219"/>
        <v>2874</v>
      </c>
      <c r="D1602" t="str">
        <f t="shared" si="220"/>
        <v>Dieter</v>
      </c>
      <c r="E1602" t="str">
        <f t="shared" si="221"/>
        <v>Quade</v>
      </c>
      <c r="F1602">
        <f>ROUND(IF(Tariftyp="AT",IF($A1602&lt;MONTH(TE_ZP_AT),AT_Gehalt,AT_Gehalt*(1+TE_Satz_AT)),IF($A1602&lt;MONTH(TE_ZP_Tarif),Tarifentgelt,Tarifentgelt*(1+TE_Satz))*IRWAZ/AZ_Tarif)*EintrittsKNZ*AustrittsKNZ,2)</f>
        <v>2362.8200000000002</v>
      </c>
      <c r="G1602">
        <f>ROUND(Grundentgelt*LZinPrz,2)</f>
        <v>259.91000000000003</v>
      </c>
      <c r="H1602">
        <f>ROUND(IF(FreiwZulage&gt;TarifVolumenEnt+TarifVolumenLZ,FreiwZulage-(TarifVolumenEnt+TarifVolumenLZ),0)*AustrittsKNZ*EintrittsKNZ,2)</f>
        <v>0</v>
      </c>
      <c r="I1602">
        <f t="shared" si="222"/>
        <v>2622.73</v>
      </c>
      <c r="J1602">
        <f t="shared" ref="J1602:J1665" si="225">ROUND(IF(KVPV_BBG&lt;lfdEntgelt,KVPV_BBG*KVPV_Satz,lfdEntgelt*KVPV_Satz)+IF(RVAV_BBG&lt;lfdEntgelt,RVAV_BBG*RVAV_Satz,lfdEntgelt*RVAV_Satz),2)</f>
        <v>524.67999999999995</v>
      </c>
      <c r="K1602">
        <f t="shared" ref="K1602:K1665" si="226">IF(KVPV_BBG-lfdEntgelt&lt;0,0,KVPV_BBG-lfdEntgelt)</f>
        <v>1202.27</v>
      </c>
      <c r="L1602">
        <f t="shared" ref="L1602:L1665" si="227">IF(RVAV_BBG-lfdEntgelt&lt;0,0,RVAV_BBG-lfdEntgelt)</f>
        <v>2977.27</v>
      </c>
    </row>
    <row r="1603" spans="1:12" x14ac:dyDescent="0.25">
      <c r="A1603">
        <f t="shared" si="223"/>
        <v>6</v>
      </c>
      <c r="B1603">
        <f t="shared" si="224"/>
        <v>134</v>
      </c>
      <c r="C1603">
        <f t="shared" ref="C1603:C1666" si="228">INDEX(Stammdaten,$B1603,1)</f>
        <v>2874</v>
      </c>
      <c r="D1603" t="str">
        <f t="shared" ref="D1603:D1666" si="229">INDEX(Stammdaten,$B1603,2)</f>
        <v>Dieter</v>
      </c>
      <c r="E1603" t="str">
        <f t="shared" ref="E1603:E1666" si="230">INDEX(Stammdaten,$B1603,3)</f>
        <v>Quade</v>
      </c>
      <c r="F1603">
        <f>ROUND(IF(Tariftyp="AT",IF($A1603&lt;MONTH(TE_ZP_AT),AT_Gehalt,AT_Gehalt*(1+TE_Satz_AT)),IF($A1603&lt;MONTH(TE_ZP_Tarif),Tarifentgelt,Tarifentgelt*(1+TE_Satz))*IRWAZ/AZ_Tarif)*EintrittsKNZ*AustrittsKNZ,2)</f>
        <v>2362.8200000000002</v>
      </c>
      <c r="G1603">
        <f>ROUND(Grundentgelt*LZinPrz,2)</f>
        <v>259.91000000000003</v>
      </c>
      <c r="H1603">
        <f>ROUND(IF(FreiwZulage&gt;TarifVolumenEnt+TarifVolumenLZ,FreiwZulage-(TarifVolumenEnt+TarifVolumenLZ),0)*AustrittsKNZ*EintrittsKNZ,2)</f>
        <v>0</v>
      </c>
      <c r="I1603">
        <f t="shared" ref="I1603:I1666" si="231">SUM(F1603:H1603)</f>
        <v>2622.73</v>
      </c>
      <c r="J1603">
        <f t="shared" si="225"/>
        <v>524.67999999999995</v>
      </c>
      <c r="K1603">
        <f t="shared" si="226"/>
        <v>1202.27</v>
      </c>
      <c r="L1603">
        <f t="shared" si="227"/>
        <v>2977.27</v>
      </c>
    </row>
    <row r="1604" spans="1:12" x14ac:dyDescent="0.25">
      <c r="A1604">
        <f t="shared" ref="A1604:A1667" si="232">IF($A1603=12,1,$A1603+1)</f>
        <v>7</v>
      </c>
      <c r="B1604">
        <f t="shared" ref="B1604:B1667" si="233">IF(A1604=1,B1603+1,B1603)</f>
        <v>134</v>
      </c>
      <c r="C1604">
        <f t="shared" si="228"/>
        <v>2874</v>
      </c>
      <c r="D1604" t="str">
        <f t="shared" si="229"/>
        <v>Dieter</v>
      </c>
      <c r="E1604" t="str">
        <f t="shared" si="230"/>
        <v>Quade</v>
      </c>
      <c r="F1604">
        <f>ROUND(IF(Tariftyp="AT",IF($A1604&lt;MONTH(TE_ZP_AT),AT_Gehalt,AT_Gehalt*(1+TE_Satz_AT)),IF($A1604&lt;MONTH(TE_ZP_Tarif),Tarifentgelt,Tarifentgelt*(1+TE_Satz))*IRWAZ/AZ_Tarif)*EintrittsKNZ*AustrittsKNZ,2)</f>
        <v>2362.8200000000002</v>
      </c>
      <c r="G1604">
        <f>ROUND(Grundentgelt*LZinPrz,2)</f>
        <v>259.91000000000003</v>
      </c>
      <c r="H1604">
        <f>ROUND(IF(FreiwZulage&gt;TarifVolumenEnt+TarifVolumenLZ,FreiwZulage-(TarifVolumenEnt+TarifVolumenLZ),0)*AustrittsKNZ*EintrittsKNZ,2)</f>
        <v>0</v>
      </c>
      <c r="I1604">
        <f t="shared" si="231"/>
        <v>2622.73</v>
      </c>
      <c r="J1604">
        <f t="shared" si="225"/>
        <v>524.67999999999995</v>
      </c>
      <c r="K1604">
        <f t="shared" si="226"/>
        <v>1202.27</v>
      </c>
      <c r="L1604">
        <f t="shared" si="227"/>
        <v>2977.27</v>
      </c>
    </row>
    <row r="1605" spans="1:12" x14ac:dyDescent="0.25">
      <c r="A1605">
        <f t="shared" si="232"/>
        <v>8</v>
      </c>
      <c r="B1605">
        <f t="shared" si="233"/>
        <v>134</v>
      </c>
      <c r="C1605">
        <f t="shared" si="228"/>
        <v>2874</v>
      </c>
      <c r="D1605" t="str">
        <f t="shared" si="229"/>
        <v>Dieter</v>
      </c>
      <c r="E1605" t="str">
        <f t="shared" si="230"/>
        <v>Quade</v>
      </c>
      <c r="F1605">
        <f>ROUND(IF(Tariftyp="AT",IF($A1605&lt;MONTH(TE_ZP_AT),AT_Gehalt,AT_Gehalt*(1+TE_Satz_AT)),IF($A1605&lt;MONTH(TE_ZP_Tarif),Tarifentgelt,Tarifentgelt*(1+TE_Satz))*IRWAZ/AZ_Tarif)*EintrittsKNZ*AustrittsKNZ,2)</f>
        <v>2362.8200000000002</v>
      </c>
      <c r="G1605">
        <f>ROUND(Grundentgelt*LZinPrz,2)</f>
        <v>259.91000000000003</v>
      </c>
      <c r="H1605">
        <f>ROUND(IF(FreiwZulage&gt;TarifVolumenEnt+TarifVolumenLZ,FreiwZulage-(TarifVolumenEnt+TarifVolumenLZ),0)*AustrittsKNZ*EintrittsKNZ,2)</f>
        <v>0</v>
      </c>
      <c r="I1605">
        <f t="shared" si="231"/>
        <v>2622.73</v>
      </c>
      <c r="J1605">
        <f t="shared" si="225"/>
        <v>524.67999999999995</v>
      </c>
      <c r="K1605">
        <f t="shared" si="226"/>
        <v>1202.27</v>
      </c>
      <c r="L1605">
        <f t="shared" si="227"/>
        <v>2977.27</v>
      </c>
    </row>
    <row r="1606" spans="1:12" x14ac:dyDescent="0.25">
      <c r="A1606">
        <f t="shared" si="232"/>
        <v>9</v>
      </c>
      <c r="B1606">
        <f t="shared" si="233"/>
        <v>134</v>
      </c>
      <c r="C1606">
        <f t="shared" si="228"/>
        <v>2874</v>
      </c>
      <c r="D1606" t="str">
        <f t="shared" si="229"/>
        <v>Dieter</v>
      </c>
      <c r="E1606" t="str">
        <f t="shared" si="230"/>
        <v>Quade</v>
      </c>
      <c r="F1606">
        <f>ROUND(IF(Tariftyp="AT",IF($A1606&lt;MONTH(TE_ZP_AT),AT_Gehalt,AT_Gehalt*(1+TE_Satz_AT)),IF($A1606&lt;MONTH(TE_ZP_Tarif),Tarifentgelt,Tarifentgelt*(1+TE_Satz))*IRWAZ/AZ_Tarif)*EintrittsKNZ*AustrittsKNZ,2)</f>
        <v>2362.8200000000002</v>
      </c>
      <c r="G1606">
        <f>ROUND(Grundentgelt*LZinPrz,2)</f>
        <v>259.91000000000003</v>
      </c>
      <c r="H1606">
        <f>ROUND(IF(FreiwZulage&gt;TarifVolumenEnt+TarifVolumenLZ,FreiwZulage-(TarifVolumenEnt+TarifVolumenLZ),0)*AustrittsKNZ*EintrittsKNZ,2)</f>
        <v>0</v>
      </c>
      <c r="I1606">
        <f t="shared" si="231"/>
        <v>2622.73</v>
      </c>
      <c r="J1606">
        <f t="shared" si="225"/>
        <v>524.67999999999995</v>
      </c>
      <c r="K1606">
        <f t="shared" si="226"/>
        <v>1202.27</v>
      </c>
      <c r="L1606">
        <f t="shared" si="227"/>
        <v>2977.27</v>
      </c>
    </row>
    <row r="1607" spans="1:12" x14ac:dyDescent="0.25">
      <c r="A1607">
        <f t="shared" si="232"/>
        <v>10</v>
      </c>
      <c r="B1607">
        <f t="shared" si="233"/>
        <v>134</v>
      </c>
      <c r="C1607">
        <f t="shared" si="228"/>
        <v>2874</v>
      </c>
      <c r="D1607" t="str">
        <f t="shared" si="229"/>
        <v>Dieter</v>
      </c>
      <c r="E1607" t="str">
        <f t="shared" si="230"/>
        <v>Quade</v>
      </c>
      <c r="F1607">
        <f>ROUND(IF(Tariftyp="AT",IF($A1607&lt;MONTH(TE_ZP_AT),AT_Gehalt,AT_Gehalt*(1+TE_Satz_AT)),IF($A1607&lt;MONTH(TE_ZP_Tarif),Tarifentgelt,Tarifentgelt*(1+TE_Satz))*IRWAZ/AZ_Tarif)*EintrittsKNZ*AustrittsKNZ,2)</f>
        <v>2362.8200000000002</v>
      </c>
      <c r="G1607">
        <f>ROUND(Grundentgelt*LZinPrz,2)</f>
        <v>259.91000000000003</v>
      </c>
      <c r="H1607">
        <f>ROUND(IF(FreiwZulage&gt;TarifVolumenEnt+TarifVolumenLZ,FreiwZulage-(TarifVolumenEnt+TarifVolumenLZ),0)*AustrittsKNZ*EintrittsKNZ,2)</f>
        <v>0</v>
      </c>
      <c r="I1607">
        <f t="shared" si="231"/>
        <v>2622.73</v>
      </c>
      <c r="J1607">
        <f t="shared" si="225"/>
        <v>524.67999999999995</v>
      </c>
      <c r="K1607">
        <f t="shared" si="226"/>
        <v>1202.27</v>
      </c>
      <c r="L1607">
        <f t="shared" si="227"/>
        <v>2977.27</v>
      </c>
    </row>
    <row r="1608" spans="1:12" x14ac:dyDescent="0.25">
      <c r="A1608">
        <f t="shared" si="232"/>
        <v>11</v>
      </c>
      <c r="B1608">
        <f t="shared" si="233"/>
        <v>134</v>
      </c>
      <c r="C1608">
        <f t="shared" si="228"/>
        <v>2874</v>
      </c>
      <c r="D1608" t="str">
        <f t="shared" si="229"/>
        <v>Dieter</v>
      </c>
      <c r="E1608" t="str">
        <f t="shared" si="230"/>
        <v>Quade</v>
      </c>
      <c r="F1608">
        <f>ROUND(IF(Tariftyp="AT",IF($A1608&lt;MONTH(TE_ZP_AT),AT_Gehalt,AT_Gehalt*(1+TE_Satz_AT)),IF($A1608&lt;MONTH(TE_ZP_Tarif),Tarifentgelt,Tarifentgelt*(1+TE_Satz))*IRWAZ/AZ_Tarif)*EintrittsKNZ*AustrittsKNZ,2)</f>
        <v>2362.8200000000002</v>
      </c>
      <c r="G1608">
        <f>ROUND(Grundentgelt*LZinPrz,2)</f>
        <v>259.91000000000003</v>
      </c>
      <c r="H1608">
        <f>ROUND(IF(FreiwZulage&gt;TarifVolumenEnt+TarifVolumenLZ,FreiwZulage-(TarifVolumenEnt+TarifVolumenLZ),0)*AustrittsKNZ*EintrittsKNZ,2)</f>
        <v>0</v>
      </c>
      <c r="I1608">
        <f t="shared" si="231"/>
        <v>2622.73</v>
      </c>
      <c r="J1608">
        <f t="shared" si="225"/>
        <v>524.67999999999995</v>
      </c>
      <c r="K1608">
        <f t="shared" si="226"/>
        <v>1202.27</v>
      </c>
      <c r="L1608">
        <f t="shared" si="227"/>
        <v>2977.27</v>
      </c>
    </row>
    <row r="1609" spans="1:12" x14ac:dyDescent="0.25">
      <c r="A1609">
        <f t="shared" si="232"/>
        <v>12</v>
      </c>
      <c r="B1609">
        <f t="shared" si="233"/>
        <v>134</v>
      </c>
      <c r="C1609">
        <f t="shared" si="228"/>
        <v>2874</v>
      </c>
      <c r="D1609" t="str">
        <f t="shared" si="229"/>
        <v>Dieter</v>
      </c>
      <c r="E1609" t="str">
        <f t="shared" si="230"/>
        <v>Quade</v>
      </c>
      <c r="F1609">
        <f>ROUND(IF(Tariftyp="AT",IF($A1609&lt;MONTH(TE_ZP_AT),AT_Gehalt,AT_Gehalt*(1+TE_Satz_AT)),IF($A1609&lt;MONTH(TE_ZP_Tarif),Tarifentgelt,Tarifentgelt*(1+TE_Satz))*IRWAZ/AZ_Tarif)*EintrittsKNZ*AustrittsKNZ,2)</f>
        <v>2362.8200000000002</v>
      </c>
      <c r="G1609">
        <f>ROUND(Grundentgelt*LZinPrz,2)</f>
        <v>259.91000000000003</v>
      </c>
      <c r="H1609">
        <f>ROUND(IF(FreiwZulage&gt;TarifVolumenEnt+TarifVolumenLZ,FreiwZulage-(TarifVolumenEnt+TarifVolumenLZ),0)*AustrittsKNZ*EintrittsKNZ,2)</f>
        <v>0</v>
      </c>
      <c r="I1609">
        <f t="shared" si="231"/>
        <v>2622.73</v>
      </c>
      <c r="J1609">
        <f t="shared" si="225"/>
        <v>524.67999999999995</v>
      </c>
      <c r="K1609">
        <f t="shared" si="226"/>
        <v>1202.27</v>
      </c>
      <c r="L1609">
        <f t="shared" si="227"/>
        <v>2977.27</v>
      </c>
    </row>
    <row r="1610" spans="1:12" x14ac:dyDescent="0.25">
      <c r="A1610">
        <f t="shared" si="232"/>
        <v>1</v>
      </c>
      <c r="B1610">
        <f t="shared" si="233"/>
        <v>135</v>
      </c>
      <c r="C1610">
        <f t="shared" si="228"/>
        <v>2969</v>
      </c>
      <c r="D1610" t="str">
        <f t="shared" si="229"/>
        <v>Bernd</v>
      </c>
      <c r="E1610" t="str">
        <f t="shared" si="230"/>
        <v>Rabenhorst</v>
      </c>
      <c r="F1610">
        <f>ROUND(IF(Tariftyp="AT",IF($A1610&lt;MONTH(TE_ZP_AT),AT_Gehalt,AT_Gehalt*(1+TE_Satz_AT)),IF($A1610&lt;MONTH(TE_ZP_Tarif),Tarifentgelt,Tarifentgelt*(1+TE_Satz))*IRWAZ/AZ_Tarif)*EintrittsKNZ*AustrittsKNZ,2)</f>
        <v>2066.5</v>
      </c>
      <c r="G1610">
        <f>ROUND(Grundentgelt*LZinPrz,2)</f>
        <v>165.32</v>
      </c>
      <c r="H1610">
        <f>ROUND(IF(FreiwZulage&gt;TarifVolumenEnt+TarifVolumenLZ,FreiwZulage-(TarifVolumenEnt+TarifVolumenLZ),0)*AustrittsKNZ*EintrittsKNZ,2)</f>
        <v>87</v>
      </c>
      <c r="I1610">
        <f t="shared" si="231"/>
        <v>2318.8200000000002</v>
      </c>
      <c r="J1610">
        <f t="shared" si="225"/>
        <v>463.88</v>
      </c>
      <c r="K1610">
        <f t="shared" si="226"/>
        <v>1506.1799999999998</v>
      </c>
      <c r="L1610">
        <f t="shared" si="227"/>
        <v>3281.18</v>
      </c>
    </row>
    <row r="1611" spans="1:12" x14ac:dyDescent="0.25">
      <c r="A1611">
        <f t="shared" si="232"/>
        <v>2</v>
      </c>
      <c r="B1611">
        <f t="shared" si="233"/>
        <v>135</v>
      </c>
      <c r="C1611">
        <f t="shared" si="228"/>
        <v>2969</v>
      </c>
      <c r="D1611" t="str">
        <f t="shared" si="229"/>
        <v>Bernd</v>
      </c>
      <c r="E1611" t="str">
        <f t="shared" si="230"/>
        <v>Rabenhorst</v>
      </c>
      <c r="F1611">
        <f>ROUND(IF(Tariftyp="AT",IF($A1611&lt;MONTH(TE_ZP_AT),AT_Gehalt,AT_Gehalt*(1+TE_Satz_AT)),IF($A1611&lt;MONTH(TE_ZP_Tarif),Tarifentgelt,Tarifentgelt*(1+TE_Satz))*IRWAZ/AZ_Tarif)*EintrittsKNZ*AustrittsKNZ,2)</f>
        <v>2066.5</v>
      </c>
      <c r="G1611">
        <f>ROUND(Grundentgelt*LZinPrz,2)</f>
        <v>165.32</v>
      </c>
      <c r="H1611">
        <f>ROUND(IF(FreiwZulage&gt;TarifVolumenEnt+TarifVolumenLZ,FreiwZulage-(TarifVolumenEnt+TarifVolumenLZ),0)*AustrittsKNZ*EintrittsKNZ,2)</f>
        <v>87</v>
      </c>
      <c r="I1611">
        <f t="shared" si="231"/>
        <v>2318.8200000000002</v>
      </c>
      <c r="J1611">
        <f t="shared" si="225"/>
        <v>463.88</v>
      </c>
      <c r="K1611">
        <f t="shared" si="226"/>
        <v>1506.1799999999998</v>
      </c>
      <c r="L1611">
        <f t="shared" si="227"/>
        <v>3281.18</v>
      </c>
    </row>
    <row r="1612" spans="1:12" x14ac:dyDescent="0.25">
      <c r="A1612">
        <f t="shared" si="232"/>
        <v>3</v>
      </c>
      <c r="B1612">
        <f t="shared" si="233"/>
        <v>135</v>
      </c>
      <c r="C1612">
        <f t="shared" si="228"/>
        <v>2969</v>
      </c>
      <c r="D1612" t="str">
        <f t="shared" si="229"/>
        <v>Bernd</v>
      </c>
      <c r="E1612" t="str">
        <f t="shared" si="230"/>
        <v>Rabenhorst</v>
      </c>
      <c r="F1612">
        <f>ROUND(IF(Tariftyp="AT",IF($A1612&lt;MONTH(TE_ZP_AT),AT_Gehalt,AT_Gehalt*(1+TE_Satz_AT)),IF($A1612&lt;MONTH(TE_ZP_Tarif),Tarifentgelt,Tarifentgelt*(1+TE_Satz))*IRWAZ/AZ_Tarif)*EintrittsKNZ*AustrittsKNZ,2)</f>
        <v>2066.5</v>
      </c>
      <c r="G1612">
        <f>ROUND(Grundentgelt*LZinPrz,2)</f>
        <v>165.32</v>
      </c>
      <c r="H1612">
        <f>ROUND(IF(FreiwZulage&gt;TarifVolumenEnt+TarifVolumenLZ,FreiwZulage-(TarifVolumenEnt+TarifVolumenLZ),0)*AustrittsKNZ*EintrittsKNZ,2)</f>
        <v>87</v>
      </c>
      <c r="I1612">
        <f t="shared" si="231"/>
        <v>2318.8200000000002</v>
      </c>
      <c r="J1612">
        <f t="shared" si="225"/>
        <v>463.88</v>
      </c>
      <c r="K1612">
        <f t="shared" si="226"/>
        <v>1506.1799999999998</v>
      </c>
      <c r="L1612">
        <f t="shared" si="227"/>
        <v>3281.18</v>
      </c>
    </row>
    <row r="1613" spans="1:12" x14ac:dyDescent="0.25">
      <c r="A1613">
        <f t="shared" si="232"/>
        <v>4</v>
      </c>
      <c r="B1613">
        <f t="shared" si="233"/>
        <v>135</v>
      </c>
      <c r="C1613">
        <f t="shared" si="228"/>
        <v>2969</v>
      </c>
      <c r="D1613" t="str">
        <f t="shared" si="229"/>
        <v>Bernd</v>
      </c>
      <c r="E1613" t="str">
        <f t="shared" si="230"/>
        <v>Rabenhorst</v>
      </c>
      <c r="F1613">
        <f>ROUND(IF(Tariftyp="AT",IF($A1613&lt;MONTH(TE_ZP_AT),AT_Gehalt,AT_Gehalt*(1+TE_Satz_AT)),IF($A1613&lt;MONTH(TE_ZP_Tarif),Tarifentgelt,Tarifentgelt*(1+TE_Satz))*IRWAZ/AZ_Tarif)*EintrittsKNZ*AustrittsKNZ,2)</f>
        <v>2066.5</v>
      </c>
      <c r="G1613">
        <f>ROUND(Grundentgelt*LZinPrz,2)</f>
        <v>165.32</v>
      </c>
      <c r="H1613">
        <f>ROUND(IF(FreiwZulage&gt;TarifVolumenEnt+TarifVolumenLZ,FreiwZulage-(TarifVolumenEnt+TarifVolumenLZ),0)*AustrittsKNZ*EintrittsKNZ,2)</f>
        <v>87</v>
      </c>
      <c r="I1613">
        <f t="shared" si="231"/>
        <v>2318.8200000000002</v>
      </c>
      <c r="J1613">
        <f t="shared" si="225"/>
        <v>463.88</v>
      </c>
      <c r="K1613">
        <f t="shared" si="226"/>
        <v>1506.1799999999998</v>
      </c>
      <c r="L1613">
        <f t="shared" si="227"/>
        <v>3281.18</v>
      </c>
    </row>
    <row r="1614" spans="1:12" x14ac:dyDescent="0.25">
      <c r="A1614">
        <f t="shared" si="232"/>
        <v>5</v>
      </c>
      <c r="B1614">
        <f t="shared" si="233"/>
        <v>135</v>
      </c>
      <c r="C1614">
        <f t="shared" si="228"/>
        <v>2969</v>
      </c>
      <c r="D1614" t="str">
        <f t="shared" si="229"/>
        <v>Bernd</v>
      </c>
      <c r="E1614" t="str">
        <f t="shared" si="230"/>
        <v>Rabenhorst</v>
      </c>
      <c r="F1614">
        <f>ROUND(IF(Tariftyp="AT",IF($A1614&lt;MONTH(TE_ZP_AT),AT_Gehalt,AT_Gehalt*(1+TE_Satz_AT)),IF($A1614&lt;MONTH(TE_ZP_Tarif),Tarifentgelt,Tarifentgelt*(1+TE_Satz))*IRWAZ/AZ_Tarif)*EintrittsKNZ*AustrittsKNZ,2)</f>
        <v>2128.5</v>
      </c>
      <c r="G1614">
        <f>ROUND(Grundentgelt*LZinPrz,2)</f>
        <v>170.28</v>
      </c>
      <c r="H1614">
        <f>ROUND(IF(FreiwZulage&gt;TarifVolumenEnt+TarifVolumenLZ,FreiwZulage-(TarifVolumenEnt+TarifVolumenLZ),0)*AustrittsKNZ*EintrittsKNZ,2)</f>
        <v>20.05</v>
      </c>
      <c r="I1614">
        <f t="shared" si="231"/>
        <v>2318.8300000000004</v>
      </c>
      <c r="J1614">
        <f t="shared" si="225"/>
        <v>463.88</v>
      </c>
      <c r="K1614">
        <f t="shared" si="226"/>
        <v>1506.1699999999996</v>
      </c>
      <c r="L1614">
        <f t="shared" si="227"/>
        <v>3281.1699999999996</v>
      </c>
    </row>
    <row r="1615" spans="1:12" x14ac:dyDescent="0.25">
      <c r="A1615">
        <f t="shared" si="232"/>
        <v>6</v>
      </c>
      <c r="B1615">
        <f t="shared" si="233"/>
        <v>135</v>
      </c>
      <c r="C1615">
        <f t="shared" si="228"/>
        <v>2969</v>
      </c>
      <c r="D1615" t="str">
        <f t="shared" si="229"/>
        <v>Bernd</v>
      </c>
      <c r="E1615" t="str">
        <f t="shared" si="230"/>
        <v>Rabenhorst</v>
      </c>
      <c r="F1615">
        <f>ROUND(IF(Tariftyp="AT",IF($A1615&lt;MONTH(TE_ZP_AT),AT_Gehalt,AT_Gehalt*(1+TE_Satz_AT)),IF($A1615&lt;MONTH(TE_ZP_Tarif),Tarifentgelt,Tarifentgelt*(1+TE_Satz))*IRWAZ/AZ_Tarif)*EintrittsKNZ*AustrittsKNZ,2)</f>
        <v>2128.5</v>
      </c>
      <c r="G1615">
        <f>ROUND(Grundentgelt*LZinPrz,2)</f>
        <v>170.28</v>
      </c>
      <c r="H1615">
        <f>ROUND(IF(FreiwZulage&gt;TarifVolumenEnt+TarifVolumenLZ,FreiwZulage-(TarifVolumenEnt+TarifVolumenLZ),0)*AustrittsKNZ*EintrittsKNZ,2)</f>
        <v>20.05</v>
      </c>
      <c r="I1615">
        <f t="shared" si="231"/>
        <v>2318.8300000000004</v>
      </c>
      <c r="J1615">
        <f t="shared" si="225"/>
        <v>463.88</v>
      </c>
      <c r="K1615">
        <f t="shared" si="226"/>
        <v>1506.1699999999996</v>
      </c>
      <c r="L1615">
        <f t="shared" si="227"/>
        <v>3281.1699999999996</v>
      </c>
    </row>
    <row r="1616" spans="1:12" x14ac:dyDescent="0.25">
      <c r="A1616">
        <f t="shared" si="232"/>
        <v>7</v>
      </c>
      <c r="B1616">
        <f t="shared" si="233"/>
        <v>135</v>
      </c>
      <c r="C1616">
        <f t="shared" si="228"/>
        <v>2969</v>
      </c>
      <c r="D1616" t="str">
        <f t="shared" si="229"/>
        <v>Bernd</v>
      </c>
      <c r="E1616" t="str">
        <f t="shared" si="230"/>
        <v>Rabenhorst</v>
      </c>
      <c r="F1616">
        <f>ROUND(IF(Tariftyp="AT",IF($A1616&lt;MONTH(TE_ZP_AT),AT_Gehalt,AT_Gehalt*(1+TE_Satz_AT)),IF($A1616&lt;MONTH(TE_ZP_Tarif),Tarifentgelt,Tarifentgelt*(1+TE_Satz))*IRWAZ/AZ_Tarif)*EintrittsKNZ*AustrittsKNZ,2)</f>
        <v>2128.5</v>
      </c>
      <c r="G1616">
        <f>ROUND(Grundentgelt*LZinPrz,2)</f>
        <v>170.28</v>
      </c>
      <c r="H1616">
        <f>ROUND(IF(FreiwZulage&gt;TarifVolumenEnt+TarifVolumenLZ,FreiwZulage-(TarifVolumenEnt+TarifVolumenLZ),0)*AustrittsKNZ*EintrittsKNZ,2)</f>
        <v>20.05</v>
      </c>
      <c r="I1616">
        <f t="shared" si="231"/>
        <v>2318.8300000000004</v>
      </c>
      <c r="J1616">
        <f t="shared" si="225"/>
        <v>463.88</v>
      </c>
      <c r="K1616">
        <f t="shared" si="226"/>
        <v>1506.1699999999996</v>
      </c>
      <c r="L1616">
        <f t="shared" si="227"/>
        <v>3281.1699999999996</v>
      </c>
    </row>
    <row r="1617" spans="1:12" x14ac:dyDescent="0.25">
      <c r="A1617">
        <f t="shared" si="232"/>
        <v>8</v>
      </c>
      <c r="B1617">
        <f t="shared" si="233"/>
        <v>135</v>
      </c>
      <c r="C1617">
        <f t="shared" si="228"/>
        <v>2969</v>
      </c>
      <c r="D1617" t="str">
        <f t="shared" si="229"/>
        <v>Bernd</v>
      </c>
      <c r="E1617" t="str">
        <f t="shared" si="230"/>
        <v>Rabenhorst</v>
      </c>
      <c r="F1617">
        <f>ROUND(IF(Tariftyp="AT",IF($A1617&lt;MONTH(TE_ZP_AT),AT_Gehalt,AT_Gehalt*(1+TE_Satz_AT)),IF($A1617&lt;MONTH(TE_ZP_Tarif),Tarifentgelt,Tarifentgelt*(1+TE_Satz))*IRWAZ/AZ_Tarif)*EintrittsKNZ*AustrittsKNZ,2)</f>
        <v>2128.5</v>
      </c>
      <c r="G1617">
        <f>ROUND(Grundentgelt*LZinPrz,2)</f>
        <v>170.28</v>
      </c>
      <c r="H1617">
        <f>ROUND(IF(FreiwZulage&gt;TarifVolumenEnt+TarifVolumenLZ,FreiwZulage-(TarifVolumenEnt+TarifVolumenLZ),0)*AustrittsKNZ*EintrittsKNZ,2)</f>
        <v>20.05</v>
      </c>
      <c r="I1617">
        <f t="shared" si="231"/>
        <v>2318.8300000000004</v>
      </c>
      <c r="J1617">
        <f t="shared" si="225"/>
        <v>463.88</v>
      </c>
      <c r="K1617">
        <f t="shared" si="226"/>
        <v>1506.1699999999996</v>
      </c>
      <c r="L1617">
        <f t="shared" si="227"/>
        <v>3281.1699999999996</v>
      </c>
    </row>
    <row r="1618" spans="1:12" x14ac:dyDescent="0.25">
      <c r="A1618">
        <f t="shared" si="232"/>
        <v>9</v>
      </c>
      <c r="B1618">
        <f t="shared" si="233"/>
        <v>135</v>
      </c>
      <c r="C1618">
        <f t="shared" si="228"/>
        <v>2969</v>
      </c>
      <c r="D1618" t="str">
        <f t="shared" si="229"/>
        <v>Bernd</v>
      </c>
      <c r="E1618" t="str">
        <f t="shared" si="230"/>
        <v>Rabenhorst</v>
      </c>
      <c r="F1618">
        <f>ROUND(IF(Tariftyp="AT",IF($A1618&lt;MONTH(TE_ZP_AT),AT_Gehalt,AT_Gehalt*(1+TE_Satz_AT)),IF($A1618&lt;MONTH(TE_ZP_Tarif),Tarifentgelt,Tarifentgelt*(1+TE_Satz))*IRWAZ/AZ_Tarif)*EintrittsKNZ*AustrittsKNZ,2)</f>
        <v>2128.5</v>
      </c>
      <c r="G1618">
        <f>ROUND(Grundentgelt*LZinPrz,2)</f>
        <v>170.28</v>
      </c>
      <c r="H1618">
        <f>ROUND(IF(FreiwZulage&gt;TarifVolumenEnt+TarifVolumenLZ,FreiwZulage-(TarifVolumenEnt+TarifVolumenLZ),0)*AustrittsKNZ*EintrittsKNZ,2)</f>
        <v>20.05</v>
      </c>
      <c r="I1618">
        <f t="shared" si="231"/>
        <v>2318.8300000000004</v>
      </c>
      <c r="J1618">
        <f t="shared" si="225"/>
        <v>463.88</v>
      </c>
      <c r="K1618">
        <f t="shared" si="226"/>
        <v>1506.1699999999996</v>
      </c>
      <c r="L1618">
        <f t="shared" si="227"/>
        <v>3281.1699999999996</v>
      </c>
    </row>
    <row r="1619" spans="1:12" x14ac:dyDescent="0.25">
      <c r="A1619">
        <f t="shared" si="232"/>
        <v>10</v>
      </c>
      <c r="B1619">
        <f t="shared" si="233"/>
        <v>135</v>
      </c>
      <c r="C1619">
        <f t="shared" si="228"/>
        <v>2969</v>
      </c>
      <c r="D1619" t="str">
        <f t="shared" si="229"/>
        <v>Bernd</v>
      </c>
      <c r="E1619" t="str">
        <f t="shared" si="230"/>
        <v>Rabenhorst</v>
      </c>
      <c r="F1619">
        <f>ROUND(IF(Tariftyp="AT",IF($A1619&lt;MONTH(TE_ZP_AT),AT_Gehalt,AT_Gehalt*(1+TE_Satz_AT)),IF($A1619&lt;MONTH(TE_ZP_Tarif),Tarifentgelt,Tarifentgelt*(1+TE_Satz))*IRWAZ/AZ_Tarif)*EintrittsKNZ*AustrittsKNZ,2)</f>
        <v>2128.5</v>
      </c>
      <c r="G1619">
        <f>ROUND(Grundentgelt*LZinPrz,2)</f>
        <v>170.28</v>
      </c>
      <c r="H1619">
        <f>ROUND(IF(FreiwZulage&gt;TarifVolumenEnt+TarifVolumenLZ,FreiwZulage-(TarifVolumenEnt+TarifVolumenLZ),0)*AustrittsKNZ*EintrittsKNZ,2)</f>
        <v>20.05</v>
      </c>
      <c r="I1619">
        <f t="shared" si="231"/>
        <v>2318.8300000000004</v>
      </c>
      <c r="J1619">
        <f t="shared" si="225"/>
        <v>463.88</v>
      </c>
      <c r="K1619">
        <f t="shared" si="226"/>
        <v>1506.1699999999996</v>
      </c>
      <c r="L1619">
        <f t="shared" si="227"/>
        <v>3281.1699999999996</v>
      </c>
    </row>
    <row r="1620" spans="1:12" x14ac:dyDescent="0.25">
      <c r="A1620">
        <f t="shared" si="232"/>
        <v>11</v>
      </c>
      <c r="B1620">
        <f t="shared" si="233"/>
        <v>135</v>
      </c>
      <c r="C1620">
        <f t="shared" si="228"/>
        <v>2969</v>
      </c>
      <c r="D1620" t="str">
        <f t="shared" si="229"/>
        <v>Bernd</v>
      </c>
      <c r="E1620" t="str">
        <f t="shared" si="230"/>
        <v>Rabenhorst</v>
      </c>
      <c r="F1620">
        <f>ROUND(IF(Tariftyp="AT",IF($A1620&lt;MONTH(TE_ZP_AT),AT_Gehalt,AT_Gehalt*(1+TE_Satz_AT)),IF($A1620&lt;MONTH(TE_ZP_Tarif),Tarifentgelt,Tarifentgelt*(1+TE_Satz))*IRWAZ/AZ_Tarif)*EintrittsKNZ*AustrittsKNZ,2)</f>
        <v>2128.5</v>
      </c>
      <c r="G1620">
        <f>ROUND(Grundentgelt*LZinPrz,2)</f>
        <v>170.28</v>
      </c>
      <c r="H1620">
        <f>ROUND(IF(FreiwZulage&gt;TarifVolumenEnt+TarifVolumenLZ,FreiwZulage-(TarifVolumenEnt+TarifVolumenLZ),0)*AustrittsKNZ*EintrittsKNZ,2)</f>
        <v>20.05</v>
      </c>
      <c r="I1620">
        <f t="shared" si="231"/>
        <v>2318.8300000000004</v>
      </c>
      <c r="J1620">
        <f t="shared" si="225"/>
        <v>463.88</v>
      </c>
      <c r="K1620">
        <f t="shared" si="226"/>
        <v>1506.1699999999996</v>
      </c>
      <c r="L1620">
        <f t="shared" si="227"/>
        <v>3281.1699999999996</v>
      </c>
    </row>
    <row r="1621" spans="1:12" x14ac:dyDescent="0.25">
      <c r="A1621">
        <f t="shared" si="232"/>
        <v>12</v>
      </c>
      <c r="B1621">
        <f t="shared" si="233"/>
        <v>135</v>
      </c>
      <c r="C1621">
        <f t="shared" si="228"/>
        <v>2969</v>
      </c>
      <c r="D1621" t="str">
        <f t="shared" si="229"/>
        <v>Bernd</v>
      </c>
      <c r="E1621" t="str">
        <f t="shared" si="230"/>
        <v>Rabenhorst</v>
      </c>
      <c r="F1621">
        <f>ROUND(IF(Tariftyp="AT",IF($A1621&lt;MONTH(TE_ZP_AT),AT_Gehalt,AT_Gehalt*(1+TE_Satz_AT)),IF($A1621&lt;MONTH(TE_ZP_Tarif),Tarifentgelt,Tarifentgelt*(1+TE_Satz))*IRWAZ/AZ_Tarif)*EintrittsKNZ*AustrittsKNZ,2)</f>
        <v>2128.5</v>
      </c>
      <c r="G1621">
        <f>ROUND(Grundentgelt*LZinPrz,2)</f>
        <v>170.28</v>
      </c>
      <c r="H1621">
        <f>ROUND(IF(FreiwZulage&gt;TarifVolumenEnt+TarifVolumenLZ,FreiwZulage-(TarifVolumenEnt+TarifVolumenLZ),0)*AustrittsKNZ*EintrittsKNZ,2)</f>
        <v>20.05</v>
      </c>
      <c r="I1621">
        <f t="shared" si="231"/>
        <v>2318.8300000000004</v>
      </c>
      <c r="J1621">
        <f t="shared" si="225"/>
        <v>463.88</v>
      </c>
      <c r="K1621">
        <f t="shared" si="226"/>
        <v>1506.1699999999996</v>
      </c>
      <c r="L1621">
        <f t="shared" si="227"/>
        <v>3281.1699999999996</v>
      </c>
    </row>
    <row r="1622" spans="1:12" x14ac:dyDescent="0.25">
      <c r="A1622">
        <f t="shared" si="232"/>
        <v>1</v>
      </c>
      <c r="B1622">
        <f t="shared" si="233"/>
        <v>136</v>
      </c>
      <c r="C1622">
        <f t="shared" si="228"/>
        <v>2990</v>
      </c>
      <c r="D1622" t="str">
        <f t="shared" si="229"/>
        <v>Bernd</v>
      </c>
      <c r="E1622" t="str">
        <f t="shared" si="230"/>
        <v>Rasch</v>
      </c>
      <c r="F1622">
        <f>ROUND(IF(Tariftyp="AT",IF($A1622&lt;MONTH(TE_ZP_AT),AT_Gehalt,AT_Gehalt*(1+TE_Satz_AT)),IF($A1622&lt;MONTH(TE_ZP_Tarif),Tarifentgelt,Tarifentgelt*(1+TE_Satz))*IRWAZ/AZ_Tarif)*EintrittsKNZ*AustrittsKNZ,2)</f>
        <v>2066.5</v>
      </c>
      <c r="G1622">
        <f>ROUND(Grundentgelt*LZinPrz,2)</f>
        <v>227.32</v>
      </c>
      <c r="H1622">
        <f>ROUND(IF(FreiwZulage&gt;TarifVolumenEnt+TarifVolumenLZ,FreiwZulage-(TarifVolumenEnt+TarifVolumenLZ),0)*AustrittsKNZ*EintrittsKNZ,2)</f>
        <v>0</v>
      </c>
      <c r="I1622">
        <f t="shared" si="231"/>
        <v>2293.8200000000002</v>
      </c>
      <c r="J1622">
        <f t="shared" si="225"/>
        <v>458.88</v>
      </c>
      <c r="K1622">
        <f t="shared" si="226"/>
        <v>1531.1799999999998</v>
      </c>
      <c r="L1622">
        <f t="shared" si="227"/>
        <v>3306.18</v>
      </c>
    </row>
    <row r="1623" spans="1:12" x14ac:dyDescent="0.25">
      <c r="A1623">
        <f t="shared" si="232"/>
        <v>2</v>
      </c>
      <c r="B1623">
        <f t="shared" si="233"/>
        <v>136</v>
      </c>
      <c r="C1623">
        <f t="shared" si="228"/>
        <v>2990</v>
      </c>
      <c r="D1623" t="str">
        <f t="shared" si="229"/>
        <v>Bernd</v>
      </c>
      <c r="E1623" t="str">
        <f t="shared" si="230"/>
        <v>Rasch</v>
      </c>
      <c r="F1623">
        <f>ROUND(IF(Tariftyp="AT",IF($A1623&lt;MONTH(TE_ZP_AT),AT_Gehalt,AT_Gehalt*(1+TE_Satz_AT)),IF($A1623&lt;MONTH(TE_ZP_Tarif),Tarifentgelt,Tarifentgelt*(1+TE_Satz))*IRWAZ/AZ_Tarif)*EintrittsKNZ*AustrittsKNZ,2)</f>
        <v>2066.5</v>
      </c>
      <c r="G1623">
        <f>ROUND(Grundentgelt*LZinPrz,2)</f>
        <v>227.32</v>
      </c>
      <c r="H1623">
        <f>ROUND(IF(FreiwZulage&gt;TarifVolumenEnt+TarifVolumenLZ,FreiwZulage-(TarifVolumenEnt+TarifVolumenLZ),0)*AustrittsKNZ*EintrittsKNZ,2)</f>
        <v>0</v>
      </c>
      <c r="I1623">
        <f t="shared" si="231"/>
        <v>2293.8200000000002</v>
      </c>
      <c r="J1623">
        <f t="shared" si="225"/>
        <v>458.88</v>
      </c>
      <c r="K1623">
        <f t="shared" si="226"/>
        <v>1531.1799999999998</v>
      </c>
      <c r="L1623">
        <f t="shared" si="227"/>
        <v>3306.18</v>
      </c>
    </row>
    <row r="1624" spans="1:12" x14ac:dyDescent="0.25">
      <c r="A1624">
        <f t="shared" si="232"/>
        <v>3</v>
      </c>
      <c r="B1624">
        <f t="shared" si="233"/>
        <v>136</v>
      </c>
      <c r="C1624">
        <f t="shared" si="228"/>
        <v>2990</v>
      </c>
      <c r="D1624" t="str">
        <f t="shared" si="229"/>
        <v>Bernd</v>
      </c>
      <c r="E1624" t="str">
        <f t="shared" si="230"/>
        <v>Rasch</v>
      </c>
      <c r="F1624">
        <f>ROUND(IF(Tariftyp="AT",IF($A1624&lt;MONTH(TE_ZP_AT),AT_Gehalt,AT_Gehalt*(1+TE_Satz_AT)),IF($A1624&lt;MONTH(TE_ZP_Tarif),Tarifentgelt,Tarifentgelt*(1+TE_Satz))*IRWAZ/AZ_Tarif)*EintrittsKNZ*AustrittsKNZ,2)</f>
        <v>2066.5</v>
      </c>
      <c r="G1624">
        <f>ROUND(Grundentgelt*LZinPrz,2)</f>
        <v>227.32</v>
      </c>
      <c r="H1624">
        <f>ROUND(IF(FreiwZulage&gt;TarifVolumenEnt+TarifVolumenLZ,FreiwZulage-(TarifVolumenEnt+TarifVolumenLZ),0)*AustrittsKNZ*EintrittsKNZ,2)</f>
        <v>0</v>
      </c>
      <c r="I1624">
        <f t="shared" si="231"/>
        <v>2293.8200000000002</v>
      </c>
      <c r="J1624">
        <f t="shared" si="225"/>
        <v>458.88</v>
      </c>
      <c r="K1624">
        <f t="shared" si="226"/>
        <v>1531.1799999999998</v>
      </c>
      <c r="L1624">
        <f t="shared" si="227"/>
        <v>3306.18</v>
      </c>
    </row>
    <row r="1625" spans="1:12" x14ac:dyDescent="0.25">
      <c r="A1625">
        <f t="shared" si="232"/>
        <v>4</v>
      </c>
      <c r="B1625">
        <f t="shared" si="233"/>
        <v>136</v>
      </c>
      <c r="C1625">
        <f t="shared" si="228"/>
        <v>2990</v>
      </c>
      <c r="D1625" t="str">
        <f t="shared" si="229"/>
        <v>Bernd</v>
      </c>
      <c r="E1625" t="str">
        <f t="shared" si="230"/>
        <v>Rasch</v>
      </c>
      <c r="F1625">
        <f>ROUND(IF(Tariftyp="AT",IF($A1625&lt;MONTH(TE_ZP_AT),AT_Gehalt,AT_Gehalt*(1+TE_Satz_AT)),IF($A1625&lt;MONTH(TE_ZP_Tarif),Tarifentgelt,Tarifentgelt*(1+TE_Satz))*IRWAZ/AZ_Tarif)*EintrittsKNZ*AustrittsKNZ,2)</f>
        <v>2066.5</v>
      </c>
      <c r="G1625">
        <f>ROUND(Grundentgelt*LZinPrz,2)</f>
        <v>227.32</v>
      </c>
      <c r="H1625">
        <f>ROUND(IF(FreiwZulage&gt;TarifVolumenEnt+TarifVolumenLZ,FreiwZulage-(TarifVolumenEnt+TarifVolumenLZ),0)*AustrittsKNZ*EintrittsKNZ,2)</f>
        <v>0</v>
      </c>
      <c r="I1625">
        <f t="shared" si="231"/>
        <v>2293.8200000000002</v>
      </c>
      <c r="J1625">
        <f t="shared" si="225"/>
        <v>458.88</v>
      </c>
      <c r="K1625">
        <f t="shared" si="226"/>
        <v>1531.1799999999998</v>
      </c>
      <c r="L1625">
        <f t="shared" si="227"/>
        <v>3306.18</v>
      </c>
    </row>
    <row r="1626" spans="1:12" x14ac:dyDescent="0.25">
      <c r="A1626">
        <f t="shared" si="232"/>
        <v>5</v>
      </c>
      <c r="B1626">
        <f t="shared" si="233"/>
        <v>136</v>
      </c>
      <c r="C1626">
        <f t="shared" si="228"/>
        <v>2990</v>
      </c>
      <c r="D1626" t="str">
        <f t="shared" si="229"/>
        <v>Bernd</v>
      </c>
      <c r="E1626" t="str">
        <f t="shared" si="230"/>
        <v>Rasch</v>
      </c>
      <c r="F1626">
        <f>ROUND(IF(Tariftyp="AT",IF($A1626&lt;MONTH(TE_ZP_AT),AT_Gehalt,AT_Gehalt*(1+TE_Satz_AT)),IF($A1626&lt;MONTH(TE_ZP_Tarif),Tarifentgelt,Tarifentgelt*(1+TE_Satz))*IRWAZ/AZ_Tarif)*EintrittsKNZ*AustrittsKNZ,2)</f>
        <v>2128.5</v>
      </c>
      <c r="G1626">
        <f>ROUND(Grundentgelt*LZinPrz,2)</f>
        <v>234.14</v>
      </c>
      <c r="H1626">
        <f>ROUND(IF(FreiwZulage&gt;TarifVolumenEnt+TarifVolumenLZ,FreiwZulage-(TarifVolumenEnt+TarifVolumenLZ),0)*AustrittsKNZ*EintrittsKNZ,2)</f>
        <v>0</v>
      </c>
      <c r="I1626">
        <f t="shared" si="231"/>
        <v>2362.64</v>
      </c>
      <c r="J1626">
        <f t="shared" si="225"/>
        <v>472.65</v>
      </c>
      <c r="K1626">
        <f t="shared" si="226"/>
        <v>1462.3600000000001</v>
      </c>
      <c r="L1626">
        <f t="shared" si="227"/>
        <v>3237.36</v>
      </c>
    </row>
    <row r="1627" spans="1:12" x14ac:dyDescent="0.25">
      <c r="A1627">
        <f t="shared" si="232"/>
        <v>6</v>
      </c>
      <c r="B1627">
        <f t="shared" si="233"/>
        <v>136</v>
      </c>
      <c r="C1627">
        <f t="shared" si="228"/>
        <v>2990</v>
      </c>
      <c r="D1627" t="str">
        <f t="shared" si="229"/>
        <v>Bernd</v>
      </c>
      <c r="E1627" t="str">
        <f t="shared" si="230"/>
        <v>Rasch</v>
      </c>
      <c r="F1627">
        <f>ROUND(IF(Tariftyp="AT",IF($A1627&lt;MONTH(TE_ZP_AT),AT_Gehalt,AT_Gehalt*(1+TE_Satz_AT)),IF($A1627&lt;MONTH(TE_ZP_Tarif),Tarifentgelt,Tarifentgelt*(1+TE_Satz))*IRWAZ/AZ_Tarif)*EintrittsKNZ*AustrittsKNZ,2)</f>
        <v>2128.5</v>
      </c>
      <c r="G1627">
        <f>ROUND(Grundentgelt*LZinPrz,2)</f>
        <v>234.14</v>
      </c>
      <c r="H1627">
        <f>ROUND(IF(FreiwZulage&gt;TarifVolumenEnt+TarifVolumenLZ,FreiwZulage-(TarifVolumenEnt+TarifVolumenLZ),0)*AustrittsKNZ*EintrittsKNZ,2)</f>
        <v>0</v>
      </c>
      <c r="I1627">
        <f t="shared" si="231"/>
        <v>2362.64</v>
      </c>
      <c r="J1627">
        <f t="shared" si="225"/>
        <v>472.65</v>
      </c>
      <c r="K1627">
        <f t="shared" si="226"/>
        <v>1462.3600000000001</v>
      </c>
      <c r="L1627">
        <f t="shared" si="227"/>
        <v>3237.36</v>
      </c>
    </row>
    <row r="1628" spans="1:12" x14ac:dyDescent="0.25">
      <c r="A1628">
        <f t="shared" si="232"/>
        <v>7</v>
      </c>
      <c r="B1628">
        <f t="shared" si="233"/>
        <v>136</v>
      </c>
      <c r="C1628">
        <f t="shared" si="228"/>
        <v>2990</v>
      </c>
      <c r="D1628" t="str">
        <f t="shared" si="229"/>
        <v>Bernd</v>
      </c>
      <c r="E1628" t="str">
        <f t="shared" si="230"/>
        <v>Rasch</v>
      </c>
      <c r="F1628">
        <f>ROUND(IF(Tariftyp="AT",IF($A1628&lt;MONTH(TE_ZP_AT),AT_Gehalt,AT_Gehalt*(1+TE_Satz_AT)),IF($A1628&lt;MONTH(TE_ZP_Tarif),Tarifentgelt,Tarifentgelt*(1+TE_Satz))*IRWAZ/AZ_Tarif)*EintrittsKNZ*AustrittsKNZ,2)</f>
        <v>2128.5</v>
      </c>
      <c r="G1628">
        <f>ROUND(Grundentgelt*LZinPrz,2)</f>
        <v>234.14</v>
      </c>
      <c r="H1628">
        <f>ROUND(IF(FreiwZulage&gt;TarifVolumenEnt+TarifVolumenLZ,FreiwZulage-(TarifVolumenEnt+TarifVolumenLZ),0)*AustrittsKNZ*EintrittsKNZ,2)</f>
        <v>0</v>
      </c>
      <c r="I1628">
        <f t="shared" si="231"/>
        <v>2362.64</v>
      </c>
      <c r="J1628">
        <f t="shared" si="225"/>
        <v>472.65</v>
      </c>
      <c r="K1628">
        <f t="shared" si="226"/>
        <v>1462.3600000000001</v>
      </c>
      <c r="L1628">
        <f t="shared" si="227"/>
        <v>3237.36</v>
      </c>
    </row>
    <row r="1629" spans="1:12" x14ac:dyDescent="0.25">
      <c r="A1629">
        <f t="shared" si="232"/>
        <v>8</v>
      </c>
      <c r="B1629">
        <f t="shared" si="233"/>
        <v>136</v>
      </c>
      <c r="C1629">
        <f t="shared" si="228"/>
        <v>2990</v>
      </c>
      <c r="D1629" t="str">
        <f t="shared" si="229"/>
        <v>Bernd</v>
      </c>
      <c r="E1629" t="str">
        <f t="shared" si="230"/>
        <v>Rasch</v>
      </c>
      <c r="F1629">
        <f>ROUND(IF(Tariftyp="AT",IF($A1629&lt;MONTH(TE_ZP_AT),AT_Gehalt,AT_Gehalt*(1+TE_Satz_AT)),IF($A1629&lt;MONTH(TE_ZP_Tarif),Tarifentgelt,Tarifentgelt*(1+TE_Satz))*IRWAZ/AZ_Tarif)*EintrittsKNZ*AustrittsKNZ,2)</f>
        <v>2128.5</v>
      </c>
      <c r="G1629">
        <f>ROUND(Grundentgelt*LZinPrz,2)</f>
        <v>234.14</v>
      </c>
      <c r="H1629">
        <f>ROUND(IF(FreiwZulage&gt;TarifVolumenEnt+TarifVolumenLZ,FreiwZulage-(TarifVolumenEnt+TarifVolumenLZ),0)*AustrittsKNZ*EintrittsKNZ,2)</f>
        <v>0</v>
      </c>
      <c r="I1629">
        <f t="shared" si="231"/>
        <v>2362.64</v>
      </c>
      <c r="J1629">
        <f t="shared" si="225"/>
        <v>472.65</v>
      </c>
      <c r="K1629">
        <f t="shared" si="226"/>
        <v>1462.3600000000001</v>
      </c>
      <c r="L1629">
        <f t="shared" si="227"/>
        <v>3237.36</v>
      </c>
    </row>
    <row r="1630" spans="1:12" x14ac:dyDescent="0.25">
      <c r="A1630">
        <f t="shared" si="232"/>
        <v>9</v>
      </c>
      <c r="B1630">
        <f t="shared" si="233"/>
        <v>136</v>
      </c>
      <c r="C1630">
        <f t="shared" si="228"/>
        <v>2990</v>
      </c>
      <c r="D1630" t="str">
        <f t="shared" si="229"/>
        <v>Bernd</v>
      </c>
      <c r="E1630" t="str">
        <f t="shared" si="230"/>
        <v>Rasch</v>
      </c>
      <c r="F1630">
        <f>ROUND(IF(Tariftyp="AT",IF($A1630&lt;MONTH(TE_ZP_AT),AT_Gehalt,AT_Gehalt*(1+TE_Satz_AT)),IF($A1630&lt;MONTH(TE_ZP_Tarif),Tarifentgelt,Tarifentgelt*(1+TE_Satz))*IRWAZ/AZ_Tarif)*EintrittsKNZ*AustrittsKNZ,2)</f>
        <v>2128.5</v>
      </c>
      <c r="G1630">
        <f>ROUND(Grundentgelt*LZinPrz,2)</f>
        <v>234.14</v>
      </c>
      <c r="H1630">
        <f>ROUND(IF(FreiwZulage&gt;TarifVolumenEnt+TarifVolumenLZ,FreiwZulage-(TarifVolumenEnt+TarifVolumenLZ),0)*AustrittsKNZ*EintrittsKNZ,2)</f>
        <v>0</v>
      </c>
      <c r="I1630">
        <f t="shared" si="231"/>
        <v>2362.64</v>
      </c>
      <c r="J1630">
        <f t="shared" si="225"/>
        <v>472.65</v>
      </c>
      <c r="K1630">
        <f t="shared" si="226"/>
        <v>1462.3600000000001</v>
      </c>
      <c r="L1630">
        <f t="shared" si="227"/>
        <v>3237.36</v>
      </c>
    </row>
    <row r="1631" spans="1:12" x14ac:dyDescent="0.25">
      <c r="A1631">
        <f t="shared" si="232"/>
        <v>10</v>
      </c>
      <c r="B1631">
        <f t="shared" si="233"/>
        <v>136</v>
      </c>
      <c r="C1631">
        <f t="shared" si="228"/>
        <v>2990</v>
      </c>
      <c r="D1631" t="str">
        <f t="shared" si="229"/>
        <v>Bernd</v>
      </c>
      <c r="E1631" t="str">
        <f t="shared" si="230"/>
        <v>Rasch</v>
      </c>
      <c r="F1631">
        <f>ROUND(IF(Tariftyp="AT",IF($A1631&lt;MONTH(TE_ZP_AT),AT_Gehalt,AT_Gehalt*(1+TE_Satz_AT)),IF($A1631&lt;MONTH(TE_ZP_Tarif),Tarifentgelt,Tarifentgelt*(1+TE_Satz))*IRWAZ/AZ_Tarif)*EintrittsKNZ*AustrittsKNZ,2)</f>
        <v>2128.5</v>
      </c>
      <c r="G1631">
        <f>ROUND(Grundentgelt*LZinPrz,2)</f>
        <v>234.14</v>
      </c>
      <c r="H1631">
        <f>ROUND(IF(FreiwZulage&gt;TarifVolumenEnt+TarifVolumenLZ,FreiwZulage-(TarifVolumenEnt+TarifVolumenLZ),0)*AustrittsKNZ*EintrittsKNZ,2)</f>
        <v>0</v>
      </c>
      <c r="I1631">
        <f t="shared" si="231"/>
        <v>2362.64</v>
      </c>
      <c r="J1631">
        <f t="shared" si="225"/>
        <v>472.65</v>
      </c>
      <c r="K1631">
        <f t="shared" si="226"/>
        <v>1462.3600000000001</v>
      </c>
      <c r="L1631">
        <f t="shared" si="227"/>
        <v>3237.36</v>
      </c>
    </row>
    <row r="1632" spans="1:12" x14ac:dyDescent="0.25">
      <c r="A1632">
        <f t="shared" si="232"/>
        <v>11</v>
      </c>
      <c r="B1632">
        <f t="shared" si="233"/>
        <v>136</v>
      </c>
      <c r="C1632">
        <f t="shared" si="228"/>
        <v>2990</v>
      </c>
      <c r="D1632" t="str">
        <f t="shared" si="229"/>
        <v>Bernd</v>
      </c>
      <c r="E1632" t="str">
        <f t="shared" si="230"/>
        <v>Rasch</v>
      </c>
      <c r="F1632">
        <f>ROUND(IF(Tariftyp="AT",IF($A1632&lt;MONTH(TE_ZP_AT),AT_Gehalt,AT_Gehalt*(1+TE_Satz_AT)),IF($A1632&lt;MONTH(TE_ZP_Tarif),Tarifentgelt,Tarifentgelt*(1+TE_Satz))*IRWAZ/AZ_Tarif)*EintrittsKNZ*AustrittsKNZ,2)</f>
        <v>2128.5</v>
      </c>
      <c r="G1632">
        <f>ROUND(Grundentgelt*LZinPrz,2)</f>
        <v>234.14</v>
      </c>
      <c r="H1632">
        <f>ROUND(IF(FreiwZulage&gt;TarifVolumenEnt+TarifVolumenLZ,FreiwZulage-(TarifVolumenEnt+TarifVolumenLZ),0)*AustrittsKNZ*EintrittsKNZ,2)</f>
        <v>0</v>
      </c>
      <c r="I1632">
        <f t="shared" si="231"/>
        <v>2362.64</v>
      </c>
      <c r="J1632">
        <f t="shared" si="225"/>
        <v>472.65</v>
      </c>
      <c r="K1632">
        <f t="shared" si="226"/>
        <v>1462.3600000000001</v>
      </c>
      <c r="L1632">
        <f t="shared" si="227"/>
        <v>3237.36</v>
      </c>
    </row>
    <row r="1633" spans="1:12" x14ac:dyDescent="0.25">
      <c r="A1633">
        <f t="shared" si="232"/>
        <v>12</v>
      </c>
      <c r="B1633">
        <f t="shared" si="233"/>
        <v>136</v>
      </c>
      <c r="C1633">
        <f t="shared" si="228"/>
        <v>2990</v>
      </c>
      <c r="D1633" t="str">
        <f t="shared" si="229"/>
        <v>Bernd</v>
      </c>
      <c r="E1633" t="str">
        <f t="shared" si="230"/>
        <v>Rasch</v>
      </c>
      <c r="F1633">
        <f>ROUND(IF(Tariftyp="AT",IF($A1633&lt;MONTH(TE_ZP_AT),AT_Gehalt,AT_Gehalt*(1+TE_Satz_AT)),IF($A1633&lt;MONTH(TE_ZP_Tarif),Tarifentgelt,Tarifentgelt*(1+TE_Satz))*IRWAZ/AZ_Tarif)*EintrittsKNZ*AustrittsKNZ,2)</f>
        <v>2128.5</v>
      </c>
      <c r="G1633">
        <f>ROUND(Grundentgelt*LZinPrz,2)</f>
        <v>234.14</v>
      </c>
      <c r="H1633">
        <f>ROUND(IF(FreiwZulage&gt;TarifVolumenEnt+TarifVolumenLZ,FreiwZulage-(TarifVolumenEnt+TarifVolumenLZ),0)*AustrittsKNZ*EintrittsKNZ,2)</f>
        <v>0</v>
      </c>
      <c r="I1633">
        <f t="shared" si="231"/>
        <v>2362.64</v>
      </c>
      <c r="J1633">
        <f t="shared" si="225"/>
        <v>472.65</v>
      </c>
      <c r="K1633">
        <f t="shared" si="226"/>
        <v>1462.3600000000001</v>
      </c>
      <c r="L1633">
        <f t="shared" si="227"/>
        <v>3237.36</v>
      </c>
    </row>
    <row r="1634" spans="1:12" x14ac:dyDescent="0.25">
      <c r="A1634">
        <f t="shared" si="232"/>
        <v>1</v>
      </c>
      <c r="B1634">
        <f t="shared" si="233"/>
        <v>137</v>
      </c>
      <c r="C1634">
        <f t="shared" si="228"/>
        <v>3037</v>
      </c>
      <c r="D1634" t="str">
        <f t="shared" si="229"/>
        <v>Anton</v>
      </c>
      <c r="E1634" t="str">
        <f t="shared" si="230"/>
        <v>Rathsmann</v>
      </c>
      <c r="F1634">
        <f>ROUND(IF(Tariftyp="AT",IF($A1634&lt;MONTH(TE_ZP_AT),AT_Gehalt,AT_Gehalt*(1+TE_Satz_AT)),IF($A1634&lt;MONTH(TE_ZP_Tarif),Tarifentgelt,Tarifentgelt*(1+TE_Satz))*IRWAZ/AZ_Tarif)*EintrittsKNZ*AustrittsKNZ,2)</f>
        <v>2042</v>
      </c>
      <c r="G1634">
        <f>ROUND(Grundentgelt*LZinPrz,2)</f>
        <v>245.04</v>
      </c>
      <c r="H1634">
        <f>ROUND(IF(FreiwZulage&gt;TarifVolumenEnt+TarifVolumenLZ,FreiwZulage-(TarifVolumenEnt+TarifVolumenLZ),0)*AustrittsKNZ*EintrittsKNZ,2)</f>
        <v>249</v>
      </c>
      <c r="I1634">
        <f t="shared" si="231"/>
        <v>2536.04</v>
      </c>
      <c r="J1634">
        <f t="shared" si="225"/>
        <v>507.33</v>
      </c>
      <c r="K1634">
        <f t="shared" si="226"/>
        <v>1288.96</v>
      </c>
      <c r="L1634">
        <f t="shared" si="227"/>
        <v>3063.96</v>
      </c>
    </row>
    <row r="1635" spans="1:12" x14ac:dyDescent="0.25">
      <c r="A1635">
        <f t="shared" si="232"/>
        <v>2</v>
      </c>
      <c r="B1635">
        <f t="shared" si="233"/>
        <v>137</v>
      </c>
      <c r="C1635">
        <f t="shared" si="228"/>
        <v>3037</v>
      </c>
      <c r="D1635" t="str">
        <f t="shared" si="229"/>
        <v>Anton</v>
      </c>
      <c r="E1635" t="str">
        <f t="shared" si="230"/>
        <v>Rathsmann</v>
      </c>
      <c r="F1635">
        <f>ROUND(IF(Tariftyp="AT",IF($A1635&lt;MONTH(TE_ZP_AT),AT_Gehalt,AT_Gehalt*(1+TE_Satz_AT)),IF($A1635&lt;MONTH(TE_ZP_Tarif),Tarifentgelt,Tarifentgelt*(1+TE_Satz))*IRWAZ/AZ_Tarif)*EintrittsKNZ*AustrittsKNZ,2)</f>
        <v>2042</v>
      </c>
      <c r="G1635">
        <f>ROUND(Grundentgelt*LZinPrz,2)</f>
        <v>245.04</v>
      </c>
      <c r="H1635">
        <f>ROUND(IF(FreiwZulage&gt;TarifVolumenEnt+TarifVolumenLZ,FreiwZulage-(TarifVolumenEnt+TarifVolumenLZ),0)*AustrittsKNZ*EintrittsKNZ,2)</f>
        <v>249</v>
      </c>
      <c r="I1635">
        <f t="shared" si="231"/>
        <v>2536.04</v>
      </c>
      <c r="J1635">
        <f t="shared" si="225"/>
        <v>507.33</v>
      </c>
      <c r="K1635">
        <f t="shared" si="226"/>
        <v>1288.96</v>
      </c>
      <c r="L1635">
        <f t="shared" si="227"/>
        <v>3063.96</v>
      </c>
    </row>
    <row r="1636" spans="1:12" x14ac:dyDescent="0.25">
      <c r="A1636">
        <f t="shared" si="232"/>
        <v>3</v>
      </c>
      <c r="B1636">
        <f t="shared" si="233"/>
        <v>137</v>
      </c>
      <c r="C1636">
        <f t="shared" si="228"/>
        <v>3037</v>
      </c>
      <c r="D1636" t="str">
        <f t="shared" si="229"/>
        <v>Anton</v>
      </c>
      <c r="E1636" t="str">
        <f t="shared" si="230"/>
        <v>Rathsmann</v>
      </c>
      <c r="F1636">
        <f>ROUND(IF(Tariftyp="AT",IF($A1636&lt;MONTH(TE_ZP_AT),AT_Gehalt,AT_Gehalt*(1+TE_Satz_AT)),IF($A1636&lt;MONTH(TE_ZP_Tarif),Tarifentgelt,Tarifentgelt*(1+TE_Satz))*IRWAZ/AZ_Tarif)*EintrittsKNZ*AustrittsKNZ,2)</f>
        <v>2042</v>
      </c>
      <c r="G1636">
        <f>ROUND(Grundentgelt*LZinPrz,2)</f>
        <v>245.04</v>
      </c>
      <c r="H1636">
        <f>ROUND(IF(FreiwZulage&gt;TarifVolumenEnt+TarifVolumenLZ,FreiwZulage-(TarifVolumenEnt+TarifVolumenLZ),0)*AustrittsKNZ*EintrittsKNZ,2)</f>
        <v>249</v>
      </c>
      <c r="I1636">
        <f t="shared" si="231"/>
        <v>2536.04</v>
      </c>
      <c r="J1636">
        <f t="shared" si="225"/>
        <v>507.33</v>
      </c>
      <c r="K1636">
        <f t="shared" si="226"/>
        <v>1288.96</v>
      </c>
      <c r="L1636">
        <f t="shared" si="227"/>
        <v>3063.96</v>
      </c>
    </row>
    <row r="1637" spans="1:12" x14ac:dyDescent="0.25">
      <c r="A1637">
        <f t="shared" si="232"/>
        <v>4</v>
      </c>
      <c r="B1637">
        <f t="shared" si="233"/>
        <v>137</v>
      </c>
      <c r="C1637">
        <f t="shared" si="228"/>
        <v>3037</v>
      </c>
      <c r="D1637" t="str">
        <f t="shared" si="229"/>
        <v>Anton</v>
      </c>
      <c r="E1637" t="str">
        <f t="shared" si="230"/>
        <v>Rathsmann</v>
      </c>
      <c r="F1637">
        <f>ROUND(IF(Tariftyp="AT",IF($A1637&lt;MONTH(TE_ZP_AT),AT_Gehalt,AT_Gehalt*(1+TE_Satz_AT)),IF($A1637&lt;MONTH(TE_ZP_Tarif),Tarifentgelt,Tarifentgelt*(1+TE_Satz))*IRWAZ/AZ_Tarif)*EintrittsKNZ*AustrittsKNZ,2)</f>
        <v>2042</v>
      </c>
      <c r="G1637">
        <f>ROUND(Grundentgelt*LZinPrz,2)</f>
        <v>245.04</v>
      </c>
      <c r="H1637">
        <f>ROUND(IF(FreiwZulage&gt;TarifVolumenEnt+TarifVolumenLZ,FreiwZulage-(TarifVolumenEnt+TarifVolumenLZ),0)*AustrittsKNZ*EintrittsKNZ,2)</f>
        <v>249</v>
      </c>
      <c r="I1637">
        <f t="shared" si="231"/>
        <v>2536.04</v>
      </c>
      <c r="J1637">
        <f t="shared" si="225"/>
        <v>507.33</v>
      </c>
      <c r="K1637">
        <f t="shared" si="226"/>
        <v>1288.96</v>
      </c>
      <c r="L1637">
        <f t="shared" si="227"/>
        <v>3063.96</v>
      </c>
    </row>
    <row r="1638" spans="1:12" x14ac:dyDescent="0.25">
      <c r="A1638">
        <f t="shared" si="232"/>
        <v>5</v>
      </c>
      <c r="B1638">
        <f t="shared" si="233"/>
        <v>137</v>
      </c>
      <c r="C1638">
        <f t="shared" si="228"/>
        <v>3037</v>
      </c>
      <c r="D1638" t="str">
        <f t="shared" si="229"/>
        <v>Anton</v>
      </c>
      <c r="E1638" t="str">
        <f t="shared" si="230"/>
        <v>Rathsmann</v>
      </c>
      <c r="F1638">
        <f>ROUND(IF(Tariftyp="AT",IF($A1638&lt;MONTH(TE_ZP_AT),AT_Gehalt,AT_Gehalt*(1+TE_Satz_AT)),IF($A1638&lt;MONTH(TE_ZP_Tarif),Tarifentgelt,Tarifentgelt*(1+TE_Satz))*IRWAZ/AZ_Tarif)*EintrittsKNZ*AustrittsKNZ,2)</f>
        <v>2103.2600000000002</v>
      </c>
      <c r="G1638">
        <f>ROUND(Grundentgelt*LZinPrz,2)</f>
        <v>252.39</v>
      </c>
      <c r="H1638">
        <f>ROUND(IF(FreiwZulage&gt;TarifVolumenEnt+TarifVolumenLZ,FreiwZulage-(TarifVolumenEnt+TarifVolumenLZ),0)*AustrittsKNZ*EintrittsKNZ,2)</f>
        <v>180.39</v>
      </c>
      <c r="I1638">
        <f t="shared" si="231"/>
        <v>2536.04</v>
      </c>
      <c r="J1638">
        <f t="shared" si="225"/>
        <v>507.33</v>
      </c>
      <c r="K1638">
        <f t="shared" si="226"/>
        <v>1288.96</v>
      </c>
      <c r="L1638">
        <f t="shared" si="227"/>
        <v>3063.96</v>
      </c>
    </row>
    <row r="1639" spans="1:12" x14ac:dyDescent="0.25">
      <c r="A1639">
        <f t="shared" si="232"/>
        <v>6</v>
      </c>
      <c r="B1639">
        <f t="shared" si="233"/>
        <v>137</v>
      </c>
      <c r="C1639">
        <f t="shared" si="228"/>
        <v>3037</v>
      </c>
      <c r="D1639" t="str">
        <f t="shared" si="229"/>
        <v>Anton</v>
      </c>
      <c r="E1639" t="str">
        <f t="shared" si="230"/>
        <v>Rathsmann</v>
      </c>
      <c r="F1639">
        <f>ROUND(IF(Tariftyp="AT",IF($A1639&lt;MONTH(TE_ZP_AT),AT_Gehalt,AT_Gehalt*(1+TE_Satz_AT)),IF($A1639&lt;MONTH(TE_ZP_Tarif),Tarifentgelt,Tarifentgelt*(1+TE_Satz))*IRWAZ/AZ_Tarif)*EintrittsKNZ*AustrittsKNZ,2)</f>
        <v>2103.2600000000002</v>
      </c>
      <c r="G1639">
        <f>ROUND(Grundentgelt*LZinPrz,2)</f>
        <v>252.39</v>
      </c>
      <c r="H1639">
        <f>ROUND(IF(FreiwZulage&gt;TarifVolumenEnt+TarifVolumenLZ,FreiwZulage-(TarifVolumenEnt+TarifVolumenLZ),0)*AustrittsKNZ*EintrittsKNZ,2)</f>
        <v>180.39</v>
      </c>
      <c r="I1639">
        <f t="shared" si="231"/>
        <v>2536.04</v>
      </c>
      <c r="J1639">
        <f t="shared" si="225"/>
        <v>507.33</v>
      </c>
      <c r="K1639">
        <f t="shared" si="226"/>
        <v>1288.96</v>
      </c>
      <c r="L1639">
        <f t="shared" si="227"/>
        <v>3063.96</v>
      </c>
    </row>
    <row r="1640" spans="1:12" x14ac:dyDescent="0.25">
      <c r="A1640">
        <f t="shared" si="232"/>
        <v>7</v>
      </c>
      <c r="B1640">
        <f t="shared" si="233"/>
        <v>137</v>
      </c>
      <c r="C1640">
        <f t="shared" si="228"/>
        <v>3037</v>
      </c>
      <c r="D1640" t="str">
        <f t="shared" si="229"/>
        <v>Anton</v>
      </c>
      <c r="E1640" t="str">
        <f t="shared" si="230"/>
        <v>Rathsmann</v>
      </c>
      <c r="F1640">
        <f>ROUND(IF(Tariftyp="AT",IF($A1640&lt;MONTH(TE_ZP_AT),AT_Gehalt,AT_Gehalt*(1+TE_Satz_AT)),IF($A1640&lt;MONTH(TE_ZP_Tarif),Tarifentgelt,Tarifentgelt*(1+TE_Satz))*IRWAZ/AZ_Tarif)*EintrittsKNZ*AustrittsKNZ,2)</f>
        <v>2103.2600000000002</v>
      </c>
      <c r="G1640">
        <f>ROUND(Grundentgelt*LZinPrz,2)</f>
        <v>252.39</v>
      </c>
      <c r="H1640">
        <f>ROUND(IF(FreiwZulage&gt;TarifVolumenEnt+TarifVolumenLZ,FreiwZulage-(TarifVolumenEnt+TarifVolumenLZ),0)*AustrittsKNZ*EintrittsKNZ,2)</f>
        <v>180.39</v>
      </c>
      <c r="I1640">
        <f t="shared" si="231"/>
        <v>2536.04</v>
      </c>
      <c r="J1640">
        <f t="shared" si="225"/>
        <v>507.33</v>
      </c>
      <c r="K1640">
        <f t="shared" si="226"/>
        <v>1288.96</v>
      </c>
      <c r="L1640">
        <f t="shared" si="227"/>
        <v>3063.96</v>
      </c>
    </row>
    <row r="1641" spans="1:12" x14ac:dyDescent="0.25">
      <c r="A1641">
        <f t="shared" si="232"/>
        <v>8</v>
      </c>
      <c r="B1641">
        <f t="shared" si="233"/>
        <v>137</v>
      </c>
      <c r="C1641">
        <f t="shared" si="228"/>
        <v>3037</v>
      </c>
      <c r="D1641" t="str">
        <f t="shared" si="229"/>
        <v>Anton</v>
      </c>
      <c r="E1641" t="str">
        <f t="shared" si="230"/>
        <v>Rathsmann</v>
      </c>
      <c r="F1641">
        <f>ROUND(IF(Tariftyp="AT",IF($A1641&lt;MONTH(TE_ZP_AT),AT_Gehalt,AT_Gehalt*(1+TE_Satz_AT)),IF($A1641&lt;MONTH(TE_ZP_Tarif),Tarifentgelt,Tarifentgelt*(1+TE_Satz))*IRWAZ/AZ_Tarif)*EintrittsKNZ*AustrittsKNZ,2)</f>
        <v>2103.2600000000002</v>
      </c>
      <c r="G1641">
        <f>ROUND(Grundentgelt*LZinPrz,2)</f>
        <v>252.39</v>
      </c>
      <c r="H1641">
        <f>ROUND(IF(FreiwZulage&gt;TarifVolumenEnt+TarifVolumenLZ,FreiwZulage-(TarifVolumenEnt+TarifVolumenLZ),0)*AustrittsKNZ*EintrittsKNZ,2)</f>
        <v>180.39</v>
      </c>
      <c r="I1641">
        <f t="shared" si="231"/>
        <v>2536.04</v>
      </c>
      <c r="J1641">
        <f t="shared" si="225"/>
        <v>507.33</v>
      </c>
      <c r="K1641">
        <f t="shared" si="226"/>
        <v>1288.96</v>
      </c>
      <c r="L1641">
        <f t="shared" si="227"/>
        <v>3063.96</v>
      </c>
    </row>
    <row r="1642" spans="1:12" x14ac:dyDescent="0.25">
      <c r="A1642">
        <f t="shared" si="232"/>
        <v>9</v>
      </c>
      <c r="B1642">
        <f t="shared" si="233"/>
        <v>137</v>
      </c>
      <c r="C1642">
        <f t="shared" si="228"/>
        <v>3037</v>
      </c>
      <c r="D1642" t="str">
        <f t="shared" si="229"/>
        <v>Anton</v>
      </c>
      <c r="E1642" t="str">
        <f t="shared" si="230"/>
        <v>Rathsmann</v>
      </c>
      <c r="F1642">
        <f>ROUND(IF(Tariftyp="AT",IF($A1642&lt;MONTH(TE_ZP_AT),AT_Gehalt,AT_Gehalt*(1+TE_Satz_AT)),IF($A1642&lt;MONTH(TE_ZP_Tarif),Tarifentgelt,Tarifentgelt*(1+TE_Satz))*IRWAZ/AZ_Tarif)*EintrittsKNZ*AustrittsKNZ,2)</f>
        <v>2103.2600000000002</v>
      </c>
      <c r="G1642">
        <f>ROUND(Grundentgelt*LZinPrz,2)</f>
        <v>252.39</v>
      </c>
      <c r="H1642">
        <f>ROUND(IF(FreiwZulage&gt;TarifVolumenEnt+TarifVolumenLZ,FreiwZulage-(TarifVolumenEnt+TarifVolumenLZ),0)*AustrittsKNZ*EintrittsKNZ,2)</f>
        <v>180.39</v>
      </c>
      <c r="I1642">
        <f t="shared" si="231"/>
        <v>2536.04</v>
      </c>
      <c r="J1642">
        <f t="shared" si="225"/>
        <v>507.33</v>
      </c>
      <c r="K1642">
        <f t="shared" si="226"/>
        <v>1288.96</v>
      </c>
      <c r="L1642">
        <f t="shared" si="227"/>
        <v>3063.96</v>
      </c>
    </row>
    <row r="1643" spans="1:12" x14ac:dyDescent="0.25">
      <c r="A1643">
        <f t="shared" si="232"/>
        <v>10</v>
      </c>
      <c r="B1643">
        <f t="shared" si="233"/>
        <v>137</v>
      </c>
      <c r="C1643">
        <f t="shared" si="228"/>
        <v>3037</v>
      </c>
      <c r="D1643" t="str">
        <f t="shared" si="229"/>
        <v>Anton</v>
      </c>
      <c r="E1643" t="str">
        <f t="shared" si="230"/>
        <v>Rathsmann</v>
      </c>
      <c r="F1643">
        <f>ROUND(IF(Tariftyp="AT",IF($A1643&lt;MONTH(TE_ZP_AT),AT_Gehalt,AT_Gehalt*(1+TE_Satz_AT)),IF($A1643&lt;MONTH(TE_ZP_Tarif),Tarifentgelt,Tarifentgelt*(1+TE_Satz))*IRWAZ/AZ_Tarif)*EintrittsKNZ*AustrittsKNZ,2)</f>
        <v>2103.2600000000002</v>
      </c>
      <c r="G1643">
        <f>ROUND(Grundentgelt*LZinPrz,2)</f>
        <v>252.39</v>
      </c>
      <c r="H1643">
        <f>ROUND(IF(FreiwZulage&gt;TarifVolumenEnt+TarifVolumenLZ,FreiwZulage-(TarifVolumenEnt+TarifVolumenLZ),0)*AustrittsKNZ*EintrittsKNZ,2)</f>
        <v>180.39</v>
      </c>
      <c r="I1643">
        <f t="shared" si="231"/>
        <v>2536.04</v>
      </c>
      <c r="J1643">
        <f t="shared" si="225"/>
        <v>507.33</v>
      </c>
      <c r="K1643">
        <f t="shared" si="226"/>
        <v>1288.96</v>
      </c>
      <c r="L1643">
        <f t="shared" si="227"/>
        <v>3063.96</v>
      </c>
    </row>
    <row r="1644" spans="1:12" x14ac:dyDescent="0.25">
      <c r="A1644">
        <f t="shared" si="232"/>
        <v>11</v>
      </c>
      <c r="B1644">
        <f t="shared" si="233"/>
        <v>137</v>
      </c>
      <c r="C1644">
        <f t="shared" si="228"/>
        <v>3037</v>
      </c>
      <c r="D1644" t="str">
        <f t="shared" si="229"/>
        <v>Anton</v>
      </c>
      <c r="E1644" t="str">
        <f t="shared" si="230"/>
        <v>Rathsmann</v>
      </c>
      <c r="F1644">
        <f>ROUND(IF(Tariftyp="AT",IF($A1644&lt;MONTH(TE_ZP_AT),AT_Gehalt,AT_Gehalt*(1+TE_Satz_AT)),IF($A1644&lt;MONTH(TE_ZP_Tarif),Tarifentgelt,Tarifentgelt*(1+TE_Satz))*IRWAZ/AZ_Tarif)*EintrittsKNZ*AustrittsKNZ,2)</f>
        <v>2103.2600000000002</v>
      </c>
      <c r="G1644">
        <f>ROUND(Grundentgelt*LZinPrz,2)</f>
        <v>252.39</v>
      </c>
      <c r="H1644">
        <f>ROUND(IF(FreiwZulage&gt;TarifVolumenEnt+TarifVolumenLZ,FreiwZulage-(TarifVolumenEnt+TarifVolumenLZ),0)*AustrittsKNZ*EintrittsKNZ,2)</f>
        <v>180.39</v>
      </c>
      <c r="I1644">
        <f t="shared" si="231"/>
        <v>2536.04</v>
      </c>
      <c r="J1644">
        <f t="shared" si="225"/>
        <v>507.33</v>
      </c>
      <c r="K1644">
        <f t="shared" si="226"/>
        <v>1288.96</v>
      </c>
      <c r="L1644">
        <f t="shared" si="227"/>
        <v>3063.96</v>
      </c>
    </row>
    <row r="1645" spans="1:12" x14ac:dyDescent="0.25">
      <c r="A1645">
        <f t="shared" si="232"/>
        <v>12</v>
      </c>
      <c r="B1645">
        <f t="shared" si="233"/>
        <v>137</v>
      </c>
      <c r="C1645">
        <f t="shared" si="228"/>
        <v>3037</v>
      </c>
      <c r="D1645" t="str">
        <f t="shared" si="229"/>
        <v>Anton</v>
      </c>
      <c r="E1645" t="str">
        <f t="shared" si="230"/>
        <v>Rathsmann</v>
      </c>
      <c r="F1645">
        <f>ROUND(IF(Tariftyp="AT",IF($A1645&lt;MONTH(TE_ZP_AT),AT_Gehalt,AT_Gehalt*(1+TE_Satz_AT)),IF($A1645&lt;MONTH(TE_ZP_Tarif),Tarifentgelt,Tarifentgelt*(1+TE_Satz))*IRWAZ/AZ_Tarif)*EintrittsKNZ*AustrittsKNZ,2)</f>
        <v>2103.2600000000002</v>
      </c>
      <c r="G1645">
        <f>ROUND(Grundentgelt*LZinPrz,2)</f>
        <v>252.39</v>
      </c>
      <c r="H1645">
        <f>ROUND(IF(FreiwZulage&gt;TarifVolumenEnt+TarifVolumenLZ,FreiwZulage-(TarifVolumenEnt+TarifVolumenLZ),0)*AustrittsKNZ*EintrittsKNZ,2)</f>
        <v>180.39</v>
      </c>
      <c r="I1645">
        <f t="shared" si="231"/>
        <v>2536.04</v>
      </c>
      <c r="J1645">
        <f t="shared" si="225"/>
        <v>507.33</v>
      </c>
      <c r="K1645">
        <f t="shared" si="226"/>
        <v>1288.96</v>
      </c>
      <c r="L1645">
        <f t="shared" si="227"/>
        <v>3063.96</v>
      </c>
    </row>
    <row r="1646" spans="1:12" x14ac:dyDescent="0.25">
      <c r="A1646">
        <f t="shared" si="232"/>
        <v>1</v>
      </c>
      <c r="B1646">
        <f t="shared" si="233"/>
        <v>138</v>
      </c>
      <c r="C1646">
        <f t="shared" si="228"/>
        <v>3041</v>
      </c>
      <c r="D1646" t="str">
        <f t="shared" si="229"/>
        <v>Bodo</v>
      </c>
      <c r="E1646" t="str">
        <f t="shared" si="230"/>
        <v>Regius</v>
      </c>
      <c r="F1646">
        <f>ROUND(IF(Tariftyp="AT",IF($A1646&lt;MONTH(TE_ZP_AT),AT_Gehalt,AT_Gehalt*(1+TE_Satz_AT)),IF($A1646&lt;MONTH(TE_ZP_Tarif),Tarifentgelt,Tarifentgelt*(1+TE_Satz))*IRWAZ/AZ_Tarif)*EintrittsKNZ*AustrittsKNZ,2)</f>
        <v>3679</v>
      </c>
      <c r="G1646">
        <f>ROUND(Grundentgelt*LZinPrz,2)</f>
        <v>294.32</v>
      </c>
      <c r="H1646">
        <f>ROUND(IF(FreiwZulage&gt;TarifVolumenEnt+TarifVolumenLZ,FreiwZulage-(TarifVolumenEnt+TarifVolumenLZ),0)*AustrittsKNZ*EintrittsKNZ,2)</f>
        <v>0</v>
      </c>
      <c r="I1646">
        <f t="shared" si="231"/>
        <v>3973.32</v>
      </c>
      <c r="J1646">
        <f t="shared" si="225"/>
        <v>782.59</v>
      </c>
      <c r="K1646">
        <f t="shared" si="226"/>
        <v>0</v>
      </c>
      <c r="L1646">
        <f t="shared" si="227"/>
        <v>1626.6799999999998</v>
      </c>
    </row>
    <row r="1647" spans="1:12" x14ac:dyDescent="0.25">
      <c r="A1647">
        <f t="shared" si="232"/>
        <v>2</v>
      </c>
      <c r="B1647">
        <f t="shared" si="233"/>
        <v>138</v>
      </c>
      <c r="C1647">
        <f t="shared" si="228"/>
        <v>3041</v>
      </c>
      <c r="D1647" t="str">
        <f t="shared" si="229"/>
        <v>Bodo</v>
      </c>
      <c r="E1647" t="str">
        <f t="shared" si="230"/>
        <v>Regius</v>
      </c>
      <c r="F1647">
        <f>ROUND(IF(Tariftyp="AT",IF($A1647&lt;MONTH(TE_ZP_AT),AT_Gehalt,AT_Gehalt*(1+TE_Satz_AT)),IF($A1647&lt;MONTH(TE_ZP_Tarif),Tarifentgelt,Tarifentgelt*(1+TE_Satz))*IRWAZ/AZ_Tarif)*EintrittsKNZ*AustrittsKNZ,2)</f>
        <v>3679</v>
      </c>
      <c r="G1647">
        <f>ROUND(Grundentgelt*LZinPrz,2)</f>
        <v>294.32</v>
      </c>
      <c r="H1647">
        <f>ROUND(IF(FreiwZulage&gt;TarifVolumenEnt+TarifVolumenLZ,FreiwZulage-(TarifVolumenEnt+TarifVolumenLZ),0)*AustrittsKNZ*EintrittsKNZ,2)</f>
        <v>0</v>
      </c>
      <c r="I1647">
        <f t="shared" si="231"/>
        <v>3973.32</v>
      </c>
      <c r="J1647">
        <f t="shared" si="225"/>
        <v>782.59</v>
      </c>
      <c r="K1647">
        <f t="shared" si="226"/>
        <v>0</v>
      </c>
      <c r="L1647">
        <f t="shared" si="227"/>
        <v>1626.6799999999998</v>
      </c>
    </row>
    <row r="1648" spans="1:12" x14ac:dyDescent="0.25">
      <c r="A1648">
        <f t="shared" si="232"/>
        <v>3</v>
      </c>
      <c r="B1648">
        <f t="shared" si="233"/>
        <v>138</v>
      </c>
      <c r="C1648">
        <f t="shared" si="228"/>
        <v>3041</v>
      </c>
      <c r="D1648" t="str">
        <f t="shared" si="229"/>
        <v>Bodo</v>
      </c>
      <c r="E1648" t="str">
        <f t="shared" si="230"/>
        <v>Regius</v>
      </c>
      <c r="F1648">
        <f>ROUND(IF(Tariftyp="AT",IF($A1648&lt;MONTH(TE_ZP_AT),AT_Gehalt,AT_Gehalt*(1+TE_Satz_AT)),IF($A1648&lt;MONTH(TE_ZP_Tarif),Tarifentgelt,Tarifentgelt*(1+TE_Satz))*IRWAZ/AZ_Tarif)*EintrittsKNZ*AustrittsKNZ,2)</f>
        <v>3679</v>
      </c>
      <c r="G1648">
        <f>ROUND(Grundentgelt*LZinPrz,2)</f>
        <v>294.32</v>
      </c>
      <c r="H1648">
        <f>ROUND(IF(FreiwZulage&gt;TarifVolumenEnt+TarifVolumenLZ,FreiwZulage-(TarifVolumenEnt+TarifVolumenLZ),0)*AustrittsKNZ*EintrittsKNZ,2)</f>
        <v>0</v>
      </c>
      <c r="I1648">
        <f t="shared" si="231"/>
        <v>3973.32</v>
      </c>
      <c r="J1648">
        <f t="shared" si="225"/>
        <v>782.59</v>
      </c>
      <c r="K1648">
        <f t="shared" si="226"/>
        <v>0</v>
      </c>
      <c r="L1648">
        <f t="shared" si="227"/>
        <v>1626.6799999999998</v>
      </c>
    </row>
    <row r="1649" spans="1:12" x14ac:dyDescent="0.25">
      <c r="A1649">
        <f t="shared" si="232"/>
        <v>4</v>
      </c>
      <c r="B1649">
        <f t="shared" si="233"/>
        <v>138</v>
      </c>
      <c r="C1649">
        <f t="shared" si="228"/>
        <v>3041</v>
      </c>
      <c r="D1649" t="str">
        <f t="shared" si="229"/>
        <v>Bodo</v>
      </c>
      <c r="E1649" t="str">
        <f t="shared" si="230"/>
        <v>Regius</v>
      </c>
      <c r="F1649">
        <f>ROUND(IF(Tariftyp="AT",IF($A1649&lt;MONTH(TE_ZP_AT),AT_Gehalt,AT_Gehalt*(1+TE_Satz_AT)),IF($A1649&lt;MONTH(TE_ZP_Tarif),Tarifentgelt,Tarifentgelt*(1+TE_Satz))*IRWAZ/AZ_Tarif)*EintrittsKNZ*AustrittsKNZ,2)</f>
        <v>3679</v>
      </c>
      <c r="G1649">
        <f>ROUND(Grundentgelt*LZinPrz,2)</f>
        <v>294.32</v>
      </c>
      <c r="H1649">
        <f>ROUND(IF(FreiwZulage&gt;TarifVolumenEnt+TarifVolumenLZ,FreiwZulage-(TarifVolumenEnt+TarifVolumenLZ),0)*AustrittsKNZ*EintrittsKNZ,2)</f>
        <v>0</v>
      </c>
      <c r="I1649">
        <f t="shared" si="231"/>
        <v>3973.32</v>
      </c>
      <c r="J1649">
        <f t="shared" si="225"/>
        <v>782.59</v>
      </c>
      <c r="K1649">
        <f t="shared" si="226"/>
        <v>0</v>
      </c>
      <c r="L1649">
        <f t="shared" si="227"/>
        <v>1626.6799999999998</v>
      </c>
    </row>
    <row r="1650" spans="1:12" x14ac:dyDescent="0.25">
      <c r="A1650">
        <f t="shared" si="232"/>
        <v>5</v>
      </c>
      <c r="B1650">
        <f t="shared" si="233"/>
        <v>138</v>
      </c>
      <c r="C1650">
        <f t="shared" si="228"/>
        <v>3041</v>
      </c>
      <c r="D1650" t="str">
        <f t="shared" si="229"/>
        <v>Bodo</v>
      </c>
      <c r="E1650" t="str">
        <f t="shared" si="230"/>
        <v>Regius</v>
      </c>
      <c r="F1650">
        <f>ROUND(IF(Tariftyp="AT",IF($A1650&lt;MONTH(TE_ZP_AT),AT_Gehalt,AT_Gehalt*(1+TE_Satz_AT)),IF($A1650&lt;MONTH(TE_ZP_Tarif),Tarifentgelt,Tarifentgelt*(1+TE_Satz))*IRWAZ/AZ_Tarif)*EintrittsKNZ*AustrittsKNZ,2)</f>
        <v>3789.37</v>
      </c>
      <c r="G1650">
        <f>ROUND(Grundentgelt*LZinPrz,2)</f>
        <v>303.14999999999998</v>
      </c>
      <c r="H1650">
        <f>ROUND(IF(FreiwZulage&gt;TarifVolumenEnt+TarifVolumenLZ,FreiwZulage-(TarifVolumenEnt+TarifVolumenLZ),0)*AustrittsKNZ*EintrittsKNZ,2)</f>
        <v>0</v>
      </c>
      <c r="I1650">
        <f t="shared" si="231"/>
        <v>4092.52</v>
      </c>
      <c r="J1650">
        <f t="shared" si="225"/>
        <v>796.57</v>
      </c>
      <c r="K1650">
        <f t="shared" si="226"/>
        <v>0</v>
      </c>
      <c r="L1650">
        <f t="shared" si="227"/>
        <v>1507.48</v>
      </c>
    </row>
    <row r="1651" spans="1:12" x14ac:dyDescent="0.25">
      <c r="A1651">
        <f t="shared" si="232"/>
        <v>6</v>
      </c>
      <c r="B1651">
        <f t="shared" si="233"/>
        <v>138</v>
      </c>
      <c r="C1651">
        <f t="shared" si="228"/>
        <v>3041</v>
      </c>
      <c r="D1651" t="str">
        <f t="shared" si="229"/>
        <v>Bodo</v>
      </c>
      <c r="E1651" t="str">
        <f t="shared" si="230"/>
        <v>Regius</v>
      </c>
      <c r="F1651">
        <f>ROUND(IF(Tariftyp="AT",IF($A1651&lt;MONTH(TE_ZP_AT),AT_Gehalt,AT_Gehalt*(1+TE_Satz_AT)),IF($A1651&lt;MONTH(TE_ZP_Tarif),Tarifentgelt,Tarifentgelt*(1+TE_Satz))*IRWAZ/AZ_Tarif)*EintrittsKNZ*AustrittsKNZ,2)</f>
        <v>3789.37</v>
      </c>
      <c r="G1651">
        <f>ROUND(Grundentgelt*LZinPrz,2)</f>
        <v>303.14999999999998</v>
      </c>
      <c r="H1651">
        <f>ROUND(IF(FreiwZulage&gt;TarifVolumenEnt+TarifVolumenLZ,FreiwZulage-(TarifVolumenEnt+TarifVolumenLZ),0)*AustrittsKNZ*EintrittsKNZ,2)</f>
        <v>0</v>
      </c>
      <c r="I1651">
        <f t="shared" si="231"/>
        <v>4092.52</v>
      </c>
      <c r="J1651">
        <f t="shared" si="225"/>
        <v>796.57</v>
      </c>
      <c r="K1651">
        <f t="shared" si="226"/>
        <v>0</v>
      </c>
      <c r="L1651">
        <f t="shared" si="227"/>
        <v>1507.48</v>
      </c>
    </row>
    <row r="1652" spans="1:12" x14ac:dyDescent="0.25">
      <c r="A1652">
        <f t="shared" si="232"/>
        <v>7</v>
      </c>
      <c r="B1652">
        <f t="shared" si="233"/>
        <v>138</v>
      </c>
      <c r="C1652">
        <f t="shared" si="228"/>
        <v>3041</v>
      </c>
      <c r="D1652" t="str">
        <f t="shared" si="229"/>
        <v>Bodo</v>
      </c>
      <c r="E1652" t="str">
        <f t="shared" si="230"/>
        <v>Regius</v>
      </c>
      <c r="F1652">
        <f>ROUND(IF(Tariftyp="AT",IF($A1652&lt;MONTH(TE_ZP_AT),AT_Gehalt,AT_Gehalt*(1+TE_Satz_AT)),IF($A1652&lt;MONTH(TE_ZP_Tarif),Tarifentgelt,Tarifentgelt*(1+TE_Satz))*IRWAZ/AZ_Tarif)*EintrittsKNZ*AustrittsKNZ,2)</f>
        <v>3789.37</v>
      </c>
      <c r="G1652">
        <f>ROUND(Grundentgelt*LZinPrz,2)</f>
        <v>303.14999999999998</v>
      </c>
      <c r="H1652">
        <f>ROUND(IF(FreiwZulage&gt;TarifVolumenEnt+TarifVolumenLZ,FreiwZulage-(TarifVolumenEnt+TarifVolumenLZ),0)*AustrittsKNZ*EintrittsKNZ,2)</f>
        <v>0</v>
      </c>
      <c r="I1652">
        <f t="shared" si="231"/>
        <v>4092.52</v>
      </c>
      <c r="J1652">
        <f t="shared" si="225"/>
        <v>796.57</v>
      </c>
      <c r="K1652">
        <f t="shared" si="226"/>
        <v>0</v>
      </c>
      <c r="L1652">
        <f t="shared" si="227"/>
        <v>1507.48</v>
      </c>
    </row>
    <row r="1653" spans="1:12" x14ac:dyDescent="0.25">
      <c r="A1653">
        <f t="shared" si="232"/>
        <v>8</v>
      </c>
      <c r="B1653">
        <f t="shared" si="233"/>
        <v>138</v>
      </c>
      <c r="C1653">
        <f t="shared" si="228"/>
        <v>3041</v>
      </c>
      <c r="D1653" t="str">
        <f t="shared" si="229"/>
        <v>Bodo</v>
      </c>
      <c r="E1653" t="str">
        <f t="shared" si="230"/>
        <v>Regius</v>
      </c>
      <c r="F1653">
        <f>ROUND(IF(Tariftyp="AT",IF($A1653&lt;MONTH(TE_ZP_AT),AT_Gehalt,AT_Gehalt*(1+TE_Satz_AT)),IF($A1653&lt;MONTH(TE_ZP_Tarif),Tarifentgelt,Tarifentgelt*(1+TE_Satz))*IRWAZ/AZ_Tarif)*EintrittsKNZ*AustrittsKNZ,2)</f>
        <v>3789.37</v>
      </c>
      <c r="G1653">
        <f>ROUND(Grundentgelt*LZinPrz,2)</f>
        <v>303.14999999999998</v>
      </c>
      <c r="H1653">
        <f>ROUND(IF(FreiwZulage&gt;TarifVolumenEnt+TarifVolumenLZ,FreiwZulage-(TarifVolumenEnt+TarifVolumenLZ),0)*AustrittsKNZ*EintrittsKNZ,2)</f>
        <v>0</v>
      </c>
      <c r="I1653">
        <f t="shared" si="231"/>
        <v>4092.52</v>
      </c>
      <c r="J1653">
        <f t="shared" si="225"/>
        <v>796.57</v>
      </c>
      <c r="K1653">
        <f t="shared" si="226"/>
        <v>0</v>
      </c>
      <c r="L1653">
        <f t="shared" si="227"/>
        <v>1507.48</v>
      </c>
    </row>
    <row r="1654" spans="1:12" x14ac:dyDescent="0.25">
      <c r="A1654">
        <f t="shared" si="232"/>
        <v>9</v>
      </c>
      <c r="B1654">
        <f t="shared" si="233"/>
        <v>138</v>
      </c>
      <c r="C1654">
        <f t="shared" si="228"/>
        <v>3041</v>
      </c>
      <c r="D1654" t="str">
        <f t="shared" si="229"/>
        <v>Bodo</v>
      </c>
      <c r="E1654" t="str">
        <f t="shared" si="230"/>
        <v>Regius</v>
      </c>
      <c r="F1654">
        <f>ROUND(IF(Tariftyp="AT",IF($A1654&lt;MONTH(TE_ZP_AT),AT_Gehalt,AT_Gehalt*(1+TE_Satz_AT)),IF($A1654&lt;MONTH(TE_ZP_Tarif),Tarifentgelt,Tarifentgelt*(1+TE_Satz))*IRWAZ/AZ_Tarif)*EintrittsKNZ*AustrittsKNZ,2)</f>
        <v>3789.37</v>
      </c>
      <c r="G1654">
        <f>ROUND(Grundentgelt*LZinPrz,2)</f>
        <v>303.14999999999998</v>
      </c>
      <c r="H1654">
        <f>ROUND(IF(FreiwZulage&gt;TarifVolumenEnt+TarifVolumenLZ,FreiwZulage-(TarifVolumenEnt+TarifVolumenLZ),0)*AustrittsKNZ*EintrittsKNZ,2)</f>
        <v>0</v>
      </c>
      <c r="I1654">
        <f t="shared" si="231"/>
        <v>4092.52</v>
      </c>
      <c r="J1654">
        <f t="shared" si="225"/>
        <v>796.57</v>
      </c>
      <c r="K1654">
        <f t="shared" si="226"/>
        <v>0</v>
      </c>
      <c r="L1654">
        <f t="shared" si="227"/>
        <v>1507.48</v>
      </c>
    </row>
    <row r="1655" spans="1:12" x14ac:dyDescent="0.25">
      <c r="A1655">
        <f t="shared" si="232"/>
        <v>10</v>
      </c>
      <c r="B1655">
        <f t="shared" si="233"/>
        <v>138</v>
      </c>
      <c r="C1655">
        <f t="shared" si="228"/>
        <v>3041</v>
      </c>
      <c r="D1655" t="str">
        <f t="shared" si="229"/>
        <v>Bodo</v>
      </c>
      <c r="E1655" t="str">
        <f t="shared" si="230"/>
        <v>Regius</v>
      </c>
      <c r="F1655">
        <f>ROUND(IF(Tariftyp="AT",IF($A1655&lt;MONTH(TE_ZP_AT),AT_Gehalt,AT_Gehalt*(1+TE_Satz_AT)),IF($A1655&lt;MONTH(TE_ZP_Tarif),Tarifentgelt,Tarifentgelt*(1+TE_Satz))*IRWAZ/AZ_Tarif)*EintrittsKNZ*AustrittsKNZ,2)</f>
        <v>3789.37</v>
      </c>
      <c r="G1655">
        <f>ROUND(Grundentgelt*LZinPrz,2)</f>
        <v>303.14999999999998</v>
      </c>
      <c r="H1655">
        <f>ROUND(IF(FreiwZulage&gt;TarifVolumenEnt+TarifVolumenLZ,FreiwZulage-(TarifVolumenEnt+TarifVolumenLZ),0)*AustrittsKNZ*EintrittsKNZ,2)</f>
        <v>0</v>
      </c>
      <c r="I1655">
        <f t="shared" si="231"/>
        <v>4092.52</v>
      </c>
      <c r="J1655">
        <f t="shared" si="225"/>
        <v>796.57</v>
      </c>
      <c r="K1655">
        <f t="shared" si="226"/>
        <v>0</v>
      </c>
      <c r="L1655">
        <f t="shared" si="227"/>
        <v>1507.48</v>
      </c>
    </row>
    <row r="1656" spans="1:12" x14ac:dyDescent="0.25">
      <c r="A1656">
        <f t="shared" si="232"/>
        <v>11</v>
      </c>
      <c r="B1656">
        <f t="shared" si="233"/>
        <v>138</v>
      </c>
      <c r="C1656">
        <f t="shared" si="228"/>
        <v>3041</v>
      </c>
      <c r="D1656" t="str">
        <f t="shared" si="229"/>
        <v>Bodo</v>
      </c>
      <c r="E1656" t="str">
        <f t="shared" si="230"/>
        <v>Regius</v>
      </c>
      <c r="F1656">
        <f>ROUND(IF(Tariftyp="AT",IF($A1656&lt;MONTH(TE_ZP_AT),AT_Gehalt,AT_Gehalt*(1+TE_Satz_AT)),IF($A1656&lt;MONTH(TE_ZP_Tarif),Tarifentgelt,Tarifentgelt*(1+TE_Satz))*IRWAZ/AZ_Tarif)*EintrittsKNZ*AustrittsKNZ,2)</f>
        <v>3789.37</v>
      </c>
      <c r="G1656">
        <f>ROUND(Grundentgelt*LZinPrz,2)</f>
        <v>303.14999999999998</v>
      </c>
      <c r="H1656">
        <f>ROUND(IF(FreiwZulage&gt;TarifVolumenEnt+TarifVolumenLZ,FreiwZulage-(TarifVolumenEnt+TarifVolumenLZ),0)*AustrittsKNZ*EintrittsKNZ,2)</f>
        <v>0</v>
      </c>
      <c r="I1656">
        <f t="shared" si="231"/>
        <v>4092.52</v>
      </c>
      <c r="J1656">
        <f t="shared" si="225"/>
        <v>796.57</v>
      </c>
      <c r="K1656">
        <f t="shared" si="226"/>
        <v>0</v>
      </c>
      <c r="L1656">
        <f t="shared" si="227"/>
        <v>1507.48</v>
      </c>
    </row>
    <row r="1657" spans="1:12" x14ac:dyDescent="0.25">
      <c r="A1657">
        <f t="shared" si="232"/>
        <v>12</v>
      </c>
      <c r="B1657">
        <f t="shared" si="233"/>
        <v>138</v>
      </c>
      <c r="C1657">
        <f t="shared" si="228"/>
        <v>3041</v>
      </c>
      <c r="D1657" t="str">
        <f t="shared" si="229"/>
        <v>Bodo</v>
      </c>
      <c r="E1657" t="str">
        <f t="shared" si="230"/>
        <v>Regius</v>
      </c>
      <c r="F1657">
        <f>ROUND(IF(Tariftyp="AT",IF($A1657&lt;MONTH(TE_ZP_AT),AT_Gehalt,AT_Gehalt*(1+TE_Satz_AT)),IF($A1657&lt;MONTH(TE_ZP_Tarif),Tarifentgelt,Tarifentgelt*(1+TE_Satz))*IRWAZ/AZ_Tarif)*EintrittsKNZ*AustrittsKNZ,2)</f>
        <v>3789.37</v>
      </c>
      <c r="G1657">
        <f>ROUND(Grundentgelt*LZinPrz,2)</f>
        <v>303.14999999999998</v>
      </c>
      <c r="H1657">
        <f>ROUND(IF(FreiwZulage&gt;TarifVolumenEnt+TarifVolumenLZ,FreiwZulage-(TarifVolumenEnt+TarifVolumenLZ),0)*AustrittsKNZ*EintrittsKNZ,2)</f>
        <v>0</v>
      </c>
      <c r="I1657">
        <f t="shared" si="231"/>
        <v>4092.52</v>
      </c>
      <c r="J1657">
        <f t="shared" si="225"/>
        <v>796.57</v>
      </c>
      <c r="K1657">
        <f t="shared" si="226"/>
        <v>0</v>
      </c>
      <c r="L1657">
        <f t="shared" si="227"/>
        <v>1507.48</v>
      </c>
    </row>
    <row r="1658" spans="1:12" x14ac:dyDescent="0.25">
      <c r="A1658">
        <f t="shared" si="232"/>
        <v>1</v>
      </c>
      <c r="B1658">
        <f t="shared" si="233"/>
        <v>139</v>
      </c>
      <c r="C1658">
        <f t="shared" si="228"/>
        <v>3044</v>
      </c>
      <c r="D1658" t="str">
        <f t="shared" si="229"/>
        <v>Burkhard</v>
      </c>
      <c r="E1658" t="str">
        <f t="shared" si="230"/>
        <v>Regler</v>
      </c>
      <c r="F1658">
        <f>ROUND(IF(Tariftyp="AT",IF($A1658&lt;MONTH(TE_ZP_AT),AT_Gehalt,AT_Gehalt*(1+TE_Satz_AT)),IF($A1658&lt;MONTH(TE_ZP_Tarif),Tarifentgelt,Tarifentgelt*(1+TE_Satz))*IRWAZ/AZ_Tarif)*EintrittsKNZ*AustrittsKNZ,2)</f>
        <v>2361.71</v>
      </c>
      <c r="G1658">
        <f>ROUND(Grundentgelt*LZinPrz,2)</f>
        <v>188.94</v>
      </c>
      <c r="H1658">
        <f>ROUND(IF(FreiwZulage&gt;TarifVolumenEnt+TarifVolumenLZ,FreiwZulage-(TarifVolumenEnt+TarifVolumenLZ),0)*AustrittsKNZ*EintrittsKNZ,2)</f>
        <v>0</v>
      </c>
      <c r="I1658">
        <f t="shared" si="231"/>
        <v>2550.65</v>
      </c>
      <c r="J1658">
        <f t="shared" si="225"/>
        <v>510.26</v>
      </c>
      <c r="K1658">
        <f t="shared" si="226"/>
        <v>1274.3499999999999</v>
      </c>
      <c r="L1658">
        <f t="shared" si="227"/>
        <v>3049.35</v>
      </c>
    </row>
    <row r="1659" spans="1:12" x14ac:dyDescent="0.25">
      <c r="A1659">
        <f t="shared" si="232"/>
        <v>2</v>
      </c>
      <c r="B1659">
        <f t="shared" si="233"/>
        <v>139</v>
      </c>
      <c r="C1659">
        <f t="shared" si="228"/>
        <v>3044</v>
      </c>
      <c r="D1659" t="str">
        <f t="shared" si="229"/>
        <v>Burkhard</v>
      </c>
      <c r="E1659" t="str">
        <f t="shared" si="230"/>
        <v>Regler</v>
      </c>
      <c r="F1659">
        <f>ROUND(IF(Tariftyp="AT",IF($A1659&lt;MONTH(TE_ZP_AT),AT_Gehalt,AT_Gehalt*(1+TE_Satz_AT)),IF($A1659&lt;MONTH(TE_ZP_Tarif),Tarifentgelt,Tarifentgelt*(1+TE_Satz))*IRWAZ/AZ_Tarif)*EintrittsKNZ*AustrittsKNZ,2)</f>
        <v>2361.71</v>
      </c>
      <c r="G1659">
        <f>ROUND(Grundentgelt*LZinPrz,2)</f>
        <v>188.94</v>
      </c>
      <c r="H1659">
        <f>ROUND(IF(FreiwZulage&gt;TarifVolumenEnt+TarifVolumenLZ,FreiwZulage-(TarifVolumenEnt+TarifVolumenLZ),0)*AustrittsKNZ*EintrittsKNZ,2)</f>
        <v>0</v>
      </c>
      <c r="I1659">
        <f t="shared" si="231"/>
        <v>2550.65</v>
      </c>
      <c r="J1659">
        <f t="shared" si="225"/>
        <v>510.26</v>
      </c>
      <c r="K1659">
        <f t="shared" si="226"/>
        <v>1274.3499999999999</v>
      </c>
      <c r="L1659">
        <f t="shared" si="227"/>
        <v>3049.35</v>
      </c>
    </row>
    <row r="1660" spans="1:12" x14ac:dyDescent="0.25">
      <c r="A1660">
        <f t="shared" si="232"/>
        <v>3</v>
      </c>
      <c r="B1660">
        <f t="shared" si="233"/>
        <v>139</v>
      </c>
      <c r="C1660">
        <f t="shared" si="228"/>
        <v>3044</v>
      </c>
      <c r="D1660" t="str">
        <f t="shared" si="229"/>
        <v>Burkhard</v>
      </c>
      <c r="E1660" t="str">
        <f t="shared" si="230"/>
        <v>Regler</v>
      </c>
      <c r="F1660">
        <f>ROUND(IF(Tariftyp="AT",IF($A1660&lt;MONTH(TE_ZP_AT),AT_Gehalt,AT_Gehalt*(1+TE_Satz_AT)),IF($A1660&lt;MONTH(TE_ZP_Tarif),Tarifentgelt,Tarifentgelt*(1+TE_Satz))*IRWAZ/AZ_Tarif)*EintrittsKNZ*AustrittsKNZ,2)</f>
        <v>2361.71</v>
      </c>
      <c r="G1660">
        <f>ROUND(Grundentgelt*LZinPrz,2)</f>
        <v>188.94</v>
      </c>
      <c r="H1660">
        <f>ROUND(IF(FreiwZulage&gt;TarifVolumenEnt+TarifVolumenLZ,FreiwZulage-(TarifVolumenEnt+TarifVolumenLZ),0)*AustrittsKNZ*EintrittsKNZ,2)</f>
        <v>0</v>
      </c>
      <c r="I1660">
        <f t="shared" si="231"/>
        <v>2550.65</v>
      </c>
      <c r="J1660">
        <f t="shared" si="225"/>
        <v>510.26</v>
      </c>
      <c r="K1660">
        <f t="shared" si="226"/>
        <v>1274.3499999999999</v>
      </c>
      <c r="L1660">
        <f t="shared" si="227"/>
        <v>3049.35</v>
      </c>
    </row>
    <row r="1661" spans="1:12" x14ac:dyDescent="0.25">
      <c r="A1661">
        <f t="shared" si="232"/>
        <v>4</v>
      </c>
      <c r="B1661">
        <f t="shared" si="233"/>
        <v>139</v>
      </c>
      <c r="C1661">
        <f t="shared" si="228"/>
        <v>3044</v>
      </c>
      <c r="D1661" t="str">
        <f t="shared" si="229"/>
        <v>Burkhard</v>
      </c>
      <c r="E1661" t="str">
        <f t="shared" si="230"/>
        <v>Regler</v>
      </c>
      <c r="F1661">
        <f>ROUND(IF(Tariftyp="AT",IF($A1661&lt;MONTH(TE_ZP_AT),AT_Gehalt,AT_Gehalt*(1+TE_Satz_AT)),IF($A1661&lt;MONTH(TE_ZP_Tarif),Tarifentgelt,Tarifentgelt*(1+TE_Satz))*IRWAZ/AZ_Tarif)*EintrittsKNZ*AustrittsKNZ,2)</f>
        <v>2361.71</v>
      </c>
      <c r="G1661">
        <f>ROUND(Grundentgelt*LZinPrz,2)</f>
        <v>188.94</v>
      </c>
      <c r="H1661">
        <f>ROUND(IF(FreiwZulage&gt;TarifVolumenEnt+TarifVolumenLZ,FreiwZulage-(TarifVolumenEnt+TarifVolumenLZ),0)*AustrittsKNZ*EintrittsKNZ,2)</f>
        <v>0</v>
      </c>
      <c r="I1661">
        <f t="shared" si="231"/>
        <v>2550.65</v>
      </c>
      <c r="J1661">
        <f t="shared" si="225"/>
        <v>510.26</v>
      </c>
      <c r="K1661">
        <f t="shared" si="226"/>
        <v>1274.3499999999999</v>
      </c>
      <c r="L1661">
        <f t="shared" si="227"/>
        <v>3049.35</v>
      </c>
    </row>
    <row r="1662" spans="1:12" x14ac:dyDescent="0.25">
      <c r="A1662">
        <f t="shared" si="232"/>
        <v>5</v>
      </c>
      <c r="B1662">
        <f t="shared" si="233"/>
        <v>139</v>
      </c>
      <c r="C1662">
        <f t="shared" si="228"/>
        <v>3044</v>
      </c>
      <c r="D1662" t="str">
        <f t="shared" si="229"/>
        <v>Burkhard</v>
      </c>
      <c r="E1662" t="str">
        <f t="shared" si="230"/>
        <v>Regler</v>
      </c>
      <c r="F1662">
        <f>ROUND(IF(Tariftyp="AT",IF($A1662&lt;MONTH(TE_ZP_AT),AT_Gehalt,AT_Gehalt*(1+TE_Satz_AT)),IF($A1662&lt;MONTH(TE_ZP_Tarif),Tarifentgelt,Tarifentgelt*(1+TE_Satz))*IRWAZ/AZ_Tarif)*EintrittsKNZ*AustrittsKNZ,2)</f>
        <v>2432.5700000000002</v>
      </c>
      <c r="G1662">
        <f>ROUND(Grundentgelt*LZinPrz,2)</f>
        <v>194.61</v>
      </c>
      <c r="H1662">
        <f>ROUND(IF(FreiwZulage&gt;TarifVolumenEnt+TarifVolumenLZ,FreiwZulage-(TarifVolumenEnt+TarifVolumenLZ),0)*AustrittsKNZ*EintrittsKNZ,2)</f>
        <v>0</v>
      </c>
      <c r="I1662">
        <f t="shared" si="231"/>
        <v>2627.1800000000003</v>
      </c>
      <c r="J1662">
        <f t="shared" si="225"/>
        <v>525.57000000000005</v>
      </c>
      <c r="K1662">
        <f t="shared" si="226"/>
        <v>1197.8199999999997</v>
      </c>
      <c r="L1662">
        <f t="shared" si="227"/>
        <v>2972.8199999999997</v>
      </c>
    </row>
    <row r="1663" spans="1:12" x14ac:dyDescent="0.25">
      <c r="A1663">
        <f t="shared" si="232"/>
        <v>6</v>
      </c>
      <c r="B1663">
        <f t="shared" si="233"/>
        <v>139</v>
      </c>
      <c r="C1663">
        <f t="shared" si="228"/>
        <v>3044</v>
      </c>
      <c r="D1663" t="str">
        <f t="shared" si="229"/>
        <v>Burkhard</v>
      </c>
      <c r="E1663" t="str">
        <f t="shared" si="230"/>
        <v>Regler</v>
      </c>
      <c r="F1663">
        <f>ROUND(IF(Tariftyp="AT",IF($A1663&lt;MONTH(TE_ZP_AT),AT_Gehalt,AT_Gehalt*(1+TE_Satz_AT)),IF($A1663&lt;MONTH(TE_ZP_Tarif),Tarifentgelt,Tarifentgelt*(1+TE_Satz))*IRWAZ/AZ_Tarif)*EintrittsKNZ*AustrittsKNZ,2)</f>
        <v>2432.5700000000002</v>
      </c>
      <c r="G1663">
        <f>ROUND(Grundentgelt*LZinPrz,2)</f>
        <v>194.61</v>
      </c>
      <c r="H1663">
        <f>ROUND(IF(FreiwZulage&gt;TarifVolumenEnt+TarifVolumenLZ,FreiwZulage-(TarifVolumenEnt+TarifVolumenLZ),0)*AustrittsKNZ*EintrittsKNZ,2)</f>
        <v>0</v>
      </c>
      <c r="I1663">
        <f t="shared" si="231"/>
        <v>2627.1800000000003</v>
      </c>
      <c r="J1663">
        <f t="shared" si="225"/>
        <v>525.57000000000005</v>
      </c>
      <c r="K1663">
        <f t="shared" si="226"/>
        <v>1197.8199999999997</v>
      </c>
      <c r="L1663">
        <f t="shared" si="227"/>
        <v>2972.8199999999997</v>
      </c>
    </row>
    <row r="1664" spans="1:12" x14ac:dyDescent="0.25">
      <c r="A1664">
        <f t="shared" si="232"/>
        <v>7</v>
      </c>
      <c r="B1664">
        <f t="shared" si="233"/>
        <v>139</v>
      </c>
      <c r="C1664">
        <f t="shared" si="228"/>
        <v>3044</v>
      </c>
      <c r="D1664" t="str">
        <f t="shared" si="229"/>
        <v>Burkhard</v>
      </c>
      <c r="E1664" t="str">
        <f t="shared" si="230"/>
        <v>Regler</v>
      </c>
      <c r="F1664">
        <f>ROUND(IF(Tariftyp="AT",IF($A1664&lt;MONTH(TE_ZP_AT),AT_Gehalt,AT_Gehalt*(1+TE_Satz_AT)),IF($A1664&lt;MONTH(TE_ZP_Tarif),Tarifentgelt,Tarifentgelt*(1+TE_Satz))*IRWAZ/AZ_Tarif)*EintrittsKNZ*AustrittsKNZ,2)</f>
        <v>2432.5700000000002</v>
      </c>
      <c r="G1664">
        <f>ROUND(Grundentgelt*LZinPrz,2)</f>
        <v>194.61</v>
      </c>
      <c r="H1664">
        <f>ROUND(IF(FreiwZulage&gt;TarifVolumenEnt+TarifVolumenLZ,FreiwZulage-(TarifVolumenEnt+TarifVolumenLZ),0)*AustrittsKNZ*EintrittsKNZ,2)</f>
        <v>0</v>
      </c>
      <c r="I1664">
        <f t="shared" si="231"/>
        <v>2627.1800000000003</v>
      </c>
      <c r="J1664">
        <f t="shared" si="225"/>
        <v>525.57000000000005</v>
      </c>
      <c r="K1664">
        <f t="shared" si="226"/>
        <v>1197.8199999999997</v>
      </c>
      <c r="L1664">
        <f t="shared" si="227"/>
        <v>2972.8199999999997</v>
      </c>
    </row>
    <row r="1665" spans="1:12" x14ac:dyDescent="0.25">
      <c r="A1665">
        <f t="shared" si="232"/>
        <v>8</v>
      </c>
      <c r="B1665">
        <f t="shared" si="233"/>
        <v>139</v>
      </c>
      <c r="C1665">
        <f t="shared" si="228"/>
        <v>3044</v>
      </c>
      <c r="D1665" t="str">
        <f t="shared" si="229"/>
        <v>Burkhard</v>
      </c>
      <c r="E1665" t="str">
        <f t="shared" si="230"/>
        <v>Regler</v>
      </c>
      <c r="F1665">
        <f>ROUND(IF(Tariftyp="AT",IF($A1665&lt;MONTH(TE_ZP_AT),AT_Gehalt,AT_Gehalt*(1+TE_Satz_AT)),IF($A1665&lt;MONTH(TE_ZP_Tarif),Tarifentgelt,Tarifentgelt*(1+TE_Satz))*IRWAZ/AZ_Tarif)*EintrittsKNZ*AustrittsKNZ,2)</f>
        <v>2432.5700000000002</v>
      </c>
      <c r="G1665">
        <f>ROUND(Grundentgelt*LZinPrz,2)</f>
        <v>194.61</v>
      </c>
      <c r="H1665">
        <f>ROUND(IF(FreiwZulage&gt;TarifVolumenEnt+TarifVolumenLZ,FreiwZulage-(TarifVolumenEnt+TarifVolumenLZ),0)*AustrittsKNZ*EintrittsKNZ,2)</f>
        <v>0</v>
      </c>
      <c r="I1665">
        <f t="shared" si="231"/>
        <v>2627.1800000000003</v>
      </c>
      <c r="J1665">
        <f t="shared" si="225"/>
        <v>525.57000000000005</v>
      </c>
      <c r="K1665">
        <f t="shared" si="226"/>
        <v>1197.8199999999997</v>
      </c>
      <c r="L1665">
        <f t="shared" si="227"/>
        <v>2972.8199999999997</v>
      </c>
    </row>
    <row r="1666" spans="1:12" x14ac:dyDescent="0.25">
      <c r="A1666">
        <f t="shared" si="232"/>
        <v>9</v>
      </c>
      <c r="B1666">
        <f t="shared" si="233"/>
        <v>139</v>
      </c>
      <c r="C1666">
        <f t="shared" si="228"/>
        <v>3044</v>
      </c>
      <c r="D1666" t="str">
        <f t="shared" si="229"/>
        <v>Burkhard</v>
      </c>
      <c r="E1666" t="str">
        <f t="shared" si="230"/>
        <v>Regler</v>
      </c>
      <c r="F1666">
        <f>ROUND(IF(Tariftyp="AT",IF($A1666&lt;MONTH(TE_ZP_AT),AT_Gehalt,AT_Gehalt*(1+TE_Satz_AT)),IF($A1666&lt;MONTH(TE_ZP_Tarif),Tarifentgelt,Tarifentgelt*(1+TE_Satz))*IRWAZ/AZ_Tarif)*EintrittsKNZ*AustrittsKNZ,2)</f>
        <v>2432.5700000000002</v>
      </c>
      <c r="G1666">
        <f>ROUND(Grundentgelt*LZinPrz,2)</f>
        <v>194.61</v>
      </c>
      <c r="H1666">
        <f>ROUND(IF(FreiwZulage&gt;TarifVolumenEnt+TarifVolumenLZ,FreiwZulage-(TarifVolumenEnt+TarifVolumenLZ),0)*AustrittsKNZ*EintrittsKNZ,2)</f>
        <v>0</v>
      </c>
      <c r="I1666">
        <f t="shared" si="231"/>
        <v>2627.1800000000003</v>
      </c>
      <c r="J1666">
        <f t="shared" ref="J1666:J1729" si="234">ROUND(IF(KVPV_BBG&lt;lfdEntgelt,KVPV_BBG*KVPV_Satz,lfdEntgelt*KVPV_Satz)+IF(RVAV_BBG&lt;lfdEntgelt,RVAV_BBG*RVAV_Satz,lfdEntgelt*RVAV_Satz),2)</f>
        <v>525.57000000000005</v>
      </c>
      <c r="K1666">
        <f t="shared" ref="K1666:K1729" si="235">IF(KVPV_BBG-lfdEntgelt&lt;0,0,KVPV_BBG-lfdEntgelt)</f>
        <v>1197.8199999999997</v>
      </c>
      <c r="L1666">
        <f t="shared" ref="L1666:L1729" si="236">IF(RVAV_BBG-lfdEntgelt&lt;0,0,RVAV_BBG-lfdEntgelt)</f>
        <v>2972.8199999999997</v>
      </c>
    </row>
    <row r="1667" spans="1:12" x14ac:dyDescent="0.25">
      <c r="A1667">
        <f t="shared" si="232"/>
        <v>10</v>
      </c>
      <c r="B1667">
        <f t="shared" si="233"/>
        <v>139</v>
      </c>
      <c r="C1667">
        <f t="shared" ref="C1667:C1730" si="237">INDEX(Stammdaten,$B1667,1)</f>
        <v>3044</v>
      </c>
      <c r="D1667" t="str">
        <f t="shared" ref="D1667:D1730" si="238">INDEX(Stammdaten,$B1667,2)</f>
        <v>Burkhard</v>
      </c>
      <c r="E1667" t="str">
        <f t="shared" ref="E1667:E1730" si="239">INDEX(Stammdaten,$B1667,3)</f>
        <v>Regler</v>
      </c>
      <c r="F1667">
        <f>ROUND(IF(Tariftyp="AT",IF($A1667&lt;MONTH(TE_ZP_AT),AT_Gehalt,AT_Gehalt*(1+TE_Satz_AT)),IF($A1667&lt;MONTH(TE_ZP_Tarif),Tarifentgelt,Tarifentgelt*(1+TE_Satz))*IRWAZ/AZ_Tarif)*EintrittsKNZ*AustrittsKNZ,2)</f>
        <v>2432.5700000000002</v>
      </c>
      <c r="G1667">
        <f>ROUND(Grundentgelt*LZinPrz,2)</f>
        <v>194.61</v>
      </c>
      <c r="H1667">
        <f>ROUND(IF(FreiwZulage&gt;TarifVolumenEnt+TarifVolumenLZ,FreiwZulage-(TarifVolumenEnt+TarifVolumenLZ),0)*AustrittsKNZ*EintrittsKNZ,2)</f>
        <v>0</v>
      </c>
      <c r="I1667">
        <f t="shared" ref="I1667:I1730" si="240">SUM(F1667:H1667)</f>
        <v>2627.1800000000003</v>
      </c>
      <c r="J1667">
        <f t="shared" si="234"/>
        <v>525.57000000000005</v>
      </c>
      <c r="K1667">
        <f t="shared" si="235"/>
        <v>1197.8199999999997</v>
      </c>
      <c r="L1667">
        <f t="shared" si="236"/>
        <v>2972.8199999999997</v>
      </c>
    </row>
    <row r="1668" spans="1:12" x14ac:dyDescent="0.25">
      <c r="A1668">
        <f t="shared" ref="A1668:A1731" si="241">IF($A1667=12,1,$A1667+1)</f>
        <v>11</v>
      </c>
      <c r="B1668">
        <f t="shared" ref="B1668:B1731" si="242">IF(A1668=1,B1667+1,B1667)</f>
        <v>139</v>
      </c>
      <c r="C1668">
        <f t="shared" si="237"/>
        <v>3044</v>
      </c>
      <c r="D1668" t="str">
        <f t="shared" si="238"/>
        <v>Burkhard</v>
      </c>
      <c r="E1668" t="str">
        <f t="shared" si="239"/>
        <v>Regler</v>
      </c>
      <c r="F1668">
        <f>ROUND(IF(Tariftyp="AT",IF($A1668&lt;MONTH(TE_ZP_AT),AT_Gehalt,AT_Gehalt*(1+TE_Satz_AT)),IF($A1668&lt;MONTH(TE_ZP_Tarif),Tarifentgelt,Tarifentgelt*(1+TE_Satz))*IRWAZ/AZ_Tarif)*EintrittsKNZ*AustrittsKNZ,2)</f>
        <v>2432.5700000000002</v>
      </c>
      <c r="G1668">
        <f>ROUND(Grundentgelt*LZinPrz,2)</f>
        <v>194.61</v>
      </c>
      <c r="H1668">
        <f>ROUND(IF(FreiwZulage&gt;TarifVolumenEnt+TarifVolumenLZ,FreiwZulage-(TarifVolumenEnt+TarifVolumenLZ),0)*AustrittsKNZ*EintrittsKNZ,2)</f>
        <v>0</v>
      </c>
      <c r="I1668">
        <f t="shared" si="240"/>
        <v>2627.1800000000003</v>
      </c>
      <c r="J1668">
        <f t="shared" si="234"/>
        <v>525.57000000000005</v>
      </c>
      <c r="K1668">
        <f t="shared" si="235"/>
        <v>1197.8199999999997</v>
      </c>
      <c r="L1668">
        <f t="shared" si="236"/>
        <v>2972.8199999999997</v>
      </c>
    </row>
    <row r="1669" spans="1:12" x14ac:dyDescent="0.25">
      <c r="A1669">
        <f t="shared" si="241"/>
        <v>12</v>
      </c>
      <c r="B1669">
        <f t="shared" si="242"/>
        <v>139</v>
      </c>
      <c r="C1669">
        <f t="shared" si="237"/>
        <v>3044</v>
      </c>
      <c r="D1669" t="str">
        <f t="shared" si="238"/>
        <v>Burkhard</v>
      </c>
      <c r="E1669" t="str">
        <f t="shared" si="239"/>
        <v>Regler</v>
      </c>
      <c r="F1669">
        <f>ROUND(IF(Tariftyp="AT",IF($A1669&lt;MONTH(TE_ZP_AT),AT_Gehalt,AT_Gehalt*(1+TE_Satz_AT)),IF($A1669&lt;MONTH(TE_ZP_Tarif),Tarifentgelt,Tarifentgelt*(1+TE_Satz))*IRWAZ/AZ_Tarif)*EintrittsKNZ*AustrittsKNZ,2)</f>
        <v>2432.5700000000002</v>
      </c>
      <c r="G1669">
        <f>ROUND(Grundentgelt*LZinPrz,2)</f>
        <v>194.61</v>
      </c>
      <c r="H1669">
        <f>ROUND(IF(FreiwZulage&gt;TarifVolumenEnt+TarifVolumenLZ,FreiwZulage-(TarifVolumenEnt+TarifVolumenLZ),0)*AustrittsKNZ*EintrittsKNZ,2)</f>
        <v>0</v>
      </c>
      <c r="I1669">
        <f t="shared" si="240"/>
        <v>2627.1800000000003</v>
      </c>
      <c r="J1669">
        <f t="shared" si="234"/>
        <v>525.57000000000005</v>
      </c>
      <c r="K1669">
        <f t="shared" si="235"/>
        <v>1197.8199999999997</v>
      </c>
      <c r="L1669">
        <f t="shared" si="236"/>
        <v>2972.8199999999997</v>
      </c>
    </row>
    <row r="1670" spans="1:12" x14ac:dyDescent="0.25">
      <c r="A1670">
        <f t="shared" si="241"/>
        <v>1</v>
      </c>
      <c r="B1670">
        <f t="shared" si="242"/>
        <v>140</v>
      </c>
      <c r="C1670">
        <f t="shared" si="237"/>
        <v>3052</v>
      </c>
      <c r="D1670" t="str">
        <f t="shared" si="238"/>
        <v>Dieter</v>
      </c>
      <c r="E1670" t="str">
        <f t="shared" si="239"/>
        <v>Reiser</v>
      </c>
      <c r="F1670">
        <f>ROUND(IF(Tariftyp="AT",IF($A1670&lt;MONTH(TE_ZP_AT),AT_Gehalt,AT_Gehalt*(1+TE_Satz_AT)),IF($A1670&lt;MONTH(TE_ZP_Tarif),Tarifentgelt,Tarifentgelt*(1+TE_Satz))*IRWAZ/AZ_Tarif)*EintrittsKNZ*AustrittsKNZ,2)</f>
        <v>2042</v>
      </c>
      <c r="G1670">
        <f>ROUND(Grundentgelt*LZinPrz,2)</f>
        <v>183.78</v>
      </c>
      <c r="H1670">
        <f>ROUND(IF(FreiwZulage&gt;TarifVolumenEnt+TarifVolumenLZ,FreiwZulage-(TarifVolumenEnt+TarifVolumenLZ),0)*AustrittsKNZ*EintrittsKNZ,2)</f>
        <v>200</v>
      </c>
      <c r="I1670">
        <f t="shared" si="240"/>
        <v>2425.7800000000002</v>
      </c>
      <c r="J1670">
        <f t="shared" si="234"/>
        <v>485.28</v>
      </c>
      <c r="K1670">
        <f t="shared" si="235"/>
        <v>1399.2199999999998</v>
      </c>
      <c r="L1670">
        <f t="shared" si="236"/>
        <v>3174.22</v>
      </c>
    </row>
    <row r="1671" spans="1:12" x14ac:dyDescent="0.25">
      <c r="A1671">
        <f t="shared" si="241"/>
        <v>2</v>
      </c>
      <c r="B1671">
        <f t="shared" si="242"/>
        <v>140</v>
      </c>
      <c r="C1671">
        <f t="shared" si="237"/>
        <v>3052</v>
      </c>
      <c r="D1671" t="str">
        <f t="shared" si="238"/>
        <v>Dieter</v>
      </c>
      <c r="E1671" t="str">
        <f t="shared" si="239"/>
        <v>Reiser</v>
      </c>
      <c r="F1671">
        <f>ROUND(IF(Tariftyp="AT",IF($A1671&lt;MONTH(TE_ZP_AT),AT_Gehalt,AT_Gehalt*(1+TE_Satz_AT)),IF($A1671&lt;MONTH(TE_ZP_Tarif),Tarifentgelt,Tarifentgelt*(1+TE_Satz))*IRWAZ/AZ_Tarif)*EintrittsKNZ*AustrittsKNZ,2)</f>
        <v>2042</v>
      </c>
      <c r="G1671">
        <f>ROUND(Grundentgelt*LZinPrz,2)</f>
        <v>183.78</v>
      </c>
      <c r="H1671">
        <f>ROUND(IF(FreiwZulage&gt;TarifVolumenEnt+TarifVolumenLZ,FreiwZulage-(TarifVolumenEnt+TarifVolumenLZ),0)*AustrittsKNZ*EintrittsKNZ,2)</f>
        <v>200</v>
      </c>
      <c r="I1671">
        <f t="shared" si="240"/>
        <v>2425.7800000000002</v>
      </c>
      <c r="J1671">
        <f t="shared" si="234"/>
        <v>485.28</v>
      </c>
      <c r="K1671">
        <f t="shared" si="235"/>
        <v>1399.2199999999998</v>
      </c>
      <c r="L1671">
        <f t="shared" si="236"/>
        <v>3174.22</v>
      </c>
    </row>
    <row r="1672" spans="1:12" x14ac:dyDescent="0.25">
      <c r="A1672">
        <f t="shared" si="241"/>
        <v>3</v>
      </c>
      <c r="B1672">
        <f t="shared" si="242"/>
        <v>140</v>
      </c>
      <c r="C1672">
        <f t="shared" si="237"/>
        <v>3052</v>
      </c>
      <c r="D1672" t="str">
        <f t="shared" si="238"/>
        <v>Dieter</v>
      </c>
      <c r="E1672" t="str">
        <f t="shared" si="239"/>
        <v>Reiser</v>
      </c>
      <c r="F1672">
        <f>ROUND(IF(Tariftyp="AT",IF($A1672&lt;MONTH(TE_ZP_AT),AT_Gehalt,AT_Gehalt*(1+TE_Satz_AT)),IF($A1672&lt;MONTH(TE_ZP_Tarif),Tarifentgelt,Tarifentgelt*(1+TE_Satz))*IRWAZ/AZ_Tarif)*EintrittsKNZ*AustrittsKNZ,2)</f>
        <v>2042</v>
      </c>
      <c r="G1672">
        <f>ROUND(Grundentgelt*LZinPrz,2)</f>
        <v>183.78</v>
      </c>
      <c r="H1672">
        <f>ROUND(IF(FreiwZulage&gt;TarifVolumenEnt+TarifVolumenLZ,FreiwZulage-(TarifVolumenEnt+TarifVolumenLZ),0)*AustrittsKNZ*EintrittsKNZ,2)</f>
        <v>200</v>
      </c>
      <c r="I1672">
        <f t="shared" si="240"/>
        <v>2425.7800000000002</v>
      </c>
      <c r="J1672">
        <f t="shared" si="234"/>
        <v>485.28</v>
      </c>
      <c r="K1672">
        <f t="shared" si="235"/>
        <v>1399.2199999999998</v>
      </c>
      <c r="L1672">
        <f t="shared" si="236"/>
        <v>3174.22</v>
      </c>
    </row>
    <row r="1673" spans="1:12" x14ac:dyDescent="0.25">
      <c r="A1673">
        <f t="shared" si="241"/>
        <v>4</v>
      </c>
      <c r="B1673">
        <f t="shared" si="242"/>
        <v>140</v>
      </c>
      <c r="C1673">
        <f t="shared" si="237"/>
        <v>3052</v>
      </c>
      <c r="D1673" t="str">
        <f t="shared" si="238"/>
        <v>Dieter</v>
      </c>
      <c r="E1673" t="str">
        <f t="shared" si="239"/>
        <v>Reiser</v>
      </c>
      <c r="F1673">
        <f>ROUND(IF(Tariftyp="AT",IF($A1673&lt;MONTH(TE_ZP_AT),AT_Gehalt,AT_Gehalt*(1+TE_Satz_AT)),IF($A1673&lt;MONTH(TE_ZP_Tarif),Tarifentgelt,Tarifentgelt*(1+TE_Satz))*IRWAZ/AZ_Tarif)*EintrittsKNZ*AustrittsKNZ,2)</f>
        <v>2042</v>
      </c>
      <c r="G1673">
        <f>ROUND(Grundentgelt*LZinPrz,2)</f>
        <v>183.78</v>
      </c>
      <c r="H1673">
        <f>ROUND(IF(FreiwZulage&gt;TarifVolumenEnt+TarifVolumenLZ,FreiwZulage-(TarifVolumenEnt+TarifVolumenLZ),0)*AustrittsKNZ*EintrittsKNZ,2)</f>
        <v>200</v>
      </c>
      <c r="I1673">
        <f t="shared" si="240"/>
        <v>2425.7800000000002</v>
      </c>
      <c r="J1673">
        <f t="shared" si="234"/>
        <v>485.28</v>
      </c>
      <c r="K1673">
        <f t="shared" si="235"/>
        <v>1399.2199999999998</v>
      </c>
      <c r="L1673">
        <f t="shared" si="236"/>
        <v>3174.22</v>
      </c>
    </row>
    <row r="1674" spans="1:12" x14ac:dyDescent="0.25">
      <c r="A1674">
        <f t="shared" si="241"/>
        <v>5</v>
      </c>
      <c r="B1674">
        <f t="shared" si="242"/>
        <v>140</v>
      </c>
      <c r="C1674">
        <f t="shared" si="237"/>
        <v>3052</v>
      </c>
      <c r="D1674" t="str">
        <f t="shared" si="238"/>
        <v>Dieter</v>
      </c>
      <c r="E1674" t="str">
        <f t="shared" si="239"/>
        <v>Reiser</v>
      </c>
      <c r="F1674">
        <f>ROUND(IF(Tariftyp="AT",IF($A1674&lt;MONTH(TE_ZP_AT),AT_Gehalt,AT_Gehalt*(1+TE_Satz_AT)),IF($A1674&lt;MONTH(TE_ZP_Tarif),Tarifentgelt,Tarifentgelt*(1+TE_Satz))*IRWAZ/AZ_Tarif)*EintrittsKNZ*AustrittsKNZ,2)</f>
        <v>2103.2600000000002</v>
      </c>
      <c r="G1674">
        <f>ROUND(Grundentgelt*LZinPrz,2)</f>
        <v>189.29</v>
      </c>
      <c r="H1674">
        <f>ROUND(IF(FreiwZulage&gt;TarifVolumenEnt+TarifVolumenLZ,FreiwZulage-(TarifVolumenEnt+TarifVolumenLZ),0)*AustrittsKNZ*EintrittsKNZ,2)</f>
        <v>133.22999999999999</v>
      </c>
      <c r="I1674">
        <f t="shared" si="240"/>
        <v>2425.7800000000002</v>
      </c>
      <c r="J1674">
        <f t="shared" si="234"/>
        <v>485.28</v>
      </c>
      <c r="K1674">
        <f t="shared" si="235"/>
        <v>1399.2199999999998</v>
      </c>
      <c r="L1674">
        <f t="shared" si="236"/>
        <v>3174.22</v>
      </c>
    </row>
    <row r="1675" spans="1:12" x14ac:dyDescent="0.25">
      <c r="A1675">
        <f t="shared" si="241"/>
        <v>6</v>
      </c>
      <c r="B1675">
        <f t="shared" si="242"/>
        <v>140</v>
      </c>
      <c r="C1675">
        <f t="shared" si="237"/>
        <v>3052</v>
      </c>
      <c r="D1675" t="str">
        <f t="shared" si="238"/>
        <v>Dieter</v>
      </c>
      <c r="E1675" t="str">
        <f t="shared" si="239"/>
        <v>Reiser</v>
      </c>
      <c r="F1675">
        <f>ROUND(IF(Tariftyp="AT",IF($A1675&lt;MONTH(TE_ZP_AT),AT_Gehalt,AT_Gehalt*(1+TE_Satz_AT)),IF($A1675&lt;MONTH(TE_ZP_Tarif),Tarifentgelt,Tarifentgelt*(1+TE_Satz))*IRWAZ/AZ_Tarif)*EintrittsKNZ*AustrittsKNZ,2)</f>
        <v>2103.2600000000002</v>
      </c>
      <c r="G1675">
        <f>ROUND(Grundentgelt*LZinPrz,2)</f>
        <v>189.29</v>
      </c>
      <c r="H1675">
        <f>ROUND(IF(FreiwZulage&gt;TarifVolumenEnt+TarifVolumenLZ,FreiwZulage-(TarifVolumenEnt+TarifVolumenLZ),0)*AustrittsKNZ*EintrittsKNZ,2)</f>
        <v>133.22999999999999</v>
      </c>
      <c r="I1675">
        <f t="shared" si="240"/>
        <v>2425.7800000000002</v>
      </c>
      <c r="J1675">
        <f t="shared" si="234"/>
        <v>485.28</v>
      </c>
      <c r="K1675">
        <f t="shared" si="235"/>
        <v>1399.2199999999998</v>
      </c>
      <c r="L1675">
        <f t="shared" si="236"/>
        <v>3174.22</v>
      </c>
    </row>
    <row r="1676" spans="1:12" x14ac:dyDescent="0.25">
      <c r="A1676">
        <f t="shared" si="241"/>
        <v>7</v>
      </c>
      <c r="B1676">
        <f t="shared" si="242"/>
        <v>140</v>
      </c>
      <c r="C1676">
        <f t="shared" si="237"/>
        <v>3052</v>
      </c>
      <c r="D1676" t="str">
        <f t="shared" si="238"/>
        <v>Dieter</v>
      </c>
      <c r="E1676" t="str">
        <f t="shared" si="239"/>
        <v>Reiser</v>
      </c>
      <c r="F1676">
        <f>ROUND(IF(Tariftyp="AT",IF($A1676&lt;MONTH(TE_ZP_AT),AT_Gehalt,AT_Gehalt*(1+TE_Satz_AT)),IF($A1676&lt;MONTH(TE_ZP_Tarif),Tarifentgelt,Tarifentgelt*(1+TE_Satz))*IRWAZ/AZ_Tarif)*EintrittsKNZ*AustrittsKNZ,2)</f>
        <v>2103.2600000000002</v>
      </c>
      <c r="G1676">
        <f>ROUND(Grundentgelt*LZinPrz,2)</f>
        <v>189.29</v>
      </c>
      <c r="H1676">
        <f>ROUND(IF(FreiwZulage&gt;TarifVolumenEnt+TarifVolumenLZ,FreiwZulage-(TarifVolumenEnt+TarifVolumenLZ),0)*AustrittsKNZ*EintrittsKNZ,2)</f>
        <v>133.22999999999999</v>
      </c>
      <c r="I1676">
        <f t="shared" si="240"/>
        <v>2425.7800000000002</v>
      </c>
      <c r="J1676">
        <f t="shared" si="234"/>
        <v>485.28</v>
      </c>
      <c r="K1676">
        <f t="shared" si="235"/>
        <v>1399.2199999999998</v>
      </c>
      <c r="L1676">
        <f t="shared" si="236"/>
        <v>3174.22</v>
      </c>
    </row>
    <row r="1677" spans="1:12" x14ac:dyDescent="0.25">
      <c r="A1677">
        <f t="shared" si="241"/>
        <v>8</v>
      </c>
      <c r="B1677">
        <f t="shared" si="242"/>
        <v>140</v>
      </c>
      <c r="C1677">
        <f t="shared" si="237"/>
        <v>3052</v>
      </c>
      <c r="D1677" t="str">
        <f t="shared" si="238"/>
        <v>Dieter</v>
      </c>
      <c r="E1677" t="str">
        <f t="shared" si="239"/>
        <v>Reiser</v>
      </c>
      <c r="F1677">
        <f>ROUND(IF(Tariftyp="AT",IF($A1677&lt;MONTH(TE_ZP_AT),AT_Gehalt,AT_Gehalt*(1+TE_Satz_AT)),IF($A1677&lt;MONTH(TE_ZP_Tarif),Tarifentgelt,Tarifentgelt*(1+TE_Satz))*IRWAZ/AZ_Tarif)*EintrittsKNZ*AustrittsKNZ,2)</f>
        <v>2103.2600000000002</v>
      </c>
      <c r="G1677">
        <f>ROUND(Grundentgelt*LZinPrz,2)</f>
        <v>189.29</v>
      </c>
      <c r="H1677">
        <f>ROUND(IF(FreiwZulage&gt;TarifVolumenEnt+TarifVolumenLZ,FreiwZulage-(TarifVolumenEnt+TarifVolumenLZ),0)*AustrittsKNZ*EintrittsKNZ,2)</f>
        <v>133.22999999999999</v>
      </c>
      <c r="I1677">
        <f t="shared" si="240"/>
        <v>2425.7800000000002</v>
      </c>
      <c r="J1677">
        <f t="shared" si="234"/>
        <v>485.28</v>
      </c>
      <c r="K1677">
        <f t="shared" si="235"/>
        <v>1399.2199999999998</v>
      </c>
      <c r="L1677">
        <f t="shared" si="236"/>
        <v>3174.22</v>
      </c>
    </row>
    <row r="1678" spans="1:12" x14ac:dyDescent="0.25">
      <c r="A1678">
        <f t="shared" si="241"/>
        <v>9</v>
      </c>
      <c r="B1678">
        <f t="shared" si="242"/>
        <v>140</v>
      </c>
      <c r="C1678">
        <f t="shared" si="237"/>
        <v>3052</v>
      </c>
      <c r="D1678" t="str">
        <f t="shared" si="238"/>
        <v>Dieter</v>
      </c>
      <c r="E1678" t="str">
        <f t="shared" si="239"/>
        <v>Reiser</v>
      </c>
      <c r="F1678">
        <f>ROUND(IF(Tariftyp="AT",IF($A1678&lt;MONTH(TE_ZP_AT),AT_Gehalt,AT_Gehalt*(1+TE_Satz_AT)),IF($A1678&lt;MONTH(TE_ZP_Tarif),Tarifentgelt,Tarifentgelt*(1+TE_Satz))*IRWAZ/AZ_Tarif)*EintrittsKNZ*AustrittsKNZ,2)</f>
        <v>2103.2600000000002</v>
      </c>
      <c r="G1678">
        <f>ROUND(Grundentgelt*LZinPrz,2)</f>
        <v>189.29</v>
      </c>
      <c r="H1678">
        <f>ROUND(IF(FreiwZulage&gt;TarifVolumenEnt+TarifVolumenLZ,FreiwZulage-(TarifVolumenEnt+TarifVolumenLZ),0)*AustrittsKNZ*EintrittsKNZ,2)</f>
        <v>133.22999999999999</v>
      </c>
      <c r="I1678">
        <f t="shared" si="240"/>
        <v>2425.7800000000002</v>
      </c>
      <c r="J1678">
        <f t="shared" si="234"/>
        <v>485.28</v>
      </c>
      <c r="K1678">
        <f t="shared" si="235"/>
        <v>1399.2199999999998</v>
      </c>
      <c r="L1678">
        <f t="shared" si="236"/>
        <v>3174.22</v>
      </c>
    </row>
    <row r="1679" spans="1:12" x14ac:dyDescent="0.25">
      <c r="A1679">
        <f t="shared" si="241"/>
        <v>10</v>
      </c>
      <c r="B1679">
        <f t="shared" si="242"/>
        <v>140</v>
      </c>
      <c r="C1679">
        <f t="shared" si="237"/>
        <v>3052</v>
      </c>
      <c r="D1679" t="str">
        <f t="shared" si="238"/>
        <v>Dieter</v>
      </c>
      <c r="E1679" t="str">
        <f t="shared" si="239"/>
        <v>Reiser</v>
      </c>
      <c r="F1679">
        <f>ROUND(IF(Tariftyp="AT",IF($A1679&lt;MONTH(TE_ZP_AT),AT_Gehalt,AT_Gehalt*(1+TE_Satz_AT)),IF($A1679&lt;MONTH(TE_ZP_Tarif),Tarifentgelt,Tarifentgelt*(1+TE_Satz))*IRWAZ/AZ_Tarif)*EintrittsKNZ*AustrittsKNZ,2)</f>
        <v>2103.2600000000002</v>
      </c>
      <c r="G1679">
        <f>ROUND(Grundentgelt*LZinPrz,2)</f>
        <v>189.29</v>
      </c>
      <c r="H1679">
        <f>ROUND(IF(FreiwZulage&gt;TarifVolumenEnt+TarifVolumenLZ,FreiwZulage-(TarifVolumenEnt+TarifVolumenLZ),0)*AustrittsKNZ*EintrittsKNZ,2)</f>
        <v>133.22999999999999</v>
      </c>
      <c r="I1679">
        <f t="shared" si="240"/>
        <v>2425.7800000000002</v>
      </c>
      <c r="J1679">
        <f t="shared" si="234"/>
        <v>485.28</v>
      </c>
      <c r="K1679">
        <f t="shared" si="235"/>
        <v>1399.2199999999998</v>
      </c>
      <c r="L1679">
        <f t="shared" si="236"/>
        <v>3174.22</v>
      </c>
    </row>
    <row r="1680" spans="1:12" x14ac:dyDescent="0.25">
      <c r="A1680">
        <f t="shared" si="241"/>
        <v>11</v>
      </c>
      <c r="B1680">
        <f t="shared" si="242"/>
        <v>140</v>
      </c>
      <c r="C1680">
        <f t="shared" si="237"/>
        <v>3052</v>
      </c>
      <c r="D1680" t="str">
        <f t="shared" si="238"/>
        <v>Dieter</v>
      </c>
      <c r="E1680" t="str">
        <f t="shared" si="239"/>
        <v>Reiser</v>
      </c>
      <c r="F1680">
        <f>ROUND(IF(Tariftyp="AT",IF($A1680&lt;MONTH(TE_ZP_AT),AT_Gehalt,AT_Gehalt*(1+TE_Satz_AT)),IF($A1680&lt;MONTH(TE_ZP_Tarif),Tarifentgelt,Tarifentgelt*(1+TE_Satz))*IRWAZ/AZ_Tarif)*EintrittsKNZ*AustrittsKNZ,2)</f>
        <v>2103.2600000000002</v>
      </c>
      <c r="G1680">
        <f>ROUND(Grundentgelt*LZinPrz,2)</f>
        <v>189.29</v>
      </c>
      <c r="H1680">
        <f>ROUND(IF(FreiwZulage&gt;TarifVolumenEnt+TarifVolumenLZ,FreiwZulage-(TarifVolumenEnt+TarifVolumenLZ),0)*AustrittsKNZ*EintrittsKNZ,2)</f>
        <v>133.22999999999999</v>
      </c>
      <c r="I1680">
        <f t="shared" si="240"/>
        <v>2425.7800000000002</v>
      </c>
      <c r="J1680">
        <f t="shared" si="234"/>
        <v>485.28</v>
      </c>
      <c r="K1680">
        <f t="shared" si="235"/>
        <v>1399.2199999999998</v>
      </c>
      <c r="L1680">
        <f t="shared" si="236"/>
        <v>3174.22</v>
      </c>
    </row>
    <row r="1681" spans="1:12" x14ac:dyDescent="0.25">
      <c r="A1681">
        <f t="shared" si="241"/>
        <v>12</v>
      </c>
      <c r="B1681">
        <f t="shared" si="242"/>
        <v>140</v>
      </c>
      <c r="C1681">
        <f t="shared" si="237"/>
        <v>3052</v>
      </c>
      <c r="D1681" t="str">
        <f t="shared" si="238"/>
        <v>Dieter</v>
      </c>
      <c r="E1681" t="str">
        <f t="shared" si="239"/>
        <v>Reiser</v>
      </c>
      <c r="F1681">
        <f>ROUND(IF(Tariftyp="AT",IF($A1681&lt;MONTH(TE_ZP_AT),AT_Gehalt,AT_Gehalt*(1+TE_Satz_AT)),IF($A1681&lt;MONTH(TE_ZP_Tarif),Tarifentgelt,Tarifentgelt*(1+TE_Satz))*IRWAZ/AZ_Tarif)*EintrittsKNZ*AustrittsKNZ,2)</f>
        <v>2103.2600000000002</v>
      </c>
      <c r="G1681">
        <f>ROUND(Grundentgelt*LZinPrz,2)</f>
        <v>189.29</v>
      </c>
      <c r="H1681">
        <f>ROUND(IF(FreiwZulage&gt;TarifVolumenEnt+TarifVolumenLZ,FreiwZulage-(TarifVolumenEnt+TarifVolumenLZ),0)*AustrittsKNZ*EintrittsKNZ,2)</f>
        <v>133.22999999999999</v>
      </c>
      <c r="I1681">
        <f t="shared" si="240"/>
        <v>2425.7800000000002</v>
      </c>
      <c r="J1681">
        <f t="shared" si="234"/>
        <v>485.28</v>
      </c>
      <c r="K1681">
        <f t="shared" si="235"/>
        <v>1399.2199999999998</v>
      </c>
      <c r="L1681">
        <f t="shared" si="236"/>
        <v>3174.22</v>
      </c>
    </row>
    <row r="1682" spans="1:12" x14ac:dyDescent="0.25">
      <c r="A1682">
        <f t="shared" si="241"/>
        <v>1</v>
      </c>
      <c r="B1682">
        <f t="shared" si="242"/>
        <v>141</v>
      </c>
      <c r="C1682">
        <f t="shared" si="237"/>
        <v>3053</v>
      </c>
      <c r="D1682" t="str">
        <f t="shared" si="238"/>
        <v>Anna</v>
      </c>
      <c r="E1682" t="str">
        <f t="shared" si="239"/>
        <v>Rhein</v>
      </c>
      <c r="F1682">
        <f>ROUND(IF(Tariftyp="AT",IF($A1682&lt;MONTH(TE_ZP_AT),AT_Gehalt,AT_Gehalt*(1+TE_Satz_AT)),IF($A1682&lt;MONTH(TE_ZP_Tarif),Tarifentgelt,Tarifentgelt*(1+TE_Satz))*IRWAZ/AZ_Tarif)*EintrittsKNZ*AustrittsKNZ,2)</f>
        <v>2413</v>
      </c>
      <c r="G1682">
        <f>ROUND(Grundentgelt*LZinPrz,2)</f>
        <v>193.04</v>
      </c>
      <c r="H1682">
        <f>ROUND(IF(FreiwZulage&gt;TarifVolumenEnt+TarifVolumenLZ,FreiwZulage-(TarifVolumenEnt+TarifVolumenLZ),0)*AustrittsKNZ*EintrittsKNZ,2)</f>
        <v>0</v>
      </c>
      <c r="I1682">
        <f t="shared" si="240"/>
        <v>2606.04</v>
      </c>
      <c r="J1682">
        <f t="shared" si="234"/>
        <v>521.34</v>
      </c>
      <c r="K1682">
        <f t="shared" si="235"/>
        <v>1218.96</v>
      </c>
      <c r="L1682">
        <f t="shared" si="236"/>
        <v>2993.96</v>
      </c>
    </row>
    <row r="1683" spans="1:12" x14ac:dyDescent="0.25">
      <c r="A1683">
        <f t="shared" si="241"/>
        <v>2</v>
      </c>
      <c r="B1683">
        <f t="shared" si="242"/>
        <v>141</v>
      </c>
      <c r="C1683">
        <f t="shared" si="237"/>
        <v>3053</v>
      </c>
      <c r="D1683" t="str">
        <f t="shared" si="238"/>
        <v>Anna</v>
      </c>
      <c r="E1683" t="str">
        <f t="shared" si="239"/>
        <v>Rhein</v>
      </c>
      <c r="F1683">
        <f>ROUND(IF(Tariftyp="AT",IF($A1683&lt;MONTH(TE_ZP_AT),AT_Gehalt,AT_Gehalt*(1+TE_Satz_AT)),IF($A1683&lt;MONTH(TE_ZP_Tarif),Tarifentgelt,Tarifentgelt*(1+TE_Satz))*IRWAZ/AZ_Tarif)*EintrittsKNZ*AustrittsKNZ,2)</f>
        <v>2413</v>
      </c>
      <c r="G1683">
        <f>ROUND(Grundentgelt*LZinPrz,2)</f>
        <v>193.04</v>
      </c>
      <c r="H1683">
        <f>ROUND(IF(FreiwZulage&gt;TarifVolumenEnt+TarifVolumenLZ,FreiwZulage-(TarifVolumenEnt+TarifVolumenLZ),0)*AustrittsKNZ*EintrittsKNZ,2)</f>
        <v>0</v>
      </c>
      <c r="I1683">
        <f t="shared" si="240"/>
        <v>2606.04</v>
      </c>
      <c r="J1683">
        <f t="shared" si="234"/>
        <v>521.34</v>
      </c>
      <c r="K1683">
        <f t="shared" si="235"/>
        <v>1218.96</v>
      </c>
      <c r="L1683">
        <f t="shared" si="236"/>
        <v>2993.96</v>
      </c>
    </row>
    <row r="1684" spans="1:12" x14ac:dyDescent="0.25">
      <c r="A1684">
        <f t="shared" si="241"/>
        <v>3</v>
      </c>
      <c r="B1684">
        <f t="shared" si="242"/>
        <v>141</v>
      </c>
      <c r="C1684">
        <f t="shared" si="237"/>
        <v>3053</v>
      </c>
      <c r="D1684" t="str">
        <f t="shared" si="238"/>
        <v>Anna</v>
      </c>
      <c r="E1684" t="str">
        <f t="shared" si="239"/>
        <v>Rhein</v>
      </c>
      <c r="F1684">
        <f>ROUND(IF(Tariftyp="AT",IF($A1684&lt;MONTH(TE_ZP_AT),AT_Gehalt,AT_Gehalt*(1+TE_Satz_AT)),IF($A1684&lt;MONTH(TE_ZP_Tarif),Tarifentgelt,Tarifentgelt*(1+TE_Satz))*IRWAZ/AZ_Tarif)*EintrittsKNZ*AustrittsKNZ,2)</f>
        <v>2413</v>
      </c>
      <c r="G1684">
        <f>ROUND(Grundentgelt*LZinPrz,2)</f>
        <v>193.04</v>
      </c>
      <c r="H1684">
        <f>ROUND(IF(FreiwZulage&gt;TarifVolumenEnt+TarifVolumenLZ,FreiwZulage-(TarifVolumenEnt+TarifVolumenLZ),0)*AustrittsKNZ*EintrittsKNZ,2)</f>
        <v>0</v>
      </c>
      <c r="I1684">
        <f t="shared" si="240"/>
        <v>2606.04</v>
      </c>
      <c r="J1684">
        <f t="shared" si="234"/>
        <v>521.34</v>
      </c>
      <c r="K1684">
        <f t="shared" si="235"/>
        <v>1218.96</v>
      </c>
      <c r="L1684">
        <f t="shared" si="236"/>
        <v>2993.96</v>
      </c>
    </row>
    <row r="1685" spans="1:12" x14ac:dyDescent="0.25">
      <c r="A1685">
        <f t="shared" si="241"/>
        <v>4</v>
      </c>
      <c r="B1685">
        <f t="shared" si="242"/>
        <v>141</v>
      </c>
      <c r="C1685">
        <f t="shared" si="237"/>
        <v>3053</v>
      </c>
      <c r="D1685" t="str">
        <f t="shared" si="238"/>
        <v>Anna</v>
      </c>
      <c r="E1685" t="str">
        <f t="shared" si="239"/>
        <v>Rhein</v>
      </c>
      <c r="F1685">
        <f>ROUND(IF(Tariftyp="AT",IF($A1685&lt;MONTH(TE_ZP_AT),AT_Gehalt,AT_Gehalt*(1+TE_Satz_AT)),IF($A1685&lt;MONTH(TE_ZP_Tarif),Tarifentgelt,Tarifentgelt*(1+TE_Satz))*IRWAZ/AZ_Tarif)*EintrittsKNZ*AustrittsKNZ,2)</f>
        <v>2413</v>
      </c>
      <c r="G1685">
        <f>ROUND(Grundentgelt*LZinPrz,2)</f>
        <v>193.04</v>
      </c>
      <c r="H1685">
        <f>ROUND(IF(FreiwZulage&gt;TarifVolumenEnt+TarifVolumenLZ,FreiwZulage-(TarifVolumenEnt+TarifVolumenLZ),0)*AustrittsKNZ*EintrittsKNZ,2)</f>
        <v>0</v>
      </c>
      <c r="I1685">
        <f t="shared" si="240"/>
        <v>2606.04</v>
      </c>
      <c r="J1685">
        <f t="shared" si="234"/>
        <v>521.34</v>
      </c>
      <c r="K1685">
        <f t="shared" si="235"/>
        <v>1218.96</v>
      </c>
      <c r="L1685">
        <f t="shared" si="236"/>
        <v>2993.96</v>
      </c>
    </row>
    <row r="1686" spans="1:12" x14ac:dyDescent="0.25">
      <c r="A1686">
        <f t="shared" si="241"/>
        <v>5</v>
      </c>
      <c r="B1686">
        <f t="shared" si="242"/>
        <v>141</v>
      </c>
      <c r="C1686">
        <f t="shared" si="237"/>
        <v>3053</v>
      </c>
      <c r="D1686" t="str">
        <f t="shared" si="238"/>
        <v>Anna</v>
      </c>
      <c r="E1686" t="str">
        <f t="shared" si="239"/>
        <v>Rhein</v>
      </c>
      <c r="F1686">
        <f>ROUND(IF(Tariftyp="AT",IF($A1686&lt;MONTH(TE_ZP_AT),AT_Gehalt,AT_Gehalt*(1+TE_Satz_AT)),IF($A1686&lt;MONTH(TE_ZP_Tarif),Tarifentgelt,Tarifentgelt*(1+TE_Satz))*IRWAZ/AZ_Tarif)*EintrittsKNZ*AustrittsKNZ,2)</f>
        <v>2485.39</v>
      </c>
      <c r="G1686">
        <f>ROUND(Grundentgelt*LZinPrz,2)</f>
        <v>198.83</v>
      </c>
      <c r="H1686">
        <f>ROUND(IF(FreiwZulage&gt;TarifVolumenEnt+TarifVolumenLZ,FreiwZulage-(TarifVolumenEnt+TarifVolumenLZ),0)*AustrittsKNZ*EintrittsKNZ,2)</f>
        <v>0</v>
      </c>
      <c r="I1686">
        <f t="shared" si="240"/>
        <v>2684.22</v>
      </c>
      <c r="J1686">
        <f t="shared" si="234"/>
        <v>536.98</v>
      </c>
      <c r="K1686">
        <f t="shared" si="235"/>
        <v>1140.7800000000002</v>
      </c>
      <c r="L1686">
        <f t="shared" si="236"/>
        <v>2915.78</v>
      </c>
    </row>
    <row r="1687" spans="1:12" x14ac:dyDescent="0.25">
      <c r="A1687">
        <f t="shared" si="241"/>
        <v>6</v>
      </c>
      <c r="B1687">
        <f t="shared" si="242"/>
        <v>141</v>
      </c>
      <c r="C1687">
        <f t="shared" si="237"/>
        <v>3053</v>
      </c>
      <c r="D1687" t="str">
        <f t="shared" si="238"/>
        <v>Anna</v>
      </c>
      <c r="E1687" t="str">
        <f t="shared" si="239"/>
        <v>Rhein</v>
      </c>
      <c r="F1687">
        <f>ROUND(IF(Tariftyp="AT",IF($A1687&lt;MONTH(TE_ZP_AT),AT_Gehalt,AT_Gehalt*(1+TE_Satz_AT)),IF($A1687&lt;MONTH(TE_ZP_Tarif),Tarifentgelt,Tarifentgelt*(1+TE_Satz))*IRWAZ/AZ_Tarif)*EintrittsKNZ*AustrittsKNZ,2)</f>
        <v>2485.39</v>
      </c>
      <c r="G1687">
        <f>ROUND(Grundentgelt*LZinPrz,2)</f>
        <v>198.83</v>
      </c>
      <c r="H1687">
        <f>ROUND(IF(FreiwZulage&gt;TarifVolumenEnt+TarifVolumenLZ,FreiwZulage-(TarifVolumenEnt+TarifVolumenLZ),0)*AustrittsKNZ*EintrittsKNZ,2)</f>
        <v>0</v>
      </c>
      <c r="I1687">
        <f t="shared" si="240"/>
        <v>2684.22</v>
      </c>
      <c r="J1687">
        <f t="shared" si="234"/>
        <v>536.98</v>
      </c>
      <c r="K1687">
        <f t="shared" si="235"/>
        <v>1140.7800000000002</v>
      </c>
      <c r="L1687">
        <f t="shared" si="236"/>
        <v>2915.78</v>
      </c>
    </row>
    <row r="1688" spans="1:12" x14ac:dyDescent="0.25">
      <c r="A1688">
        <f t="shared" si="241"/>
        <v>7</v>
      </c>
      <c r="B1688">
        <f t="shared" si="242"/>
        <v>141</v>
      </c>
      <c r="C1688">
        <f t="shared" si="237"/>
        <v>3053</v>
      </c>
      <c r="D1688" t="str">
        <f t="shared" si="238"/>
        <v>Anna</v>
      </c>
      <c r="E1688" t="str">
        <f t="shared" si="239"/>
        <v>Rhein</v>
      </c>
      <c r="F1688">
        <f>ROUND(IF(Tariftyp="AT",IF($A1688&lt;MONTH(TE_ZP_AT),AT_Gehalt,AT_Gehalt*(1+TE_Satz_AT)),IF($A1688&lt;MONTH(TE_ZP_Tarif),Tarifentgelt,Tarifentgelt*(1+TE_Satz))*IRWAZ/AZ_Tarif)*EintrittsKNZ*AustrittsKNZ,2)</f>
        <v>2485.39</v>
      </c>
      <c r="G1688">
        <f>ROUND(Grundentgelt*LZinPrz,2)</f>
        <v>198.83</v>
      </c>
      <c r="H1688">
        <f>ROUND(IF(FreiwZulage&gt;TarifVolumenEnt+TarifVolumenLZ,FreiwZulage-(TarifVolumenEnt+TarifVolumenLZ),0)*AustrittsKNZ*EintrittsKNZ,2)</f>
        <v>0</v>
      </c>
      <c r="I1688">
        <f t="shared" si="240"/>
        <v>2684.22</v>
      </c>
      <c r="J1688">
        <f t="shared" si="234"/>
        <v>536.98</v>
      </c>
      <c r="K1688">
        <f t="shared" si="235"/>
        <v>1140.7800000000002</v>
      </c>
      <c r="L1688">
        <f t="shared" si="236"/>
        <v>2915.78</v>
      </c>
    </row>
    <row r="1689" spans="1:12" x14ac:dyDescent="0.25">
      <c r="A1689">
        <f t="shared" si="241"/>
        <v>8</v>
      </c>
      <c r="B1689">
        <f t="shared" si="242"/>
        <v>141</v>
      </c>
      <c r="C1689">
        <f t="shared" si="237"/>
        <v>3053</v>
      </c>
      <c r="D1689" t="str">
        <f t="shared" si="238"/>
        <v>Anna</v>
      </c>
      <c r="E1689" t="str">
        <f t="shared" si="239"/>
        <v>Rhein</v>
      </c>
      <c r="F1689">
        <f>ROUND(IF(Tariftyp="AT",IF($A1689&lt;MONTH(TE_ZP_AT),AT_Gehalt,AT_Gehalt*(1+TE_Satz_AT)),IF($A1689&lt;MONTH(TE_ZP_Tarif),Tarifentgelt,Tarifentgelt*(1+TE_Satz))*IRWAZ/AZ_Tarif)*EintrittsKNZ*AustrittsKNZ,2)</f>
        <v>2485.39</v>
      </c>
      <c r="G1689">
        <f>ROUND(Grundentgelt*LZinPrz,2)</f>
        <v>198.83</v>
      </c>
      <c r="H1689">
        <f>ROUND(IF(FreiwZulage&gt;TarifVolumenEnt+TarifVolumenLZ,FreiwZulage-(TarifVolumenEnt+TarifVolumenLZ),0)*AustrittsKNZ*EintrittsKNZ,2)</f>
        <v>0</v>
      </c>
      <c r="I1689">
        <f t="shared" si="240"/>
        <v>2684.22</v>
      </c>
      <c r="J1689">
        <f t="shared" si="234"/>
        <v>536.98</v>
      </c>
      <c r="K1689">
        <f t="shared" si="235"/>
        <v>1140.7800000000002</v>
      </c>
      <c r="L1689">
        <f t="shared" si="236"/>
        <v>2915.78</v>
      </c>
    </row>
    <row r="1690" spans="1:12" x14ac:dyDescent="0.25">
      <c r="A1690">
        <f t="shared" si="241"/>
        <v>9</v>
      </c>
      <c r="B1690">
        <f t="shared" si="242"/>
        <v>141</v>
      </c>
      <c r="C1690">
        <f t="shared" si="237"/>
        <v>3053</v>
      </c>
      <c r="D1690" t="str">
        <f t="shared" si="238"/>
        <v>Anna</v>
      </c>
      <c r="E1690" t="str">
        <f t="shared" si="239"/>
        <v>Rhein</v>
      </c>
      <c r="F1690">
        <f>ROUND(IF(Tariftyp="AT",IF($A1690&lt;MONTH(TE_ZP_AT),AT_Gehalt,AT_Gehalt*(1+TE_Satz_AT)),IF($A1690&lt;MONTH(TE_ZP_Tarif),Tarifentgelt,Tarifentgelt*(1+TE_Satz))*IRWAZ/AZ_Tarif)*EintrittsKNZ*AustrittsKNZ,2)</f>
        <v>2485.39</v>
      </c>
      <c r="G1690">
        <f>ROUND(Grundentgelt*LZinPrz,2)</f>
        <v>198.83</v>
      </c>
      <c r="H1690">
        <f>ROUND(IF(FreiwZulage&gt;TarifVolumenEnt+TarifVolumenLZ,FreiwZulage-(TarifVolumenEnt+TarifVolumenLZ),0)*AustrittsKNZ*EintrittsKNZ,2)</f>
        <v>0</v>
      </c>
      <c r="I1690">
        <f t="shared" si="240"/>
        <v>2684.22</v>
      </c>
      <c r="J1690">
        <f t="shared" si="234"/>
        <v>536.98</v>
      </c>
      <c r="K1690">
        <f t="shared" si="235"/>
        <v>1140.7800000000002</v>
      </c>
      <c r="L1690">
        <f t="shared" si="236"/>
        <v>2915.78</v>
      </c>
    </row>
    <row r="1691" spans="1:12" x14ac:dyDescent="0.25">
      <c r="A1691">
        <f t="shared" si="241"/>
        <v>10</v>
      </c>
      <c r="B1691">
        <f t="shared" si="242"/>
        <v>141</v>
      </c>
      <c r="C1691">
        <f t="shared" si="237"/>
        <v>3053</v>
      </c>
      <c r="D1691" t="str">
        <f t="shared" si="238"/>
        <v>Anna</v>
      </c>
      <c r="E1691" t="str">
        <f t="shared" si="239"/>
        <v>Rhein</v>
      </c>
      <c r="F1691">
        <f>ROUND(IF(Tariftyp="AT",IF($A1691&lt;MONTH(TE_ZP_AT),AT_Gehalt,AT_Gehalt*(1+TE_Satz_AT)),IF($A1691&lt;MONTH(TE_ZP_Tarif),Tarifentgelt,Tarifentgelt*(1+TE_Satz))*IRWAZ/AZ_Tarif)*EintrittsKNZ*AustrittsKNZ,2)</f>
        <v>2485.39</v>
      </c>
      <c r="G1691">
        <f>ROUND(Grundentgelt*LZinPrz,2)</f>
        <v>198.83</v>
      </c>
      <c r="H1691">
        <f>ROUND(IF(FreiwZulage&gt;TarifVolumenEnt+TarifVolumenLZ,FreiwZulage-(TarifVolumenEnt+TarifVolumenLZ),0)*AustrittsKNZ*EintrittsKNZ,2)</f>
        <v>0</v>
      </c>
      <c r="I1691">
        <f t="shared" si="240"/>
        <v>2684.22</v>
      </c>
      <c r="J1691">
        <f t="shared" si="234"/>
        <v>536.98</v>
      </c>
      <c r="K1691">
        <f t="shared" si="235"/>
        <v>1140.7800000000002</v>
      </c>
      <c r="L1691">
        <f t="shared" si="236"/>
        <v>2915.78</v>
      </c>
    </row>
    <row r="1692" spans="1:12" x14ac:dyDescent="0.25">
      <c r="A1692">
        <f t="shared" si="241"/>
        <v>11</v>
      </c>
      <c r="B1692">
        <f t="shared" si="242"/>
        <v>141</v>
      </c>
      <c r="C1692">
        <f t="shared" si="237"/>
        <v>3053</v>
      </c>
      <c r="D1692" t="str">
        <f t="shared" si="238"/>
        <v>Anna</v>
      </c>
      <c r="E1692" t="str">
        <f t="shared" si="239"/>
        <v>Rhein</v>
      </c>
      <c r="F1692">
        <f>ROUND(IF(Tariftyp="AT",IF($A1692&lt;MONTH(TE_ZP_AT),AT_Gehalt,AT_Gehalt*(1+TE_Satz_AT)),IF($A1692&lt;MONTH(TE_ZP_Tarif),Tarifentgelt,Tarifentgelt*(1+TE_Satz))*IRWAZ/AZ_Tarif)*EintrittsKNZ*AustrittsKNZ,2)</f>
        <v>2485.39</v>
      </c>
      <c r="G1692">
        <f>ROUND(Grundentgelt*LZinPrz,2)</f>
        <v>198.83</v>
      </c>
      <c r="H1692">
        <f>ROUND(IF(FreiwZulage&gt;TarifVolumenEnt+TarifVolumenLZ,FreiwZulage-(TarifVolumenEnt+TarifVolumenLZ),0)*AustrittsKNZ*EintrittsKNZ,2)</f>
        <v>0</v>
      </c>
      <c r="I1692">
        <f t="shared" si="240"/>
        <v>2684.22</v>
      </c>
      <c r="J1692">
        <f t="shared" si="234"/>
        <v>536.98</v>
      </c>
      <c r="K1692">
        <f t="shared" si="235"/>
        <v>1140.7800000000002</v>
      </c>
      <c r="L1692">
        <f t="shared" si="236"/>
        <v>2915.78</v>
      </c>
    </row>
    <row r="1693" spans="1:12" x14ac:dyDescent="0.25">
      <c r="A1693">
        <f t="shared" si="241"/>
        <v>12</v>
      </c>
      <c r="B1693">
        <f t="shared" si="242"/>
        <v>141</v>
      </c>
      <c r="C1693">
        <f t="shared" si="237"/>
        <v>3053</v>
      </c>
      <c r="D1693" t="str">
        <f t="shared" si="238"/>
        <v>Anna</v>
      </c>
      <c r="E1693" t="str">
        <f t="shared" si="239"/>
        <v>Rhein</v>
      </c>
      <c r="F1693">
        <f>ROUND(IF(Tariftyp="AT",IF($A1693&lt;MONTH(TE_ZP_AT),AT_Gehalt,AT_Gehalt*(1+TE_Satz_AT)),IF($A1693&lt;MONTH(TE_ZP_Tarif),Tarifentgelt,Tarifentgelt*(1+TE_Satz))*IRWAZ/AZ_Tarif)*EintrittsKNZ*AustrittsKNZ,2)</f>
        <v>2485.39</v>
      </c>
      <c r="G1693">
        <f>ROUND(Grundentgelt*LZinPrz,2)</f>
        <v>198.83</v>
      </c>
      <c r="H1693">
        <f>ROUND(IF(FreiwZulage&gt;TarifVolumenEnt+TarifVolumenLZ,FreiwZulage-(TarifVolumenEnt+TarifVolumenLZ),0)*AustrittsKNZ*EintrittsKNZ,2)</f>
        <v>0</v>
      </c>
      <c r="I1693">
        <f t="shared" si="240"/>
        <v>2684.22</v>
      </c>
      <c r="J1693">
        <f t="shared" si="234"/>
        <v>536.98</v>
      </c>
      <c r="K1693">
        <f t="shared" si="235"/>
        <v>1140.7800000000002</v>
      </c>
      <c r="L1693">
        <f t="shared" si="236"/>
        <v>2915.78</v>
      </c>
    </row>
    <row r="1694" spans="1:12" x14ac:dyDescent="0.25">
      <c r="A1694">
        <f t="shared" si="241"/>
        <v>1</v>
      </c>
      <c r="B1694">
        <f t="shared" si="242"/>
        <v>142</v>
      </c>
      <c r="C1694">
        <f t="shared" si="237"/>
        <v>3054</v>
      </c>
      <c r="D1694" t="str">
        <f t="shared" si="238"/>
        <v>Bernd</v>
      </c>
      <c r="E1694" t="str">
        <f t="shared" si="239"/>
        <v>Riebsamen</v>
      </c>
      <c r="F1694">
        <f>ROUND(IF(Tariftyp="AT",IF($A1694&lt;MONTH(TE_ZP_AT),AT_Gehalt,AT_Gehalt*(1+TE_Satz_AT)),IF($A1694&lt;MONTH(TE_ZP_Tarif),Tarifentgelt,Tarifentgelt*(1+TE_Satz))*IRWAZ/AZ_Tarif)*EintrittsKNZ*AustrittsKNZ,2)</f>
        <v>3213.5</v>
      </c>
      <c r="G1694">
        <f>ROUND(Grundentgelt*LZinPrz,2)</f>
        <v>257.08</v>
      </c>
      <c r="H1694">
        <f>ROUND(IF(FreiwZulage&gt;TarifVolumenEnt+TarifVolumenLZ,FreiwZulage-(TarifVolumenEnt+TarifVolumenLZ),0)*AustrittsKNZ*EintrittsKNZ,2)</f>
        <v>0</v>
      </c>
      <c r="I1694">
        <f t="shared" si="240"/>
        <v>3470.58</v>
      </c>
      <c r="J1694">
        <f t="shared" si="234"/>
        <v>694.29</v>
      </c>
      <c r="K1694">
        <f t="shared" si="235"/>
        <v>354.42000000000007</v>
      </c>
      <c r="L1694">
        <f t="shared" si="236"/>
        <v>2129.42</v>
      </c>
    </row>
    <row r="1695" spans="1:12" x14ac:dyDescent="0.25">
      <c r="A1695">
        <f t="shared" si="241"/>
        <v>2</v>
      </c>
      <c r="B1695">
        <f t="shared" si="242"/>
        <v>142</v>
      </c>
      <c r="C1695">
        <f t="shared" si="237"/>
        <v>3054</v>
      </c>
      <c r="D1695" t="str">
        <f t="shared" si="238"/>
        <v>Bernd</v>
      </c>
      <c r="E1695" t="str">
        <f t="shared" si="239"/>
        <v>Riebsamen</v>
      </c>
      <c r="F1695">
        <f>ROUND(IF(Tariftyp="AT",IF($A1695&lt;MONTH(TE_ZP_AT),AT_Gehalt,AT_Gehalt*(1+TE_Satz_AT)),IF($A1695&lt;MONTH(TE_ZP_Tarif),Tarifentgelt,Tarifentgelt*(1+TE_Satz))*IRWAZ/AZ_Tarif)*EintrittsKNZ*AustrittsKNZ,2)</f>
        <v>3213.5</v>
      </c>
      <c r="G1695">
        <f>ROUND(Grundentgelt*LZinPrz,2)</f>
        <v>257.08</v>
      </c>
      <c r="H1695">
        <f>ROUND(IF(FreiwZulage&gt;TarifVolumenEnt+TarifVolumenLZ,FreiwZulage-(TarifVolumenEnt+TarifVolumenLZ),0)*AustrittsKNZ*EintrittsKNZ,2)</f>
        <v>0</v>
      </c>
      <c r="I1695">
        <f t="shared" si="240"/>
        <v>3470.58</v>
      </c>
      <c r="J1695">
        <f t="shared" si="234"/>
        <v>694.29</v>
      </c>
      <c r="K1695">
        <f t="shared" si="235"/>
        <v>354.42000000000007</v>
      </c>
      <c r="L1695">
        <f t="shared" si="236"/>
        <v>2129.42</v>
      </c>
    </row>
    <row r="1696" spans="1:12" x14ac:dyDescent="0.25">
      <c r="A1696">
        <f t="shared" si="241"/>
        <v>3</v>
      </c>
      <c r="B1696">
        <f t="shared" si="242"/>
        <v>142</v>
      </c>
      <c r="C1696">
        <f t="shared" si="237"/>
        <v>3054</v>
      </c>
      <c r="D1696" t="str">
        <f t="shared" si="238"/>
        <v>Bernd</v>
      </c>
      <c r="E1696" t="str">
        <f t="shared" si="239"/>
        <v>Riebsamen</v>
      </c>
      <c r="F1696">
        <f>ROUND(IF(Tariftyp="AT",IF($A1696&lt;MONTH(TE_ZP_AT),AT_Gehalt,AT_Gehalt*(1+TE_Satz_AT)),IF($A1696&lt;MONTH(TE_ZP_Tarif),Tarifentgelt,Tarifentgelt*(1+TE_Satz))*IRWAZ/AZ_Tarif)*EintrittsKNZ*AustrittsKNZ,2)</f>
        <v>3213.5</v>
      </c>
      <c r="G1696">
        <f>ROUND(Grundentgelt*LZinPrz,2)</f>
        <v>257.08</v>
      </c>
      <c r="H1696">
        <f>ROUND(IF(FreiwZulage&gt;TarifVolumenEnt+TarifVolumenLZ,FreiwZulage-(TarifVolumenEnt+TarifVolumenLZ),0)*AustrittsKNZ*EintrittsKNZ,2)</f>
        <v>0</v>
      </c>
      <c r="I1696">
        <f t="shared" si="240"/>
        <v>3470.58</v>
      </c>
      <c r="J1696">
        <f t="shared" si="234"/>
        <v>694.29</v>
      </c>
      <c r="K1696">
        <f t="shared" si="235"/>
        <v>354.42000000000007</v>
      </c>
      <c r="L1696">
        <f t="shared" si="236"/>
        <v>2129.42</v>
      </c>
    </row>
    <row r="1697" spans="1:12" x14ac:dyDescent="0.25">
      <c r="A1697">
        <f t="shared" si="241"/>
        <v>4</v>
      </c>
      <c r="B1697">
        <f t="shared" si="242"/>
        <v>142</v>
      </c>
      <c r="C1697">
        <f t="shared" si="237"/>
        <v>3054</v>
      </c>
      <c r="D1697" t="str">
        <f t="shared" si="238"/>
        <v>Bernd</v>
      </c>
      <c r="E1697" t="str">
        <f t="shared" si="239"/>
        <v>Riebsamen</v>
      </c>
      <c r="F1697">
        <f>ROUND(IF(Tariftyp="AT",IF($A1697&lt;MONTH(TE_ZP_AT),AT_Gehalt,AT_Gehalt*(1+TE_Satz_AT)),IF($A1697&lt;MONTH(TE_ZP_Tarif),Tarifentgelt,Tarifentgelt*(1+TE_Satz))*IRWAZ/AZ_Tarif)*EintrittsKNZ*AustrittsKNZ,2)</f>
        <v>3213.5</v>
      </c>
      <c r="G1697">
        <f>ROUND(Grundentgelt*LZinPrz,2)</f>
        <v>257.08</v>
      </c>
      <c r="H1697">
        <f>ROUND(IF(FreiwZulage&gt;TarifVolumenEnt+TarifVolumenLZ,FreiwZulage-(TarifVolumenEnt+TarifVolumenLZ),0)*AustrittsKNZ*EintrittsKNZ,2)</f>
        <v>0</v>
      </c>
      <c r="I1697">
        <f t="shared" si="240"/>
        <v>3470.58</v>
      </c>
      <c r="J1697">
        <f t="shared" si="234"/>
        <v>694.29</v>
      </c>
      <c r="K1697">
        <f t="shared" si="235"/>
        <v>354.42000000000007</v>
      </c>
      <c r="L1697">
        <f t="shared" si="236"/>
        <v>2129.42</v>
      </c>
    </row>
    <row r="1698" spans="1:12" x14ac:dyDescent="0.25">
      <c r="A1698">
        <f t="shared" si="241"/>
        <v>5</v>
      </c>
      <c r="B1698">
        <f t="shared" si="242"/>
        <v>142</v>
      </c>
      <c r="C1698">
        <f t="shared" si="237"/>
        <v>3054</v>
      </c>
      <c r="D1698" t="str">
        <f t="shared" si="238"/>
        <v>Bernd</v>
      </c>
      <c r="E1698" t="str">
        <f t="shared" si="239"/>
        <v>Riebsamen</v>
      </c>
      <c r="F1698">
        <f>ROUND(IF(Tariftyp="AT",IF($A1698&lt;MONTH(TE_ZP_AT),AT_Gehalt,AT_Gehalt*(1+TE_Satz_AT)),IF($A1698&lt;MONTH(TE_ZP_Tarif),Tarifentgelt,Tarifentgelt*(1+TE_Satz))*IRWAZ/AZ_Tarif)*EintrittsKNZ*AustrittsKNZ,2)</f>
        <v>3309.91</v>
      </c>
      <c r="G1698">
        <f>ROUND(Grundentgelt*LZinPrz,2)</f>
        <v>264.79000000000002</v>
      </c>
      <c r="H1698">
        <f>ROUND(IF(FreiwZulage&gt;TarifVolumenEnt+TarifVolumenLZ,FreiwZulage-(TarifVolumenEnt+TarifVolumenLZ),0)*AustrittsKNZ*EintrittsKNZ,2)</f>
        <v>0</v>
      </c>
      <c r="I1698">
        <f t="shared" si="240"/>
        <v>3574.7</v>
      </c>
      <c r="J1698">
        <f t="shared" si="234"/>
        <v>715.12</v>
      </c>
      <c r="K1698">
        <f t="shared" si="235"/>
        <v>250.30000000000018</v>
      </c>
      <c r="L1698">
        <f t="shared" si="236"/>
        <v>2025.3000000000002</v>
      </c>
    </row>
    <row r="1699" spans="1:12" x14ac:dyDescent="0.25">
      <c r="A1699">
        <f t="shared" si="241"/>
        <v>6</v>
      </c>
      <c r="B1699">
        <f t="shared" si="242"/>
        <v>142</v>
      </c>
      <c r="C1699">
        <f t="shared" si="237"/>
        <v>3054</v>
      </c>
      <c r="D1699" t="str">
        <f t="shared" si="238"/>
        <v>Bernd</v>
      </c>
      <c r="E1699" t="str">
        <f t="shared" si="239"/>
        <v>Riebsamen</v>
      </c>
      <c r="F1699">
        <f>ROUND(IF(Tariftyp="AT",IF($A1699&lt;MONTH(TE_ZP_AT),AT_Gehalt,AT_Gehalt*(1+TE_Satz_AT)),IF($A1699&lt;MONTH(TE_ZP_Tarif),Tarifentgelt,Tarifentgelt*(1+TE_Satz))*IRWAZ/AZ_Tarif)*EintrittsKNZ*AustrittsKNZ,2)</f>
        <v>3309.91</v>
      </c>
      <c r="G1699">
        <f>ROUND(Grundentgelt*LZinPrz,2)</f>
        <v>264.79000000000002</v>
      </c>
      <c r="H1699">
        <f>ROUND(IF(FreiwZulage&gt;TarifVolumenEnt+TarifVolumenLZ,FreiwZulage-(TarifVolumenEnt+TarifVolumenLZ),0)*AustrittsKNZ*EintrittsKNZ,2)</f>
        <v>0</v>
      </c>
      <c r="I1699">
        <f t="shared" si="240"/>
        <v>3574.7</v>
      </c>
      <c r="J1699">
        <f t="shared" si="234"/>
        <v>715.12</v>
      </c>
      <c r="K1699">
        <f t="shared" si="235"/>
        <v>250.30000000000018</v>
      </c>
      <c r="L1699">
        <f t="shared" si="236"/>
        <v>2025.3000000000002</v>
      </c>
    </row>
    <row r="1700" spans="1:12" x14ac:dyDescent="0.25">
      <c r="A1700">
        <f t="shared" si="241"/>
        <v>7</v>
      </c>
      <c r="B1700">
        <f t="shared" si="242"/>
        <v>142</v>
      </c>
      <c r="C1700">
        <f t="shared" si="237"/>
        <v>3054</v>
      </c>
      <c r="D1700" t="str">
        <f t="shared" si="238"/>
        <v>Bernd</v>
      </c>
      <c r="E1700" t="str">
        <f t="shared" si="239"/>
        <v>Riebsamen</v>
      </c>
      <c r="F1700">
        <f>ROUND(IF(Tariftyp="AT",IF($A1700&lt;MONTH(TE_ZP_AT),AT_Gehalt,AT_Gehalt*(1+TE_Satz_AT)),IF($A1700&lt;MONTH(TE_ZP_Tarif),Tarifentgelt,Tarifentgelt*(1+TE_Satz))*IRWAZ/AZ_Tarif)*EintrittsKNZ*AustrittsKNZ,2)</f>
        <v>3309.91</v>
      </c>
      <c r="G1700">
        <f>ROUND(Grundentgelt*LZinPrz,2)</f>
        <v>264.79000000000002</v>
      </c>
      <c r="H1700">
        <f>ROUND(IF(FreiwZulage&gt;TarifVolumenEnt+TarifVolumenLZ,FreiwZulage-(TarifVolumenEnt+TarifVolumenLZ),0)*AustrittsKNZ*EintrittsKNZ,2)</f>
        <v>0</v>
      </c>
      <c r="I1700">
        <f t="shared" si="240"/>
        <v>3574.7</v>
      </c>
      <c r="J1700">
        <f t="shared" si="234"/>
        <v>715.12</v>
      </c>
      <c r="K1700">
        <f t="shared" si="235"/>
        <v>250.30000000000018</v>
      </c>
      <c r="L1700">
        <f t="shared" si="236"/>
        <v>2025.3000000000002</v>
      </c>
    </row>
    <row r="1701" spans="1:12" x14ac:dyDescent="0.25">
      <c r="A1701">
        <f t="shared" si="241"/>
        <v>8</v>
      </c>
      <c r="B1701">
        <f t="shared" si="242"/>
        <v>142</v>
      </c>
      <c r="C1701">
        <f t="shared" si="237"/>
        <v>3054</v>
      </c>
      <c r="D1701" t="str">
        <f t="shared" si="238"/>
        <v>Bernd</v>
      </c>
      <c r="E1701" t="str">
        <f t="shared" si="239"/>
        <v>Riebsamen</v>
      </c>
      <c r="F1701">
        <f>ROUND(IF(Tariftyp="AT",IF($A1701&lt;MONTH(TE_ZP_AT),AT_Gehalt,AT_Gehalt*(1+TE_Satz_AT)),IF($A1701&lt;MONTH(TE_ZP_Tarif),Tarifentgelt,Tarifentgelt*(1+TE_Satz))*IRWAZ/AZ_Tarif)*EintrittsKNZ*AustrittsKNZ,2)</f>
        <v>3309.91</v>
      </c>
      <c r="G1701">
        <f>ROUND(Grundentgelt*LZinPrz,2)</f>
        <v>264.79000000000002</v>
      </c>
      <c r="H1701">
        <f>ROUND(IF(FreiwZulage&gt;TarifVolumenEnt+TarifVolumenLZ,FreiwZulage-(TarifVolumenEnt+TarifVolumenLZ),0)*AustrittsKNZ*EintrittsKNZ,2)</f>
        <v>0</v>
      </c>
      <c r="I1701">
        <f t="shared" si="240"/>
        <v>3574.7</v>
      </c>
      <c r="J1701">
        <f t="shared" si="234"/>
        <v>715.12</v>
      </c>
      <c r="K1701">
        <f t="shared" si="235"/>
        <v>250.30000000000018</v>
      </c>
      <c r="L1701">
        <f t="shared" si="236"/>
        <v>2025.3000000000002</v>
      </c>
    </row>
    <row r="1702" spans="1:12" x14ac:dyDescent="0.25">
      <c r="A1702">
        <f t="shared" si="241"/>
        <v>9</v>
      </c>
      <c r="B1702">
        <f t="shared" si="242"/>
        <v>142</v>
      </c>
      <c r="C1702">
        <f t="shared" si="237"/>
        <v>3054</v>
      </c>
      <c r="D1702" t="str">
        <f t="shared" si="238"/>
        <v>Bernd</v>
      </c>
      <c r="E1702" t="str">
        <f t="shared" si="239"/>
        <v>Riebsamen</v>
      </c>
      <c r="F1702">
        <f>ROUND(IF(Tariftyp="AT",IF($A1702&lt;MONTH(TE_ZP_AT),AT_Gehalt,AT_Gehalt*(1+TE_Satz_AT)),IF($A1702&lt;MONTH(TE_ZP_Tarif),Tarifentgelt,Tarifentgelt*(1+TE_Satz))*IRWAZ/AZ_Tarif)*EintrittsKNZ*AustrittsKNZ,2)</f>
        <v>3309.91</v>
      </c>
      <c r="G1702">
        <f>ROUND(Grundentgelt*LZinPrz,2)</f>
        <v>264.79000000000002</v>
      </c>
      <c r="H1702">
        <f>ROUND(IF(FreiwZulage&gt;TarifVolumenEnt+TarifVolumenLZ,FreiwZulage-(TarifVolumenEnt+TarifVolumenLZ),0)*AustrittsKNZ*EintrittsKNZ,2)</f>
        <v>0</v>
      </c>
      <c r="I1702">
        <f t="shared" si="240"/>
        <v>3574.7</v>
      </c>
      <c r="J1702">
        <f t="shared" si="234"/>
        <v>715.12</v>
      </c>
      <c r="K1702">
        <f t="shared" si="235"/>
        <v>250.30000000000018</v>
      </c>
      <c r="L1702">
        <f t="shared" si="236"/>
        <v>2025.3000000000002</v>
      </c>
    </row>
    <row r="1703" spans="1:12" x14ac:dyDescent="0.25">
      <c r="A1703">
        <f t="shared" si="241"/>
        <v>10</v>
      </c>
      <c r="B1703">
        <f t="shared" si="242"/>
        <v>142</v>
      </c>
      <c r="C1703">
        <f t="shared" si="237"/>
        <v>3054</v>
      </c>
      <c r="D1703" t="str">
        <f t="shared" si="238"/>
        <v>Bernd</v>
      </c>
      <c r="E1703" t="str">
        <f t="shared" si="239"/>
        <v>Riebsamen</v>
      </c>
      <c r="F1703">
        <f>ROUND(IF(Tariftyp="AT",IF($A1703&lt;MONTH(TE_ZP_AT),AT_Gehalt,AT_Gehalt*(1+TE_Satz_AT)),IF($A1703&lt;MONTH(TE_ZP_Tarif),Tarifentgelt,Tarifentgelt*(1+TE_Satz))*IRWAZ/AZ_Tarif)*EintrittsKNZ*AustrittsKNZ,2)</f>
        <v>3309.91</v>
      </c>
      <c r="G1703">
        <f>ROUND(Grundentgelt*LZinPrz,2)</f>
        <v>264.79000000000002</v>
      </c>
      <c r="H1703">
        <f>ROUND(IF(FreiwZulage&gt;TarifVolumenEnt+TarifVolumenLZ,FreiwZulage-(TarifVolumenEnt+TarifVolumenLZ),0)*AustrittsKNZ*EintrittsKNZ,2)</f>
        <v>0</v>
      </c>
      <c r="I1703">
        <f t="shared" si="240"/>
        <v>3574.7</v>
      </c>
      <c r="J1703">
        <f t="shared" si="234"/>
        <v>715.12</v>
      </c>
      <c r="K1703">
        <f t="shared" si="235"/>
        <v>250.30000000000018</v>
      </c>
      <c r="L1703">
        <f t="shared" si="236"/>
        <v>2025.3000000000002</v>
      </c>
    </row>
    <row r="1704" spans="1:12" x14ac:dyDescent="0.25">
      <c r="A1704">
        <f t="shared" si="241"/>
        <v>11</v>
      </c>
      <c r="B1704">
        <f t="shared" si="242"/>
        <v>142</v>
      </c>
      <c r="C1704">
        <f t="shared" si="237"/>
        <v>3054</v>
      </c>
      <c r="D1704" t="str">
        <f t="shared" si="238"/>
        <v>Bernd</v>
      </c>
      <c r="E1704" t="str">
        <f t="shared" si="239"/>
        <v>Riebsamen</v>
      </c>
      <c r="F1704">
        <f>ROUND(IF(Tariftyp="AT",IF($A1704&lt;MONTH(TE_ZP_AT),AT_Gehalt,AT_Gehalt*(1+TE_Satz_AT)),IF($A1704&lt;MONTH(TE_ZP_Tarif),Tarifentgelt,Tarifentgelt*(1+TE_Satz))*IRWAZ/AZ_Tarif)*EintrittsKNZ*AustrittsKNZ,2)</f>
        <v>3309.91</v>
      </c>
      <c r="G1704">
        <f>ROUND(Grundentgelt*LZinPrz,2)</f>
        <v>264.79000000000002</v>
      </c>
      <c r="H1704">
        <f>ROUND(IF(FreiwZulage&gt;TarifVolumenEnt+TarifVolumenLZ,FreiwZulage-(TarifVolumenEnt+TarifVolumenLZ),0)*AustrittsKNZ*EintrittsKNZ,2)</f>
        <v>0</v>
      </c>
      <c r="I1704">
        <f t="shared" si="240"/>
        <v>3574.7</v>
      </c>
      <c r="J1704">
        <f t="shared" si="234"/>
        <v>715.12</v>
      </c>
      <c r="K1704">
        <f t="shared" si="235"/>
        <v>250.30000000000018</v>
      </c>
      <c r="L1704">
        <f t="shared" si="236"/>
        <v>2025.3000000000002</v>
      </c>
    </row>
    <row r="1705" spans="1:12" x14ac:dyDescent="0.25">
      <c r="A1705">
        <f t="shared" si="241"/>
        <v>12</v>
      </c>
      <c r="B1705">
        <f t="shared" si="242"/>
        <v>142</v>
      </c>
      <c r="C1705">
        <f t="shared" si="237"/>
        <v>3054</v>
      </c>
      <c r="D1705" t="str">
        <f t="shared" si="238"/>
        <v>Bernd</v>
      </c>
      <c r="E1705" t="str">
        <f t="shared" si="239"/>
        <v>Riebsamen</v>
      </c>
      <c r="F1705">
        <f>ROUND(IF(Tariftyp="AT",IF($A1705&lt;MONTH(TE_ZP_AT),AT_Gehalt,AT_Gehalt*(1+TE_Satz_AT)),IF($A1705&lt;MONTH(TE_ZP_Tarif),Tarifentgelt,Tarifentgelt*(1+TE_Satz))*IRWAZ/AZ_Tarif)*EintrittsKNZ*AustrittsKNZ,2)</f>
        <v>3309.91</v>
      </c>
      <c r="G1705">
        <f>ROUND(Grundentgelt*LZinPrz,2)</f>
        <v>264.79000000000002</v>
      </c>
      <c r="H1705">
        <f>ROUND(IF(FreiwZulage&gt;TarifVolumenEnt+TarifVolumenLZ,FreiwZulage-(TarifVolumenEnt+TarifVolumenLZ),0)*AustrittsKNZ*EintrittsKNZ,2)</f>
        <v>0</v>
      </c>
      <c r="I1705">
        <f t="shared" si="240"/>
        <v>3574.7</v>
      </c>
      <c r="J1705">
        <f t="shared" si="234"/>
        <v>715.12</v>
      </c>
      <c r="K1705">
        <f t="shared" si="235"/>
        <v>250.30000000000018</v>
      </c>
      <c r="L1705">
        <f t="shared" si="236"/>
        <v>2025.3000000000002</v>
      </c>
    </row>
    <row r="1706" spans="1:12" x14ac:dyDescent="0.25">
      <c r="A1706">
        <f t="shared" si="241"/>
        <v>1</v>
      </c>
      <c r="B1706">
        <f t="shared" si="242"/>
        <v>143</v>
      </c>
      <c r="C1706">
        <f t="shared" si="237"/>
        <v>3055</v>
      </c>
      <c r="D1706" t="str">
        <f t="shared" si="238"/>
        <v>Bernd</v>
      </c>
      <c r="E1706" t="str">
        <f t="shared" si="239"/>
        <v>Ritz</v>
      </c>
      <c r="F1706">
        <f>ROUND(IF(Tariftyp="AT",IF($A1706&lt;MONTH(TE_ZP_AT),AT_Gehalt,AT_Gehalt*(1+TE_Satz_AT)),IF($A1706&lt;MONTH(TE_ZP_Tarif),Tarifentgelt,Tarifentgelt*(1+TE_Satz))*IRWAZ/AZ_Tarif)*EintrittsKNZ*AustrittsKNZ,2)</f>
        <v>2980.57</v>
      </c>
      <c r="G1706">
        <f>ROUND(Grundentgelt*LZinPrz,2)</f>
        <v>268.25</v>
      </c>
      <c r="H1706">
        <f>ROUND(IF(FreiwZulage&gt;TarifVolumenEnt+TarifVolumenLZ,FreiwZulage-(TarifVolumenEnt+TarifVolumenLZ),0)*AustrittsKNZ*EintrittsKNZ,2)</f>
        <v>0</v>
      </c>
      <c r="I1706">
        <f t="shared" si="240"/>
        <v>3248.82</v>
      </c>
      <c r="J1706">
        <f t="shared" si="234"/>
        <v>649.92999999999995</v>
      </c>
      <c r="K1706">
        <f t="shared" si="235"/>
        <v>576.17999999999984</v>
      </c>
      <c r="L1706">
        <f t="shared" si="236"/>
        <v>2351.1799999999998</v>
      </c>
    </row>
    <row r="1707" spans="1:12" x14ac:dyDescent="0.25">
      <c r="A1707">
        <f t="shared" si="241"/>
        <v>2</v>
      </c>
      <c r="B1707">
        <f t="shared" si="242"/>
        <v>143</v>
      </c>
      <c r="C1707">
        <f t="shared" si="237"/>
        <v>3055</v>
      </c>
      <c r="D1707" t="str">
        <f t="shared" si="238"/>
        <v>Bernd</v>
      </c>
      <c r="E1707" t="str">
        <f t="shared" si="239"/>
        <v>Ritz</v>
      </c>
      <c r="F1707">
        <f>ROUND(IF(Tariftyp="AT",IF($A1707&lt;MONTH(TE_ZP_AT),AT_Gehalt,AT_Gehalt*(1+TE_Satz_AT)),IF($A1707&lt;MONTH(TE_ZP_Tarif),Tarifentgelt,Tarifentgelt*(1+TE_Satz))*IRWAZ/AZ_Tarif)*EintrittsKNZ*AustrittsKNZ,2)</f>
        <v>2980.57</v>
      </c>
      <c r="G1707">
        <f>ROUND(Grundentgelt*LZinPrz,2)</f>
        <v>268.25</v>
      </c>
      <c r="H1707">
        <f>ROUND(IF(FreiwZulage&gt;TarifVolumenEnt+TarifVolumenLZ,FreiwZulage-(TarifVolumenEnt+TarifVolumenLZ),0)*AustrittsKNZ*EintrittsKNZ,2)</f>
        <v>0</v>
      </c>
      <c r="I1707">
        <f t="shared" si="240"/>
        <v>3248.82</v>
      </c>
      <c r="J1707">
        <f t="shared" si="234"/>
        <v>649.92999999999995</v>
      </c>
      <c r="K1707">
        <f t="shared" si="235"/>
        <v>576.17999999999984</v>
      </c>
      <c r="L1707">
        <f t="shared" si="236"/>
        <v>2351.1799999999998</v>
      </c>
    </row>
    <row r="1708" spans="1:12" x14ac:dyDescent="0.25">
      <c r="A1708">
        <f t="shared" si="241"/>
        <v>3</v>
      </c>
      <c r="B1708">
        <f t="shared" si="242"/>
        <v>143</v>
      </c>
      <c r="C1708">
        <f t="shared" si="237"/>
        <v>3055</v>
      </c>
      <c r="D1708" t="str">
        <f t="shared" si="238"/>
        <v>Bernd</v>
      </c>
      <c r="E1708" t="str">
        <f t="shared" si="239"/>
        <v>Ritz</v>
      </c>
      <c r="F1708">
        <f>ROUND(IF(Tariftyp="AT",IF($A1708&lt;MONTH(TE_ZP_AT),AT_Gehalt,AT_Gehalt*(1+TE_Satz_AT)),IF($A1708&lt;MONTH(TE_ZP_Tarif),Tarifentgelt,Tarifentgelt*(1+TE_Satz))*IRWAZ/AZ_Tarif)*EintrittsKNZ*AustrittsKNZ,2)</f>
        <v>2980.57</v>
      </c>
      <c r="G1708">
        <f>ROUND(Grundentgelt*LZinPrz,2)</f>
        <v>268.25</v>
      </c>
      <c r="H1708">
        <f>ROUND(IF(FreiwZulage&gt;TarifVolumenEnt+TarifVolumenLZ,FreiwZulage-(TarifVolumenEnt+TarifVolumenLZ),0)*AustrittsKNZ*EintrittsKNZ,2)</f>
        <v>0</v>
      </c>
      <c r="I1708">
        <f t="shared" si="240"/>
        <v>3248.82</v>
      </c>
      <c r="J1708">
        <f t="shared" si="234"/>
        <v>649.92999999999995</v>
      </c>
      <c r="K1708">
        <f t="shared" si="235"/>
        <v>576.17999999999984</v>
      </c>
      <c r="L1708">
        <f t="shared" si="236"/>
        <v>2351.1799999999998</v>
      </c>
    </row>
    <row r="1709" spans="1:12" x14ac:dyDescent="0.25">
      <c r="A1709">
        <f t="shared" si="241"/>
        <v>4</v>
      </c>
      <c r="B1709">
        <f t="shared" si="242"/>
        <v>143</v>
      </c>
      <c r="C1709">
        <f t="shared" si="237"/>
        <v>3055</v>
      </c>
      <c r="D1709" t="str">
        <f t="shared" si="238"/>
        <v>Bernd</v>
      </c>
      <c r="E1709" t="str">
        <f t="shared" si="239"/>
        <v>Ritz</v>
      </c>
      <c r="F1709">
        <f>ROUND(IF(Tariftyp="AT",IF($A1709&lt;MONTH(TE_ZP_AT),AT_Gehalt,AT_Gehalt*(1+TE_Satz_AT)),IF($A1709&lt;MONTH(TE_ZP_Tarif),Tarifentgelt,Tarifentgelt*(1+TE_Satz))*IRWAZ/AZ_Tarif)*EintrittsKNZ*AustrittsKNZ,2)</f>
        <v>2980.57</v>
      </c>
      <c r="G1709">
        <f>ROUND(Grundentgelt*LZinPrz,2)</f>
        <v>268.25</v>
      </c>
      <c r="H1709">
        <f>ROUND(IF(FreiwZulage&gt;TarifVolumenEnt+TarifVolumenLZ,FreiwZulage-(TarifVolumenEnt+TarifVolumenLZ),0)*AustrittsKNZ*EintrittsKNZ,2)</f>
        <v>0</v>
      </c>
      <c r="I1709">
        <f t="shared" si="240"/>
        <v>3248.82</v>
      </c>
      <c r="J1709">
        <f t="shared" si="234"/>
        <v>649.92999999999995</v>
      </c>
      <c r="K1709">
        <f t="shared" si="235"/>
        <v>576.17999999999984</v>
      </c>
      <c r="L1709">
        <f t="shared" si="236"/>
        <v>2351.1799999999998</v>
      </c>
    </row>
    <row r="1710" spans="1:12" x14ac:dyDescent="0.25">
      <c r="A1710">
        <f t="shared" si="241"/>
        <v>5</v>
      </c>
      <c r="B1710">
        <f t="shared" si="242"/>
        <v>143</v>
      </c>
      <c r="C1710">
        <f t="shared" si="237"/>
        <v>3055</v>
      </c>
      <c r="D1710" t="str">
        <f t="shared" si="238"/>
        <v>Bernd</v>
      </c>
      <c r="E1710" t="str">
        <f t="shared" si="239"/>
        <v>Ritz</v>
      </c>
      <c r="F1710">
        <f>ROUND(IF(Tariftyp="AT",IF($A1710&lt;MONTH(TE_ZP_AT),AT_Gehalt,AT_Gehalt*(1+TE_Satz_AT)),IF($A1710&lt;MONTH(TE_ZP_Tarif),Tarifentgelt,Tarifentgelt*(1+TE_Satz))*IRWAZ/AZ_Tarif)*EintrittsKNZ*AustrittsKNZ,2)</f>
        <v>3069.99</v>
      </c>
      <c r="G1710">
        <f>ROUND(Grundentgelt*LZinPrz,2)</f>
        <v>276.3</v>
      </c>
      <c r="H1710">
        <f>ROUND(IF(FreiwZulage&gt;TarifVolumenEnt+TarifVolumenLZ,FreiwZulage-(TarifVolumenEnt+TarifVolumenLZ),0)*AustrittsKNZ*EintrittsKNZ,2)</f>
        <v>0</v>
      </c>
      <c r="I1710">
        <f t="shared" si="240"/>
        <v>3346.29</v>
      </c>
      <c r="J1710">
        <f t="shared" si="234"/>
        <v>669.43</v>
      </c>
      <c r="K1710">
        <f t="shared" si="235"/>
        <v>478.71000000000004</v>
      </c>
      <c r="L1710">
        <f t="shared" si="236"/>
        <v>2253.71</v>
      </c>
    </row>
    <row r="1711" spans="1:12" x14ac:dyDescent="0.25">
      <c r="A1711">
        <f t="shared" si="241"/>
        <v>6</v>
      </c>
      <c r="B1711">
        <f t="shared" si="242"/>
        <v>143</v>
      </c>
      <c r="C1711">
        <f t="shared" si="237"/>
        <v>3055</v>
      </c>
      <c r="D1711" t="str">
        <f t="shared" si="238"/>
        <v>Bernd</v>
      </c>
      <c r="E1711" t="str">
        <f t="shared" si="239"/>
        <v>Ritz</v>
      </c>
      <c r="F1711">
        <f>ROUND(IF(Tariftyp="AT",IF($A1711&lt;MONTH(TE_ZP_AT),AT_Gehalt,AT_Gehalt*(1+TE_Satz_AT)),IF($A1711&lt;MONTH(TE_ZP_Tarif),Tarifentgelt,Tarifentgelt*(1+TE_Satz))*IRWAZ/AZ_Tarif)*EintrittsKNZ*AustrittsKNZ,2)</f>
        <v>3069.99</v>
      </c>
      <c r="G1711">
        <f>ROUND(Grundentgelt*LZinPrz,2)</f>
        <v>276.3</v>
      </c>
      <c r="H1711">
        <f>ROUND(IF(FreiwZulage&gt;TarifVolumenEnt+TarifVolumenLZ,FreiwZulage-(TarifVolumenEnt+TarifVolumenLZ),0)*AustrittsKNZ*EintrittsKNZ,2)</f>
        <v>0</v>
      </c>
      <c r="I1711">
        <f t="shared" si="240"/>
        <v>3346.29</v>
      </c>
      <c r="J1711">
        <f t="shared" si="234"/>
        <v>669.43</v>
      </c>
      <c r="K1711">
        <f t="shared" si="235"/>
        <v>478.71000000000004</v>
      </c>
      <c r="L1711">
        <f t="shared" si="236"/>
        <v>2253.71</v>
      </c>
    </row>
    <row r="1712" spans="1:12" x14ac:dyDescent="0.25">
      <c r="A1712">
        <f t="shared" si="241"/>
        <v>7</v>
      </c>
      <c r="B1712">
        <f t="shared" si="242"/>
        <v>143</v>
      </c>
      <c r="C1712">
        <f t="shared" si="237"/>
        <v>3055</v>
      </c>
      <c r="D1712" t="str">
        <f t="shared" si="238"/>
        <v>Bernd</v>
      </c>
      <c r="E1712" t="str">
        <f t="shared" si="239"/>
        <v>Ritz</v>
      </c>
      <c r="F1712">
        <f>ROUND(IF(Tariftyp="AT",IF($A1712&lt;MONTH(TE_ZP_AT),AT_Gehalt,AT_Gehalt*(1+TE_Satz_AT)),IF($A1712&lt;MONTH(TE_ZP_Tarif),Tarifentgelt,Tarifentgelt*(1+TE_Satz))*IRWAZ/AZ_Tarif)*EintrittsKNZ*AustrittsKNZ,2)</f>
        <v>3069.99</v>
      </c>
      <c r="G1712">
        <f>ROUND(Grundentgelt*LZinPrz,2)</f>
        <v>276.3</v>
      </c>
      <c r="H1712">
        <f>ROUND(IF(FreiwZulage&gt;TarifVolumenEnt+TarifVolumenLZ,FreiwZulage-(TarifVolumenEnt+TarifVolumenLZ),0)*AustrittsKNZ*EintrittsKNZ,2)</f>
        <v>0</v>
      </c>
      <c r="I1712">
        <f t="shared" si="240"/>
        <v>3346.29</v>
      </c>
      <c r="J1712">
        <f t="shared" si="234"/>
        <v>669.43</v>
      </c>
      <c r="K1712">
        <f t="shared" si="235"/>
        <v>478.71000000000004</v>
      </c>
      <c r="L1712">
        <f t="shared" si="236"/>
        <v>2253.71</v>
      </c>
    </row>
    <row r="1713" spans="1:12" x14ac:dyDescent="0.25">
      <c r="A1713">
        <f t="shared" si="241"/>
        <v>8</v>
      </c>
      <c r="B1713">
        <f t="shared" si="242"/>
        <v>143</v>
      </c>
      <c r="C1713">
        <f t="shared" si="237"/>
        <v>3055</v>
      </c>
      <c r="D1713" t="str">
        <f t="shared" si="238"/>
        <v>Bernd</v>
      </c>
      <c r="E1713" t="str">
        <f t="shared" si="239"/>
        <v>Ritz</v>
      </c>
      <c r="F1713">
        <f>ROUND(IF(Tariftyp="AT",IF($A1713&lt;MONTH(TE_ZP_AT),AT_Gehalt,AT_Gehalt*(1+TE_Satz_AT)),IF($A1713&lt;MONTH(TE_ZP_Tarif),Tarifentgelt,Tarifentgelt*(1+TE_Satz))*IRWAZ/AZ_Tarif)*EintrittsKNZ*AustrittsKNZ,2)</f>
        <v>3069.99</v>
      </c>
      <c r="G1713">
        <f>ROUND(Grundentgelt*LZinPrz,2)</f>
        <v>276.3</v>
      </c>
      <c r="H1713">
        <f>ROUND(IF(FreiwZulage&gt;TarifVolumenEnt+TarifVolumenLZ,FreiwZulage-(TarifVolumenEnt+TarifVolumenLZ),0)*AustrittsKNZ*EintrittsKNZ,2)</f>
        <v>0</v>
      </c>
      <c r="I1713">
        <f t="shared" si="240"/>
        <v>3346.29</v>
      </c>
      <c r="J1713">
        <f t="shared" si="234"/>
        <v>669.43</v>
      </c>
      <c r="K1713">
        <f t="shared" si="235"/>
        <v>478.71000000000004</v>
      </c>
      <c r="L1713">
        <f t="shared" si="236"/>
        <v>2253.71</v>
      </c>
    </row>
    <row r="1714" spans="1:12" x14ac:dyDescent="0.25">
      <c r="A1714">
        <f t="shared" si="241"/>
        <v>9</v>
      </c>
      <c r="B1714">
        <f t="shared" si="242"/>
        <v>143</v>
      </c>
      <c r="C1714">
        <f t="shared" si="237"/>
        <v>3055</v>
      </c>
      <c r="D1714" t="str">
        <f t="shared" si="238"/>
        <v>Bernd</v>
      </c>
      <c r="E1714" t="str">
        <f t="shared" si="239"/>
        <v>Ritz</v>
      </c>
      <c r="F1714">
        <f>ROUND(IF(Tariftyp="AT",IF($A1714&lt;MONTH(TE_ZP_AT),AT_Gehalt,AT_Gehalt*(1+TE_Satz_AT)),IF($A1714&lt;MONTH(TE_ZP_Tarif),Tarifentgelt,Tarifentgelt*(1+TE_Satz))*IRWAZ/AZ_Tarif)*EintrittsKNZ*AustrittsKNZ,2)</f>
        <v>3069.99</v>
      </c>
      <c r="G1714">
        <f>ROUND(Grundentgelt*LZinPrz,2)</f>
        <v>276.3</v>
      </c>
      <c r="H1714">
        <f>ROUND(IF(FreiwZulage&gt;TarifVolumenEnt+TarifVolumenLZ,FreiwZulage-(TarifVolumenEnt+TarifVolumenLZ),0)*AustrittsKNZ*EintrittsKNZ,2)</f>
        <v>0</v>
      </c>
      <c r="I1714">
        <f t="shared" si="240"/>
        <v>3346.29</v>
      </c>
      <c r="J1714">
        <f t="shared" si="234"/>
        <v>669.43</v>
      </c>
      <c r="K1714">
        <f t="shared" si="235"/>
        <v>478.71000000000004</v>
      </c>
      <c r="L1714">
        <f t="shared" si="236"/>
        <v>2253.71</v>
      </c>
    </row>
    <row r="1715" spans="1:12" x14ac:dyDescent="0.25">
      <c r="A1715">
        <f t="shared" si="241"/>
        <v>10</v>
      </c>
      <c r="B1715">
        <f t="shared" si="242"/>
        <v>143</v>
      </c>
      <c r="C1715">
        <f t="shared" si="237"/>
        <v>3055</v>
      </c>
      <c r="D1715" t="str">
        <f t="shared" si="238"/>
        <v>Bernd</v>
      </c>
      <c r="E1715" t="str">
        <f t="shared" si="239"/>
        <v>Ritz</v>
      </c>
      <c r="F1715">
        <f>ROUND(IF(Tariftyp="AT",IF($A1715&lt;MONTH(TE_ZP_AT),AT_Gehalt,AT_Gehalt*(1+TE_Satz_AT)),IF($A1715&lt;MONTH(TE_ZP_Tarif),Tarifentgelt,Tarifentgelt*(1+TE_Satz))*IRWAZ/AZ_Tarif)*EintrittsKNZ*AustrittsKNZ,2)</f>
        <v>3069.99</v>
      </c>
      <c r="G1715">
        <f>ROUND(Grundentgelt*LZinPrz,2)</f>
        <v>276.3</v>
      </c>
      <c r="H1715">
        <f>ROUND(IF(FreiwZulage&gt;TarifVolumenEnt+TarifVolumenLZ,FreiwZulage-(TarifVolumenEnt+TarifVolumenLZ),0)*AustrittsKNZ*EintrittsKNZ,2)</f>
        <v>0</v>
      </c>
      <c r="I1715">
        <f t="shared" si="240"/>
        <v>3346.29</v>
      </c>
      <c r="J1715">
        <f t="shared" si="234"/>
        <v>669.43</v>
      </c>
      <c r="K1715">
        <f t="shared" si="235"/>
        <v>478.71000000000004</v>
      </c>
      <c r="L1715">
        <f t="shared" si="236"/>
        <v>2253.71</v>
      </c>
    </row>
    <row r="1716" spans="1:12" x14ac:dyDescent="0.25">
      <c r="A1716">
        <f t="shared" si="241"/>
        <v>11</v>
      </c>
      <c r="B1716">
        <f t="shared" si="242"/>
        <v>143</v>
      </c>
      <c r="C1716">
        <f t="shared" si="237"/>
        <v>3055</v>
      </c>
      <c r="D1716" t="str">
        <f t="shared" si="238"/>
        <v>Bernd</v>
      </c>
      <c r="E1716" t="str">
        <f t="shared" si="239"/>
        <v>Ritz</v>
      </c>
      <c r="F1716">
        <f>ROUND(IF(Tariftyp="AT",IF($A1716&lt;MONTH(TE_ZP_AT),AT_Gehalt,AT_Gehalt*(1+TE_Satz_AT)),IF($A1716&lt;MONTH(TE_ZP_Tarif),Tarifentgelt,Tarifentgelt*(1+TE_Satz))*IRWAZ/AZ_Tarif)*EintrittsKNZ*AustrittsKNZ,2)</f>
        <v>3069.99</v>
      </c>
      <c r="G1716">
        <f>ROUND(Grundentgelt*LZinPrz,2)</f>
        <v>276.3</v>
      </c>
      <c r="H1716">
        <f>ROUND(IF(FreiwZulage&gt;TarifVolumenEnt+TarifVolumenLZ,FreiwZulage-(TarifVolumenEnt+TarifVolumenLZ),0)*AustrittsKNZ*EintrittsKNZ,2)</f>
        <v>0</v>
      </c>
      <c r="I1716">
        <f t="shared" si="240"/>
        <v>3346.29</v>
      </c>
      <c r="J1716">
        <f t="shared" si="234"/>
        <v>669.43</v>
      </c>
      <c r="K1716">
        <f t="shared" si="235"/>
        <v>478.71000000000004</v>
      </c>
      <c r="L1716">
        <f t="shared" si="236"/>
        <v>2253.71</v>
      </c>
    </row>
    <row r="1717" spans="1:12" x14ac:dyDescent="0.25">
      <c r="A1717">
        <f t="shared" si="241"/>
        <v>12</v>
      </c>
      <c r="B1717">
        <f t="shared" si="242"/>
        <v>143</v>
      </c>
      <c r="C1717">
        <f t="shared" si="237"/>
        <v>3055</v>
      </c>
      <c r="D1717" t="str">
        <f t="shared" si="238"/>
        <v>Bernd</v>
      </c>
      <c r="E1717" t="str">
        <f t="shared" si="239"/>
        <v>Ritz</v>
      </c>
      <c r="F1717">
        <f>ROUND(IF(Tariftyp="AT",IF($A1717&lt;MONTH(TE_ZP_AT),AT_Gehalt,AT_Gehalt*(1+TE_Satz_AT)),IF($A1717&lt;MONTH(TE_ZP_Tarif),Tarifentgelt,Tarifentgelt*(1+TE_Satz))*IRWAZ/AZ_Tarif)*EintrittsKNZ*AustrittsKNZ,2)</f>
        <v>3069.99</v>
      </c>
      <c r="G1717">
        <f>ROUND(Grundentgelt*LZinPrz,2)</f>
        <v>276.3</v>
      </c>
      <c r="H1717">
        <f>ROUND(IF(FreiwZulage&gt;TarifVolumenEnt+TarifVolumenLZ,FreiwZulage-(TarifVolumenEnt+TarifVolumenLZ),0)*AustrittsKNZ*EintrittsKNZ,2)</f>
        <v>0</v>
      </c>
      <c r="I1717">
        <f t="shared" si="240"/>
        <v>3346.29</v>
      </c>
      <c r="J1717">
        <f t="shared" si="234"/>
        <v>669.43</v>
      </c>
      <c r="K1717">
        <f t="shared" si="235"/>
        <v>478.71000000000004</v>
      </c>
      <c r="L1717">
        <f t="shared" si="236"/>
        <v>2253.71</v>
      </c>
    </row>
    <row r="1718" spans="1:12" x14ac:dyDescent="0.25">
      <c r="A1718">
        <f t="shared" si="241"/>
        <v>1</v>
      </c>
      <c r="B1718">
        <f t="shared" si="242"/>
        <v>144</v>
      </c>
      <c r="C1718">
        <f t="shared" si="237"/>
        <v>3056</v>
      </c>
      <c r="D1718" t="str">
        <f t="shared" si="238"/>
        <v>Dieter</v>
      </c>
      <c r="E1718" t="str">
        <f t="shared" si="239"/>
        <v>Rivinius</v>
      </c>
      <c r="F1718">
        <f>ROUND(IF(Tariftyp="AT",IF($A1718&lt;MONTH(TE_ZP_AT),AT_Gehalt,AT_Gehalt*(1+TE_Satz_AT)),IF($A1718&lt;MONTH(TE_ZP_Tarif),Tarifentgelt,Tarifentgelt*(1+TE_Satz))*IRWAZ/AZ_Tarif)*EintrittsKNZ*AustrittsKNZ,2)</f>
        <v>2066.5</v>
      </c>
      <c r="G1718">
        <f>ROUND(Grundentgelt*LZinPrz,2)</f>
        <v>206.65</v>
      </c>
      <c r="H1718">
        <f>ROUND(IF(FreiwZulage&gt;TarifVolumenEnt+TarifVolumenLZ,FreiwZulage-(TarifVolumenEnt+TarifVolumenLZ),0)*AustrittsKNZ*EintrittsKNZ,2)</f>
        <v>100</v>
      </c>
      <c r="I1718">
        <f t="shared" si="240"/>
        <v>2373.15</v>
      </c>
      <c r="J1718">
        <f t="shared" si="234"/>
        <v>474.75</v>
      </c>
      <c r="K1718">
        <f t="shared" si="235"/>
        <v>1451.85</v>
      </c>
      <c r="L1718">
        <f t="shared" si="236"/>
        <v>3226.85</v>
      </c>
    </row>
    <row r="1719" spans="1:12" x14ac:dyDescent="0.25">
      <c r="A1719">
        <f t="shared" si="241"/>
        <v>2</v>
      </c>
      <c r="B1719">
        <f t="shared" si="242"/>
        <v>144</v>
      </c>
      <c r="C1719">
        <f t="shared" si="237"/>
        <v>3056</v>
      </c>
      <c r="D1719" t="str">
        <f t="shared" si="238"/>
        <v>Dieter</v>
      </c>
      <c r="E1719" t="str">
        <f t="shared" si="239"/>
        <v>Rivinius</v>
      </c>
      <c r="F1719">
        <f>ROUND(IF(Tariftyp="AT",IF($A1719&lt;MONTH(TE_ZP_AT),AT_Gehalt,AT_Gehalt*(1+TE_Satz_AT)),IF($A1719&lt;MONTH(TE_ZP_Tarif),Tarifentgelt,Tarifentgelt*(1+TE_Satz))*IRWAZ/AZ_Tarif)*EintrittsKNZ*AustrittsKNZ,2)</f>
        <v>2066.5</v>
      </c>
      <c r="G1719">
        <f>ROUND(Grundentgelt*LZinPrz,2)</f>
        <v>206.65</v>
      </c>
      <c r="H1719">
        <f>ROUND(IF(FreiwZulage&gt;TarifVolumenEnt+TarifVolumenLZ,FreiwZulage-(TarifVolumenEnt+TarifVolumenLZ),0)*AustrittsKNZ*EintrittsKNZ,2)</f>
        <v>100</v>
      </c>
      <c r="I1719">
        <f t="shared" si="240"/>
        <v>2373.15</v>
      </c>
      <c r="J1719">
        <f t="shared" si="234"/>
        <v>474.75</v>
      </c>
      <c r="K1719">
        <f t="shared" si="235"/>
        <v>1451.85</v>
      </c>
      <c r="L1719">
        <f t="shared" si="236"/>
        <v>3226.85</v>
      </c>
    </row>
    <row r="1720" spans="1:12" x14ac:dyDescent="0.25">
      <c r="A1720">
        <f t="shared" si="241"/>
        <v>3</v>
      </c>
      <c r="B1720">
        <f t="shared" si="242"/>
        <v>144</v>
      </c>
      <c r="C1720">
        <f t="shared" si="237"/>
        <v>3056</v>
      </c>
      <c r="D1720" t="str">
        <f t="shared" si="238"/>
        <v>Dieter</v>
      </c>
      <c r="E1720" t="str">
        <f t="shared" si="239"/>
        <v>Rivinius</v>
      </c>
      <c r="F1720">
        <f>ROUND(IF(Tariftyp="AT",IF($A1720&lt;MONTH(TE_ZP_AT),AT_Gehalt,AT_Gehalt*(1+TE_Satz_AT)),IF($A1720&lt;MONTH(TE_ZP_Tarif),Tarifentgelt,Tarifentgelt*(1+TE_Satz))*IRWAZ/AZ_Tarif)*EintrittsKNZ*AustrittsKNZ,2)</f>
        <v>2066.5</v>
      </c>
      <c r="G1720">
        <f>ROUND(Grundentgelt*LZinPrz,2)</f>
        <v>206.65</v>
      </c>
      <c r="H1720">
        <f>ROUND(IF(FreiwZulage&gt;TarifVolumenEnt+TarifVolumenLZ,FreiwZulage-(TarifVolumenEnt+TarifVolumenLZ),0)*AustrittsKNZ*EintrittsKNZ,2)</f>
        <v>100</v>
      </c>
      <c r="I1720">
        <f t="shared" si="240"/>
        <v>2373.15</v>
      </c>
      <c r="J1720">
        <f t="shared" si="234"/>
        <v>474.75</v>
      </c>
      <c r="K1720">
        <f t="shared" si="235"/>
        <v>1451.85</v>
      </c>
      <c r="L1720">
        <f t="shared" si="236"/>
        <v>3226.85</v>
      </c>
    </row>
    <row r="1721" spans="1:12" x14ac:dyDescent="0.25">
      <c r="A1721">
        <f t="shared" si="241"/>
        <v>4</v>
      </c>
      <c r="B1721">
        <f t="shared" si="242"/>
        <v>144</v>
      </c>
      <c r="C1721">
        <f t="shared" si="237"/>
        <v>3056</v>
      </c>
      <c r="D1721" t="str">
        <f t="shared" si="238"/>
        <v>Dieter</v>
      </c>
      <c r="E1721" t="str">
        <f t="shared" si="239"/>
        <v>Rivinius</v>
      </c>
      <c r="F1721">
        <f>ROUND(IF(Tariftyp="AT",IF($A1721&lt;MONTH(TE_ZP_AT),AT_Gehalt,AT_Gehalt*(1+TE_Satz_AT)),IF($A1721&lt;MONTH(TE_ZP_Tarif),Tarifentgelt,Tarifentgelt*(1+TE_Satz))*IRWAZ/AZ_Tarif)*EintrittsKNZ*AustrittsKNZ,2)</f>
        <v>2066.5</v>
      </c>
      <c r="G1721">
        <f>ROUND(Grundentgelt*LZinPrz,2)</f>
        <v>206.65</v>
      </c>
      <c r="H1721">
        <f>ROUND(IF(FreiwZulage&gt;TarifVolumenEnt+TarifVolumenLZ,FreiwZulage-(TarifVolumenEnt+TarifVolumenLZ),0)*AustrittsKNZ*EintrittsKNZ,2)</f>
        <v>100</v>
      </c>
      <c r="I1721">
        <f t="shared" si="240"/>
        <v>2373.15</v>
      </c>
      <c r="J1721">
        <f t="shared" si="234"/>
        <v>474.75</v>
      </c>
      <c r="K1721">
        <f t="shared" si="235"/>
        <v>1451.85</v>
      </c>
      <c r="L1721">
        <f t="shared" si="236"/>
        <v>3226.85</v>
      </c>
    </row>
    <row r="1722" spans="1:12" x14ac:dyDescent="0.25">
      <c r="A1722">
        <f t="shared" si="241"/>
        <v>5</v>
      </c>
      <c r="B1722">
        <f t="shared" si="242"/>
        <v>144</v>
      </c>
      <c r="C1722">
        <f t="shared" si="237"/>
        <v>3056</v>
      </c>
      <c r="D1722" t="str">
        <f t="shared" si="238"/>
        <v>Dieter</v>
      </c>
      <c r="E1722" t="str">
        <f t="shared" si="239"/>
        <v>Rivinius</v>
      </c>
      <c r="F1722">
        <f>ROUND(IF(Tariftyp="AT",IF($A1722&lt;MONTH(TE_ZP_AT),AT_Gehalt,AT_Gehalt*(1+TE_Satz_AT)),IF($A1722&lt;MONTH(TE_ZP_Tarif),Tarifentgelt,Tarifentgelt*(1+TE_Satz))*IRWAZ/AZ_Tarif)*EintrittsKNZ*AustrittsKNZ,2)</f>
        <v>2128.5</v>
      </c>
      <c r="G1722">
        <f>ROUND(Grundentgelt*LZinPrz,2)</f>
        <v>212.85</v>
      </c>
      <c r="H1722">
        <f>ROUND(IF(FreiwZulage&gt;TarifVolumenEnt+TarifVolumenLZ,FreiwZulage-(TarifVolumenEnt+TarifVolumenLZ),0)*AustrittsKNZ*EintrittsKNZ,2)</f>
        <v>31.81</v>
      </c>
      <c r="I1722">
        <f t="shared" si="240"/>
        <v>2373.16</v>
      </c>
      <c r="J1722">
        <f t="shared" si="234"/>
        <v>474.75</v>
      </c>
      <c r="K1722">
        <f t="shared" si="235"/>
        <v>1451.8400000000001</v>
      </c>
      <c r="L1722">
        <f t="shared" si="236"/>
        <v>3226.84</v>
      </c>
    </row>
    <row r="1723" spans="1:12" x14ac:dyDescent="0.25">
      <c r="A1723">
        <f t="shared" si="241"/>
        <v>6</v>
      </c>
      <c r="B1723">
        <f t="shared" si="242"/>
        <v>144</v>
      </c>
      <c r="C1723">
        <f t="shared" si="237"/>
        <v>3056</v>
      </c>
      <c r="D1723" t="str">
        <f t="shared" si="238"/>
        <v>Dieter</v>
      </c>
      <c r="E1723" t="str">
        <f t="shared" si="239"/>
        <v>Rivinius</v>
      </c>
      <c r="F1723">
        <f>ROUND(IF(Tariftyp="AT",IF($A1723&lt;MONTH(TE_ZP_AT),AT_Gehalt,AT_Gehalt*(1+TE_Satz_AT)),IF($A1723&lt;MONTH(TE_ZP_Tarif),Tarifentgelt,Tarifentgelt*(1+TE_Satz))*IRWAZ/AZ_Tarif)*EintrittsKNZ*AustrittsKNZ,2)</f>
        <v>2128.5</v>
      </c>
      <c r="G1723">
        <f>ROUND(Grundentgelt*LZinPrz,2)</f>
        <v>212.85</v>
      </c>
      <c r="H1723">
        <f>ROUND(IF(FreiwZulage&gt;TarifVolumenEnt+TarifVolumenLZ,FreiwZulage-(TarifVolumenEnt+TarifVolumenLZ),0)*AustrittsKNZ*EintrittsKNZ,2)</f>
        <v>31.81</v>
      </c>
      <c r="I1723">
        <f t="shared" si="240"/>
        <v>2373.16</v>
      </c>
      <c r="J1723">
        <f t="shared" si="234"/>
        <v>474.75</v>
      </c>
      <c r="K1723">
        <f t="shared" si="235"/>
        <v>1451.8400000000001</v>
      </c>
      <c r="L1723">
        <f t="shared" si="236"/>
        <v>3226.84</v>
      </c>
    </row>
    <row r="1724" spans="1:12" x14ac:dyDescent="0.25">
      <c r="A1724">
        <f t="shared" si="241"/>
        <v>7</v>
      </c>
      <c r="B1724">
        <f t="shared" si="242"/>
        <v>144</v>
      </c>
      <c r="C1724">
        <f t="shared" si="237"/>
        <v>3056</v>
      </c>
      <c r="D1724" t="str">
        <f t="shared" si="238"/>
        <v>Dieter</v>
      </c>
      <c r="E1724" t="str">
        <f t="shared" si="239"/>
        <v>Rivinius</v>
      </c>
      <c r="F1724">
        <f>ROUND(IF(Tariftyp="AT",IF($A1724&lt;MONTH(TE_ZP_AT),AT_Gehalt,AT_Gehalt*(1+TE_Satz_AT)),IF($A1724&lt;MONTH(TE_ZP_Tarif),Tarifentgelt,Tarifentgelt*(1+TE_Satz))*IRWAZ/AZ_Tarif)*EintrittsKNZ*AustrittsKNZ,2)</f>
        <v>2128.5</v>
      </c>
      <c r="G1724">
        <f>ROUND(Grundentgelt*LZinPrz,2)</f>
        <v>212.85</v>
      </c>
      <c r="H1724">
        <f>ROUND(IF(FreiwZulage&gt;TarifVolumenEnt+TarifVolumenLZ,FreiwZulage-(TarifVolumenEnt+TarifVolumenLZ),0)*AustrittsKNZ*EintrittsKNZ,2)</f>
        <v>31.81</v>
      </c>
      <c r="I1724">
        <f t="shared" si="240"/>
        <v>2373.16</v>
      </c>
      <c r="J1724">
        <f t="shared" si="234"/>
        <v>474.75</v>
      </c>
      <c r="K1724">
        <f t="shared" si="235"/>
        <v>1451.8400000000001</v>
      </c>
      <c r="L1724">
        <f t="shared" si="236"/>
        <v>3226.84</v>
      </c>
    </row>
    <row r="1725" spans="1:12" x14ac:dyDescent="0.25">
      <c r="A1725">
        <f t="shared" si="241"/>
        <v>8</v>
      </c>
      <c r="B1725">
        <f t="shared" si="242"/>
        <v>144</v>
      </c>
      <c r="C1725">
        <f t="shared" si="237"/>
        <v>3056</v>
      </c>
      <c r="D1725" t="str">
        <f t="shared" si="238"/>
        <v>Dieter</v>
      </c>
      <c r="E1725" t="str">
        <f t="shared" si="239"/>
        <v>Rivinius</v>
      </c>
      <c r="F1725">
        <f>ROUND(IF(Tariftyp="AT",IF($A1725&lt;MONTH(TE_ZP_AT),AT_Gehalt,AT_Gehalt*(1+TE_Satz_AT)),IF($A1725&lt;MONTH(TE_ZP_Tarif),Tarifentgelt,Tarifentgelt*(1+TE_Satz))*IRWAZ/AZ_Tarif)*EintrittsKNZ*AustrittsKNZ,2)</f>
        <v>2128.5</v>
      </c>
      <c r="G1725">
        <f>ROUND(Grundentgelt*LZinPrz,2)</f>
        <v>212.85</v>
      </c>
      <c r="H1725">
        <f>ROUND(IF(FreiwZulage&gt;TarifVolumenEnt+TarifVolumenLZ,FreiwZulage-(TarifVolumenEnt+TarifVolumenLZ),0)*AustrittsKNZ*EintrittsKNZ,2)</f>
        <v>31.81</v>
      </c>
      <c r="I1725">
        <f t="shared" si="240"/>
        <v>2373.16</v>
      </c>
      <c r="J1725">
        <f t="shared" si="234"/>
        <v>474.75</v>
      </c>
      <c r="K1725">
        <f t="shared" si="235"/>
        <v>1451.8400000000001</v>
      </c>
      <c r="L1725">
        <f t="shared" si="236"/>
        <v>3226.84</v>
      </c>
    </row>
    <row r="1726" spans="1:12" x14ac:dyDescent="0.25">
      <c r="A1726">
        <f t="shared" si="241"/>
        <v>9</v>
      </c>
      <c r="B1726">
        <f t="shared" si="242"/>
        <v>144</v>
      </c>
      <c r="C1726">
        <f t="shared" si="237"/>
        <v>3056</v>
      </c>
      <c r="D1726" t="str">
        <f t="shared" si="238"/>
        <v>Dieter</v>
      </c>
      <c r="E1726" t="str">
        <f t="shared" si="239"/>
        <v>Rivinius</v>
      </c>
      <c r="F1726">
        <f>ROUND(IF(Tariftyp="AT",IF($A1726&lt;MONTH(TE_ZP_AT),AT_Gehalt,AT_Gehalt*(1+TE_Satz_AT)),IF($A1726&lt;MONTH(TE_ZP_Tarif),Tarifentgelt,Tarifentgelt*(1+TE_Satz))*IRWAZ/AZ_Tarif)*EintrittsKNZ*AustrittsKNZ,2)</f>
        <v>2128.5</v>
      </c>
      <c r="G1726">
        <f>ROUND(Grundentgelt*LZinPrz,2)</f>
        <v>212.85</v>
      </c>
      <c r="H1726">
        <f>ROUND(IF(FreiwZulage&gt;TarifVolumenEnt+TarifVolumenLZ,FreiwZulage-(TarifVolumenEnt+TarifVolumenLZ),0)*AustrittsKNZ*EintrittsKNZ,2)</f>
        <v>31.81</v>
      </c>
      <c r="I1726">
        <f t="shared" si="240"/>
        <v>2373.16</v>
      </c>
      <c r="J1726">
        <f t="shared" si="234"/>
        <v>474.75</v>
      </c>
      <c r="K1726">
        <f t="shared" si="235"/>
        <v>1451.8400000000001</v>
      </c>
      <c r="L1726">
        <f t="shared" si="236"/>
        <v>3226.84</v>
      </c>
    </row>
    <row r="1727" spans="1:12" x14ac:dyDescent="0.25">
      <c r="A1727">
        <f t="shared" si="241"/>
        <v>10</v>
      </c>
      <c r="B1727">
        <f t="shared" si="242"/>
        <v>144</v>
      </c>
      <c r="C1727">
        <f t="shared" si="237"/>
        <v>3056</v>
      </c>
      <c r="D1727" t="str">
        <f t="shared" si="238"/>
        <v>Dieter</v>
      </c>
      <c r="E1727" t="str">
        <f t="shared" si="239"/>
        <v>Rivinius</v>
      </c>
      <c r="F1727">
        <f>ROUND(IF(Tariftyp="AT",IF($A1727&lt;MONTH(TE_ZP_AT),AT_Gehalt,AT_Gehalt*(1+TE_Satz_AT)),IF($A1727&lt;MONTH(TE_ZP_Tarif),Tarifentgelt,Tarifentgelt*(1+TE_Satz))*IRWAZ/AZ_Tarif)*EintrittsKNZ*AustrittsKNZ,2)</f>
        <v>2128.5</v>
      </c>
      <c r="G1727">
        <f>ROUND(Grundentgelt*LZinPrz,2)</f>
        <v>212.85</v>
      </c>
      <c r="H1727">
        <f>ROUND(IF(FreiwZulage&gt;TarifVolumenEnt+TarifVolumenLZ,FreiwZulage-(TarifVolumenEnt+TarifVolumenLZ),0)*AustrittsKNZ*EintrittsKNZ,2)</f>
        <v>31.81</v>
      </c>
      <c r="I1727">
        <f t="shared" si="240"/>
        <v>2373.16</v>
      </c>
      <c r="J1727">
        <f t="shared" si="234"/>
        <v>474.75</v>
      </c>
      <c r="K1727">
        <f t="shared" si="235"/>
        <v>1451.8400000000001</v>
      </c>
      <c r="L1727">
        <f t="shared" si="236"/>
        <v>3226.84</v>
      </c>
    </row>
    <row r="1728" spans="1:12" x14ac:dyDescent="0.25">
      <c r="A1728">
        <f t="shared" si="241"/>
        <v>11</v>
      </c>
      <c r="B1728">
        <f t="shared" si="242"/>
        <v>144</v>
      </c>
      <c r="C1728">
        <f t="shared" si="237"/>
        <v>3056</v>
      </c>
      <c r="D1728" t="str">
        <f t="shared" si="238"/>
        <v>Dieter</v>
      </c>
      <c r="E1728" t="str">
        <f t="shared" si="239"/>
        <v>Rivinius</v>
      </c>
      <c r="F1728">
        <f>ROUND(IF(Tariftyp="AT",IF($A1728&lt;MONTH(TE_ZP_AT),AT_Gehalt,AT_Gehalt*(1+TE_Satz_AT)),IF($A1728&lt;MONTH(TE_ZP_Tarif),Tarifentgelt,Tarifentgelt*(1+TE_Satz))*IRWAZ/AZ_Tarif)*EintrittsKNZ*AustrittsKNZ,2)</f>
        <v>2128.5</v>
      </c>
      <c r="G1728">
        <f>ROUND(Grundentgelt*LZinPrz,2)</f>
        <v>212.85</v>
      </c>
      <c r="H1728">
        <f>ROUND(IF(FreiwZulage&gt;TarifVolumenEnt+TarifVolumenLZ,FreiwZulage-(TarifVolumenEnt+TarifVolumenLZ),0)*AustrittsKNZ*EintrittsKNZ,2)</f>
        <v>31.81</v>
      </c>
      <c r="I1728">
        <f t="shared" si="240"/>
        <v>2373.16</v>
      </c>
      <c r="J1728">
        <f t="shared" si="234"/>
        <v>474.75</v>
      </c>
      <c r="K1728">
        <f t="shared" si="235"/>
        <v>1451.8400000000001</v>
      </c>
      <c r="L1728">
        <f t="shared" si="236"/>
        <v>3226.84</v>
      </c>
    </row>
    <row r="1729" spans="1:12" x14ac:dyDescent="0.25">
      <c r="A1729">
        <f t="shared" si="241"/>
        <v>12</v>
      </c>
      <c r="B1729">
        <f t="shared" si="242"/>
        <v>144</v>
      </c>
      <c r="C1729">
        <f t="shared" si="237"/>
        <v>3056</v>
      </c>
      <c r="D1729" t="str">
        <f t="shared" si="238"/>
        <v>Dieter</v>
      </c>
      <c r="E1729" t="str">
        <f t="shared" si="239"/>
        <v>Rivinius</v>
      </c>
      <c r="F1729">
        <f>ROUND(IF(Tariftyp="AT",IF($A1729&lt;MONTH(TE_ZP_AT),AT_Gehalt,AT_Gehalt*(1+TE_Satz_AT)),IF($A1729&lt;MONTH(TE_ZP_Tarif),Tarifentgelt,Tarifentgelt*(1+TE_Satz))*IRWAZ/AZ_Tarif)*EintrittsKNZ*AustrittsKNZ,2)</f>
        <v>2128.5</v>
      </c>
      <c r="G1729">
        <f>ROUND(Grundentgelt*LZinPrz,2)</f>
        <v>212.85</v>
      </c>
      <c r="H1729">
        <f>ROUND(IF(FreiwZulage&gt;TarifVolumenEnt+TarifVolumenLZ,FreiwZulage-(TarifVolumenEnt+TarifVolumenLZ),0)*AustrittsKNZ*EintrittsKNZ,2)</f>
        <v>31.81</v>
      </c>
      <c r="I1729">
        <f t="shared" si="240"/>
        <v>2373.16</v>
      </c>
      <c r="J1729">
        <f t="shared" si="234"/>
        <v>474.75</v>
      </c>
      <c r="K1729">
        <f t="shared" si="235"/>
        <v>1451.8400000000001</v>
      </c>
      <c r="L1729">
        <f t="shared" si="236"/>
        <v>3226.84</v>
      </c>
    </row>
    <row r="1730" spans="1:12" x14ac:dyDescent="0.25">
      <c r="A1730">
        <f t="shared" si="241"/>
        <v>1</v>
      </c>
      <c r="B1730">
        <f t="shared" si="242"/>
        <v>145</v>
      </c>
      <c r="C1730">
        <f t="shared" si="237"/>
        <v>3057</v>
      </c>
      <c r="D1730" t="str">
        <f t="shared" si="238"/>
        <v>Christian</v>
      </c>
      <c r="E1730" t="str">
        <f t="shared" si="239"/>
        <v>Rixen</v>
      </c>
      <c r="F1730">
        <f>ROUND(IF(Tariftyp="AT",IF($A1730&lt;MONTH(TE_ZP_AT),AT_Gehalt,AT_Gehalt*(1+TE_Satz_AT)),IF($A1730&lt;MONTH(TE_ZP_Tarif),Tarifentgelt,Tarifentgelt*(1+TE_Satz))*IRWAZ/AZ_Tarif)*EintrittsKNZ*AustrittsKNZ,2)</f>
        <v>2224</v>
      </c>
      <c r="G1730">
        <f>ROUND(Grundentgelt*LZinPrz,2)</f>
        <v>222.4</v>
      </c>
      <c r="H1730">
        <f>ROUND(IF(FreiwZulage&gt;TarifVolumenEnt+TarifVolumenLZ,FreiwZulage-(TarifVolumenEnt+TarifVolumenLZ),0)*AustrittsKNZ*EintrittsKNZ,2)</f>
        <v>0</v>
      </c>
      <c r="I1730">
        <f t="shared" si="240"/>
        <v>2446.4</v>
      </c>
      <c r="J1730">
        <f t="shared" ref="J1730:J1793" si="243">ROUND(IF(KVPV_BBG&lt;lfdEntgelt,KVPV_BBG*KVPV_Satz,lfdEntgelt*KVPV_Satz)+IF(RVAV_BBG&lt;lfdEntgelt,RVAV_BBG*RVAV_Satz,lfdEntgelt*RVAV_Satz),2)</f>
        <v>489.4</v>
      </c>
      <c r="K1730">
        <f t="shared" ref="K1730:K1793" si="244">IF(KVPV_BBG-lfdEntgelt&lt;0,0,KVPV_BBG-lfdEntgelt)</f>
        <v>1378.6</v>
      </c>
      <c r="L1730">
        <f t="shared" ref="L1730:L1793" si="245">IF(RVAV_BBG-lfdEntgelt&lt;0,0,RVAV_BBG-lfdEntgelt)</f>
        <v>3153.6</v>
      </c>
    </row>
    <row r="1731" spans="1:12" x14ac:dyDescent="0.25">
      <c r="A1731">
        <f t="shared" si="241"/>
        <v>2</v>
      </c>
      <c r="B1731">
        <f t="shared" si="242"/>
        <v>145</v>
      </c>
      <c r="C1731">
        <f t="shared" ref="C1731:C1794" si="246">INDEX(Stammdaten,$B1731,1)</f>
        <v>3057</v>
      </c>
      <c r="D1731" t="str">
        <f t="shared" ref="D1731:D1794" si="247">INDEX(Stammdaten,$B1731,2)</f>
        <v>Christian</v>
      </c>
      <c r="E1731" t="str">
        <f t="shared" ref="E1731:E1794" si="248">INDEX(Stammdaten,$B1731,3)</f>
        <v>Rixen</v>
      </c>
      <c r="F1731">
        <f>ROUND(IF(Tariftyp="AT",IF($A1731&lt;MONTH(TE_ZP_AT),AT_Gehalt,AT_Gehalt*(1+TE_Satz_AT)),IF($A1731&lt;MONTH(TE_ZP_Tarif),Tarifentgelt,Tarifentgelt*(1+TE_Satz))*IRWAZ/AZ_Tarif)*EintrittsKNZ*AustrittsKNZ,2)</f>
        <v>2224</v>
      </c>
      <c r="G1731">
        <f>ROUND(Grundentgelt*LZinPrz,2)</f>
        <v>222.4</v>
      </c>
      <c r="H1731">
        <f>ROUND(IF(FreiwZulage&gt;TarifVolumenEnt+TarifVolumenLZ,FreiwZulage-(TarifVolumenEnt+TarifVolumenLZ),0)*AustrittsKNZ*EintrittsKNZ,2)</f>
        <v>0</v>
      </c>
      <c r="I1731">
        <f t="shared" ref="I1731:I1794" si="249">SUM(F1731:H1731)</f>
        <v>2446.4</v>
      </c>
      <c r="J1731">
        <f t="shared" si="243"/>
        <v>489.4</v>
      </c>
      <c r="K1731">
        <f t="shared" si="244"/>
        <v>1378.6</v>
      </c>
      <c r="L1731">
        <f t="shared" si="245"/>
        <v>3153.6</v>
      </c>
    </row>
    <row r="1732" spans="1:12" x14ac:dyDescent="0.25">
      <c r="A1732">
        <f t="shared" ref="A1732:A1795" si="250">IF($A1731=12,1,$A1731+1)</f>
        <v>3</v>
      </c>
      <c r="B1732">
        <f t="shared" ref="B1732:B1795" si="251">IF(A1732=1,B1731+1,B1731)</f>
        <v>145</v>
      </c>
      <c r="C1732">
        <f t="shared" si="246"/>
        <v>3057</v>
      </c>
      <c r="D1732" t="str">
        <f t="shared" si="247"/>
        <v>Christian</v>
      </c>
      <c r="E1732" t="str">
        <f t="shared" si="248"/>
        <v>Rixen</v>
      </c>
      <c r="F1732">
        <f>ROUND(IF(Tariftyp="AT",IF($A1732&lt;MONTH(TE_ZP_AT),AT_Gehalt,AT_Gehalt*(1+TE_Satz_AT)),IF($A1732&lt;MONTH(TE_ZP_Tarif),Tarifentgelt,Tarifentgelt*(1+TE_Satz))*IRWAZ/AZ_Tarif)*EintrittsKNZ*AustrittsKNZ,2)</f>
        <v>2224</v>
      </c>
      <c r="G1732">
        <f>ROUND(Grundentgelt*LZinPrz,2)</f>
        <v>222.4</v>
      </c>
      <c r="H1732">
        <f>ROUND(IF(FreiwZulage&gt;TarifVolumenEnt+TarifVolumenLZ,FreiwZulage-(TarifVolumenEnt+TarifVolumenLZ),0)*AustrittsKNZ*EintrittsKNZ,2)</f>
        <v>0</v>
      </c>
      <c r="I1732">
        <f t="shared" si="249"/>
        <v>2446.4</v>
      </c>
      <c r="J1732">
        <f t="shared" si="243"/>
        <v>489.4</v>
      </c>
      <c r="K1732">
        <f t="shared" si="244"/>
        <v>1378.6</v>
      </c>
      <c r="L1732">
        <f t="shared" si="245"/>
        <v>3153.6</v>
      </c>
    </row>
    <row r="1733" spans="1:12" x14ac:dyDescent="0.25">
      <c r="A1733">
        <f t="shared" si="250"/>
        <v>4</v>
      </c>
      <c r="B1733">
        <f t="shared" si="251"/>
        <v>145</v>
      </c>
      <c r="C1733">
        <f t="shared" si="246"/>
        <v>3057</v>
      </c>
      <c r="D1733" t="str">
        <f t="shared" si="247"/>
        <v>Christian</v>
      </c>
      <c r="E1733" t="str">
        <f t="shared" si="248"/>
        <v>Rixen</v>
      </c>
      <c r="F1733">
        <f>ROUND(IF(Tariftyp="AT",IF($A1733&lt;MONTH(TE_ZP_AT),AT_Gehalt,AT_Gehalt*(1+TE_Satz_AT)),IF($A1733&lt;MONTH(TE_ZP_Tarif),Tarifentgelt,Tarifentgelt*(1+TE_Satz))*IRWAZ/AZ_Tarif)*EintrittsKNZ*AustrittsKNZ,2)</f>
        <v>2224</v>
      </c>
      <c r="G1733">
        <f>ROUND(Grundentgelt*LZinPrz,2)</f>
        <v>222.4</v>
      </c>
      <c r="H1733">
        <f>ROUND(IF(FreiwZulage&gt;TarifVolumenEnt+TarifVolumenLZ,FreiwZulage-(TarifVolumenEnt+TarifVolumenLZ),0)*AustrittsKNZ*EintrittsKNZ,2)</f>
        <v>0</v>
      </c>
      <c r="I1733">
        <f t="shared" si="249"/>
        <v>2446.4</v>
      </c>
      <c r="J1733">
        <f t="shared" si="243"/>
        <v>489.4</v>
      </c>
      <c r="K1733">
        <f t="shared" si="244"/>
        <v>1378.6</v>
      </c>
      <c r="L1733">
        <f t="shared" si="245"/>
        <v>3153.6</v>
      </c>
    </row>
    <row r="1734" spans="1:12" x14ac:dyDescent="0.25">
      <c r="A1734">
        <f t="shared" si="250"/>
        <v>5</v>
      </c>
      <c r="B1734">
        <f t="shared" si="251"/>
        <v>145</v>
      </c>
      <c r="C1734">
        <f t="shared" si="246"/>
        <v>3057</v>
      </c>
      <c r="D1734" t="str">
        <f t="shared" si="247"/>
        <v>Christian</v>
      </c>
      <c r="E1734" t="str">
        <f t="shared" si="248"/>
        <v>Rixen</v>
      </c>
      <c r="F1734">
        <f>ROUND(IF(Tariftyp="AT",IF($A1734&lt;MONTH(TE_ZP_AT),AT_Gehalt,AT_Gehalt*(1+TE_Satz_AT)),IF($A1734&lt;MONTH(TE_ZP_Tarif),Tarifentgelt,Tarifentgelt*(1+TE_Satz))*IRWAZ/AZ_Tarif)*EintrittsKNZ*AustrittsKNZ,2)</f>
        <v>2290.7199999999998</v>
      </c>
      <c r="G1734">
        <f>ROUND(Grundentgelt*LZinPrz,2)</f>
        <v>229.07</v>
      </c>
      <c r="H1734">
        <f>ROUND(IF(FreiwZulage&gt;TarifVolumenEnt+TarifVolumenLZ,FreiwZulage-(TarifVolumenEnt+TarifVolumenLZ),0)*AustrittsKNZ*EintrittsKNZ,2)</f>
        <v>0</v>
      </c>
      <c r="I1734">
        <f t="shared" si="249"/>
        <v>2519.79</v>
      </c>
      <c r="J1734">
        <f t="shared" si="243"/>
        <v>504.08</v>
      </c>
      <c r="K1734">
        <f t="shared" si="244"/>
        <v>1305.21</v>
      </c>
      <c r="L1734">
        <f t="shared" si="245"/>
        <v>3080.21</v>
      </c>
    </row>
    <row r="1735" spans="1:12" x14ac:dyDescent="0.25">
      <c r="A1735">
        <f t="shared" si="250"/>
        <v>6</v>
      </c>
      <c r="B1735">
        <f t="shared" si="251"/>
        <v>145</v>
      </c>
      <c r="C1735">
        <f t="shared" si="246"/>
        <v>3057</v>
      </c>
      <c r="D1735" t="str">
        <f t="shared" si="247"/>
        <v>Christian</v>
      </c>
      <c r="E1735" t="str">
        <f t="shared" si="248"/>
        <v>Rixen</v>
      </c>
      <c r="F1735">
        <f>ROUND(IF(Tariftyp="AT",IF($A1735&lt;MONTH(TE_ZP_AT),AT_Gehalt,AT_Gehalt*(1+TE_Satz_AT)),IF($A1735&lt;MONTH(TE_ZP_Tarif),Tarifentgelt,Tarifentgelt*(1+TE_Satz))*IRWAZ/AZ_Tarif)*EintrittsKNZ*AustrittsKNZ,2)</f>
        <v>2290.7199999999998</v>
      </c>
      <c r="G1735">
        <f>ROUND(Grundentgelt*LZinPrz,2)</f>
        <v>229.07</v>
      </c>
      <c r="H1735">
        <f>ROUND(IF(FreiwZulage&gt;TarifVolumenEnt+TarifVolumenLZ,FreiwZulage-(TarifVolumenEnt+TarifVolumenLZ),0)*AustrittsKNZ*EintrittsKNZ,2)</f>
        <v>0</v>
      </c>
      <c r="I1735">
        <f t="shared" si="249"/>
        <v>2519.79</v>
      </c>
      <c r="J1735">
        <f t="shared" si="243"/>
        <v>504.08</v>
      </c>
      <c r="K1735">
        <f t="shared" si="244"/>
        <v>1305.21</v>
      </c>
      <c r="L1735">
        <f t="shared" si="245"/>
        <v>3080.21</v>
      </c>
    </row>
    <row r="1736" spans="1:12" x14ac:dyDescent="0.25">
      <c r="A1736">
        <f t="shared" si="250"/>
        <v>7</v>
      </c>
      <c r="B1736">
        <f t="shared" si="251"/>
        <v>145</v>
      </c>
      <c r="C1736">
        <f t="shared" si="246"/>
        <v>3057</v>
      </c>
      <c r="D1736" t="str">
        <f t="shared" si="247"/>
        <v>Christian</v>
      </c>
      <c r="E1736" t="str">
        <f t="shared" si="248"/>
        <v>Rixen</v>
      </c>
      <c r="F1736">
        <f>ROUND(IF(Tariftyp="AT",IF($A1736&lt;MONTH(TE_ZP_AT),AT_Gehalt,AT_Gehalt*(1+TE_Satz_AT)),IF($A1736&lt;MONTH(TE_ZP_Tarif),Tarifentgelt,Tarifentgelt*(1+TE_Satz))*IRWAZ/AZ_Tarif)*EintrittsKNZ*AustrittsKNZ,2)</f>
        <v>2290.7199999999998</v>
      </c>
      <c r="G1736">
        <f>ROUND(Grundentgelt*LZinPrz,2)</f>
        <v>229.07</v>
      </c>
      <c r="H1736">
        <f>ROUND(IF(FreiwZulage&gt;TarifVolumenEnt+TarifVolumenLZ,FreiwZulage-(TarifVolumenEnt+TarifVolumenLZ),0)*AustrittsKNZ*EintrittsKNZ,2)</f>
        <v>0</v>
      </c>
      <c r="I1736">
        <f t="shared" si="249"/>
        <v>2519.79</v>
      </c>
      <c r="J1736">
        <f t="shared" si="243"/>
        <v>504.08</v>
      </c>
      <c r="K1736">
        <f t="shared" si="244"/>
        <v>1305.21</v>
      </c>
      <c r="L1736">
        <f t="shared" si="245"/>
        <v>3080.21</v>
      </c>
    </row>
    <row r="1737" spans="1:12" x14ac:dyDescent="0.25">
      <c r="A1737">
        <f t="shared" si="250"/>
        <v>8</v>
      </c>
      <c r="B1737">
        <f t="shared" si="251"/>
        <v>145</v>
      </c>
      <c r="C1737">
        <f t="shared" si="246"/>
        <v>3057</v>
      </c>
      <c r="D1737" t="str">
        <f t="shared" si="247"/>
        <v>Christian</v>
      </c>
      <c r="E1737" t="str">
        <f t="shared" si="248"/>
        <v>Rixen</v>
      </c>
      <c r="F1737">
        <f>ROUND(IF(Tariftyp="AT",IF($A1737&lt;MONTH(TE_ZP_AT),AT_Gehalt,AT_Gehalt*(1+TE_Satz_AT)),IF($A1737&lt;MONTH(TE_ZP_Tarif),Tarifentgelt,Tarifentgelt*(1+TE_Satz))*IRWAZ/AZ_Tarif)*EintrittsKNZ*AustrittsKNZ,2)</f>
        <v>2290.7199999999998</v>
      </c>
      <c r="G1737">
        <f>ROUND(Grundentgelt*LZinPrz,2)</f>
        <v>229.07</v>
      </c>
      <c r="H1737">
        <f>ROUND(IF(FreiwZulage&gt;TarifVolumenEnt+TarifVolumenLZ,FreiwZulage-(TarifVolumenEnt+TarifVolumenLZ),0)*AustrittsKNZ*EintrittsKNZ,2)</f>
        <v>0</v>
      </c>
      <c r="I1737">
        <f t="shared" si="249"/>
        <v>2519.79</v>
      </c>
      <c r="J1737">
        <f t="shared" si="243"/>
        <v>504.08</v>
      </c>
      <c r="K1737">
        <f t="shared" si="244"/>
        <v>1305.21</v>
      </c>
      <c r="L1737">
        <f t="shared" si="245"/>
        <v>3080.21</v>
      </c>
    </row>
    <row r="1738" spans="1:12" x14ac:dyDescent="0.25">
      <c r="A1738">
        <f t="shared" si="250"/>
        <v>9</v>
      </c>
      <c r="B1738">
        <f t="shared" si="251"/>
        <v>145</v>
      </c>
      <c r="C1738">
        <f t="shared" si="246"/>
        <v>3057</v>
      </c>
      <c r="D1738" t="str">
        <f t="shared" si="247"/>
        <v>Christian</v>
      </c>
      <c r="E1738" t="str">
        <f t="shared" si="248"/>
        <v>Rixen</v>
      </c>
      <c r="F1738">
        <f>ROUND(IF(Tariftyp="AT",IF($A1738&lt;MONTH(TE_ZP_AT),AT_Gehalt,AT_Gehalt*(1+TE_Satz_AT)),IF($A1738&lt;MONTH(TE_ZP_Tarif),Tarifentgelt,Tarifentgelt*(1+TE_Satz))*IRWAZ/AZ_Tarif)*EintrittsKNZ*AustrittsKNZ,2)</f>
        <v>2290.7199999999998</v>
      </c>
      <c r="G1738">
        <f>ROUND(Grundentgelt*LZinPrz,2)</f>
        <v>229.07</v>
      </c>
      <c r="H1738">
        <f>ROUND(IF(FreiwZulage&gt;TarifVolumenEnt+TarifVolumenLZ,FreiwZulage-(TarifVolumenEnt+TarifVolumenLZ),0)*AustrittsKNZ*EintrittsKNZ,2)</f>
        <v>0</v>
      </c>
      <c r="I1738">
        <f t="shared" si="249"/>
        <v>2519.79</v>
      </c>
      <c r="J1738">
        <f t="shared" si="243"/>
        <v>504.08</v>
      </c>
      <c r="K1738">
        <f t="shared" si="244"/>
        <v>1305.21</v>
      </c>
      <c r="L1738">
        <f t="shared" si="245"/>
        <v>3080.21</v>
      </c>
    </row>
    <row r="1739" spans="1:12" x14ac:dyDescent="0.25">
      <c r="A1739">
        <f t="shared" si="250"/>
        <v>10</v>
      </c>
      <c r="B1739">
        <f t="shared" si="251"/>
        <v>145</v>
      </c>
      <c r="C1739">
        <f t="shared" si="246"/>
        <v>3057</v>
      </c>
      <c r="D1739" t="str">
        <f t="shared" si="247"/>
        <v>Christian</v>
      </c>
      <c r="E1739" t="str">
        <f t="shared" si="248"/>
        <v>Rixen</v>
      </c>
      <c r="F1739">
        <f>ROUND(IF(Tariftyp="AT",IF($A1739&lt;MONTH(TE_ZP_AT),AT_Gehalt,AT_Gehalt*(1+TE_Satz_AT)),IF($A1739&lt;MONTH(TE_ZP_Tarif),Tarifentgelt,Tarifentgelt*(1+TE_Satz))*IRWAZ/AZ_Tarif)*EintrittsKNZ*AustrittsKNZ,2)</f>
        <v>2290.7199999999998</v>
      </c>
      <c r="G1739">
        <f>ROUND(Grundentgelt*LZinPrz,2)</f>
        <v>229.07</v>
      </c>
      <c r="H1739">
        <f>ROUND(IF(FreiwZulage&gt;TarifVolumenEnt+TarifVolumenLZ,FreiwZulage-(TarifVolumenEnt+TarifVolumenLZ),0)*AustrittsKNZ*EintrittsKNZ,2)</f>
        <v>0</v>
      </c>
      <c r="I1739">
        <f t="shared" si="249"/>
        <v>2519.79</v>
      </c>
      <c r="J1739">
        <f t="shared" si="243"/>
        <v>504.08</v>
      </c>
      <c r="K1739">
        <f t="shared" si="244"/>
        <v>1305.21</v>
      </c>
      <c r="L1739">
        <f t="shared" si="245"/>
        <v>3080.21</v>
      </c>
    </row>
    <row r="1740" spans="1:12" x14ac:dyDescent="0.25">
      <c r="A1740">
        <f t="shared" si="250"/>
        <v>11</v>
      </c>
      <c r="B1740">
        <f t="shared" si="251"/>
        <v>145</v>
      </c>
      <c r="C1740">
        <f t="shared" si="246"/>
        <v>3057</v>
      </c>
      <c r="D1740" t="str">
        <f t="shared" si="247"/>
        <v>Christian</v>
      </c>
      <c r="E1740" t="str">
        <f t="shared" si="248"/>
        <v>Rixen</v>
      </c>
      <c r="F1740">
        <f>ROUND(IF(Tariftyp="AT",IF($A1740&lt;MONTH(TE_ZP_AT),AT_Gehalt,AT_Gehalt*(1+TE_Satz_AT)),IF($A1740&lt;MONTH(TE_ZP_Tarif),Tarifentgelt,Tarifentgelt*(1+TE_Satz))*IRWAZ/AZ_Tarif)*EintrittsKNZ*AustrittsKNZ,2)</f>
        <v>2290.7199999999998</v>
      </c>
      <c r="G1740">
        <f>ROUND(Grundentgelt*LZinPrz,2)</f>
        <v>229.07</v>
      </c>
      <c r="H1740">
        <f>ROUND(IF(FreiwZulage&gt;TarifVolumenEnt+TarifVolumenLZ,FreiwZulage-(TarifVolumenEnt+TarifVolumenLZ),0)*AustrittsKNZ*EintrittsKNZ,2)</f>
        <v>0</v>
      </c>
      <c r="I1740">
        <f t="shared" si="249"/>
        <v>2519.79</v>
      </c>
      <c r="J1740">
        <f t="shared" si="243"/>
        <v>504.08</v>
      </c>
      <c r="K1740">
        <f t="shared" si="244"/>
        <v>1305.21</v>
      </c>
      <c r="L1740">
        <f t="shared" si="245"/>
        <v>3080.21</v>
      </c>
    </row>
    <row r="1741" spans="1:12" x14ac:dyDescent="0.25">
      <c r="A1741">
        <f t="shared" si="250"/>
        <v>12</v>
      </c>
      <c r="B1741">
        <f t="shared" si="251"/>
        <v>145</v>
      </c>
      <c r="C1741">
        <f t="shared" si="246"/>
        <v>3057</v>
      </c>
      <c r="D1741" t="str">
        <f t="shared" si="247"/>
        <v>Christian</v>
      </c>
      <c r="E1741" t="str">
        <f t="shared" si="248"/>
        <v>Rixen</v>
      </c>
      <c r="F1741">
        <f>ROUND(IF(Tariftyp="AT",IF($A1741&lt;MONTH(TE_ZP_AT),AT_Gehalt,AT_Gehalt*(1+TE_Satz_AT)),IF($A1741&lt;MONTH(TE_ZP_Tarif),Tarifentgelt,Tarifentgelt*(1+TE_Satz))*IRWAZ/AZ_Tarif)*EintrittsKNZ*AustrittsKNZ,2)</f>
        <v>2290.7199999999998</v>
      </c>
      <c r="G1741">
        <f>ROUND(Grundentgelt*LZinPrz,2)</f>
        <v>229.07</v>
      </c>
      <c r="H1741">
        <f>ROUND(IF(FreiwZulage&gt;TarifVolumenEnt+TarifVolumenLZ,FreiwZulage-(TarifVolumenEnt+TarifVolumenLZ),0)*AustrittsKNZ*EintrittsKNZ,2)</f>
        <v>0</v>
      </c>
      <c r="I1741">
        <f t="shared" si="249"/>
        <v>2519.79</v>
      </c>
      <c r="J1741">
        <f t="shared" si="243"/>
        <v>504.08</v>
      </c>
      <c r="K1741">
        <f t="shared" si="244"/>
        <v>1305.21</v>
      </c>
      <c r="L1741">
        <f t="shared" si="245"/>
        <v>3080.21</v>
      </c>
    </row>
    <row r="1742" spans="1:12" x14ac:dyDescent="0.25">
      <c r="A1742">
        <f t="shared" si="250"/>
        <v>1</v>
      </c>
      <c r="B1742">
        <f t="shared" si="251"/>
        <v>146</v>
      </c>
      <c r="C1742">
        <f t="shared" si="246"/>
        <v>3062</v>
      </c>
      <c r="D1742" t="str">
        <f t="shared" si="247"/>
        <v>Andreas</v>
      </c>
      <c r="E1742" t="str">
        <f t="shared" si="248"/>
        <v>Roche</v>
      </c>
      <c r="F1742">
        <f>ROUND(IF(Tariftyp="AT",IF($A1742&lt;MONTH(TE_ZP_AT),AT_Gehalt,AT_Gehalt*(1+TE_Satz_AT)),IF($A1742&lt;MONTH(TE_ZP_Tarif),Tarifentgelt,Tarifentgelt*(1+TE_Satz))*IRWAZ/AZ_Tarif)*EintrittsKNZ*AustrittsKNZ,2)</f>
        <v>2294</v>
      </c>
      <c r="G1742">
        <f>ROUND(Grundentgelt*LZinPrz,2)</f>
        <v>252.34</v>
      </c>
      <c r="H1742">
        <f>ROUND(IF(FreiwZulage&gt;TarifVolumenEnt+TarifVolumenLZ,FreiwZulage-(TarifVolumenEnt+TarifVolumenLZ),0)*AustrittsKNZ*EintrittsKNZ,2)</f>
        <v>0</v>
      </c>
      <c r="I1742">
        <f t="shared" si="249"/>
        <v>2546.34</v>
      </c>
      <c r="J1742">
        <f t="shared" si="243"/>
        <v>509.4</v>
      </c>
      <c r="K1742">
        <f t="shared" si="244"/>
        <v>1278.6599999999999</v>
      </c>
      <c r="L1742">
        <f t="shared" si="245"/>
        <v>3053.66</v>
      </c>
    </row>
    <row r="1743" spans="1:12" x14ac:dyDescent="0.25">
      <c r="A1743">
        <f t="shared" si="250"/>
        <v>2</v>
      </c>
      <c r="B1743">
        <f t="shared" si="251"/>
        <v>146</v>
      </c>
      <c r="C1743">
        <f t="shared" si="246"/>
        <v>3062</v>
      </c>
      <c r="D1743" t="str">
        <f t="shared" si="247"/>
        <v>Andreas</v>
      </c>
      <c r="E1743" t="str">
        <f t="shared" si="248"/>
        <v>Roche</v>
      </c>
      <c r="F1743">
        <f>ROUND(IF(Tariftyp="AT",IF($A1743&lt;MONTH(TE_ZP_AT),AT_Gehalt,AT_Gehalt*(1+TE_Satz_AT)),IF($A1743&lt;MONTH(TE_ZP_Tarif),Tarifentgelt,Tarifentgelt*(1+TE_Satz))*IRWAZ/AZ_Tarif)*EintrittsKNZ*AustrittsKNZ,2)</f>
        <v>2294</v>
      </c>
      <c r="G1743">
        <f>ROUND(Grundentgelt*LZinPrz,2)</f>
        <v>252.34</v>
      </c>
      <c r="H1743">
        <f>ROUND(IF(FreiwZulage&gt;TarifVolumenEnt+TarifVolumenLZ,FreiwZulage-(TarifVolumenEnt+TarifVolumenLZ),0)*AustrittsKNZ*EintrittsKNZ,2)</f>
        <v>0</v>
      </c>
      <c r="I1743">
        <f t="shared" si="249"/>
        <v>2546.34</v>
      </c>
      <c r="J1743">
        <f t="shared" si="243"/>
        <v>509.4</v>
      </c>
      <c r="K1743">
        <f t="shared" si="244"/>
        <v>1278.6599999999999</v>
      </c>
      <c r="L1743">
        <f t="shared" si="245"/>
        <v>3053.66</v>
      </c>
    </row>
    <row r="1744" spans="1:12" x14ac:dyDescent="0.25">
      <c r="A1744">
        <f t="shared" si="250"/>
        <v>3</v>
      </c>
      <c r="B1744">
        <f t="shared" si="251"/>
        <v>146</v>
      </c>
      <c r="C1744">
        <f t="shared" si="246"/>
        <v>3062</v>
      </c>
      <c r="D1744" t="str">
        <f t="shared" si="247"/>
        <v>Andreas</v>
      </c>
      <c r="E1744" t="str">
        <f t="shared" si="248"/>
        <v>Roche</v>
      </c>
      <c r="F1744">
        <f>ROUND(IF(Tariftyp="AT",IF($A1744&lt;MONTH(TE_ZP_AT),AT_Gehalt,AT_Gehalt*(1+TE_Satz_AT)),IF($A1744&lt;MONTH(TE_ZP_Tarif),Tarifentgelt,Tarifentgelt*(1+TE_Satz))*IRWAZ/AZ_Tarif)*EintrittsKNZ*AustrittsKNZ,2)</f>
        <v>2294</v>
      </c>
      <c r="G1744">
        <f>ROUND(Grundentgelt*LZinPrz,2)</f>
        <v>252.34</v>
      </c>
      <c r="H1744">
        <f>ROUND(IF(FreiwZulage&gt;TarifVolumenEnt+TarifVolumenLZ,FreiwZulage-(TarifVolumenEnt+TarifVolumenLZ),0)*AustrittsKNZ*EintrittsKNZ,2)</f>
        <v>0</v>
      </c>
      <c r="I1744">
        <f t="shared" si="249"/>
        <v>2546.34</v>
      </c>
      <c r="J1744">
        <f t="shared" si="243"/>
        <v>509.4</v>
      </c>
      <c r="K1744">
        <f t="shared" si="244"/>
        <v>1278.6599999999999</v>
      </c>
      <c r="L1744">
        <f t="shared" si="245"/>
        <v>3053.66</v>
      </c>
    </row>
    <row r="1745" spans="1:12" x14ac:dyDescent="0.25">
      <c r="A1745">
        <f t="shared" si="250"/>
        <v>4</v>
      </c>
      <c r="B1745">
        <f t="shared" si="251"/>
        <v>146</v>
      </c>
      <c r="C1745">
        <f t="shared" si="246"/>
        <v>3062</v>
      </c>
      <c r="D1745" t="str">
        <f t="shared" si="247"/>
        <v>Andreas</v>
      </c>
      <c r="E1745" t="str">
        <f t="shared" si="248"/>
        <v>Roche</v>
      </c>
      <c r="F1745">
        <f>ROUND(IF(Tariftyp="AT",IF($A1745&lt;MONTH(TE_ZP_AT),AT_Gehalt,AT_Gehalt*(1+TE_Satz_AT)),IF($A1745&lt;MONTH(TE_ZP_Tarif),Tarifentgelt,Tarifentgelt*(1+TE_Satz))*IRWAZ/AZ_Tarif)*EintrittsKNZ*AustrittsKNZ,2)</f>
        <v>2294</v>
      </c>
      <c r="G1745">
        <f>ROUND(Grundentgelt*LZinPrz,2)</f>
        <v>252.34</v>
      </c>
      <c r="H1745">
        <f>ROUND(IF(FreiwZulage&gt;TarifVolumenEnt+TarifVolumenLZ,FreiwZulage-(TarifVolumenEnt+TarifVolumenLZ),0)*AustrittsKNZ*EintrittsKNZ,2)</f>
        <v>0</v>
      </c>
      <c r="I1745">
        <f t="shared" si="249"/>
        <v>2546.34</v>
      </c>
      <c r="J1745">
        <f t="shared" si="243"/>
        <v>509.4</v>
      </c>
      <c r="K1745">
        <f t="shared" si="244"/>
        <v>1278.6599999999999</v>
      </c>
      <c r="L1745">
        <f t="shared" si="245"/>
        <v>3053.66</v>
      </c>
    </row>
    <row r="1746" spans="1:12" x14ac:dyDescent="0.25">
      <c r="A1746">
        <f t="shared" si="250"/>
        <v>5</v>
      </c>
      <c r="B1746">
        <f t="shared" si="251"/>
        <v>146</v>
      </c>
      <c r="C1746">
        <f t="shared" si="246"/>
        <v>3062</v>
      </c>
      <c r="D1746" t="str">
        <f t="shared" si="247"/>
        <v>Andreas</v>
      </c>
      <c r="E1746" t="str">
        <f t="shared" si="248"/>
        <v>Roche</v>
      </c>
      <c r="F1746">
        <f>ROUND(IF(Tariftyp="AT",IF($A1746&lt;MONTH(TE_ZP_AT),AT_Gehalt,AT_Gehalt*(1+TE_Satz_AT)),IF($A1746&lt;MONTH(TE_ZP_Tarif),Tarifentgelt,Tarifentgelt*(1+TE_Satz))*IRWAZ/AZ_Tarif)*EintrittsKNZ*AustrittsKNZ,2)</f>
        <v>2362.8200000000002</v>
      </c>
      <c r="G1746">
        <f>ROUND(Grundentgelt*LZinPrz,2)</f>
        <v>259.91000000000003</v>
      </c>
      <c r="H1746">
        <f>ROUND(IF(FreiwZulage&gt;TarifVolumenEnt+TarifVolumenLZ,FreiwZulage-(TarifVolumenEnt+TarifVolumenLZ),0)*AustrittsKNZ*EintrittsKNZ,2)</f>
        <v>0</v>
      </c>
      <c r="I1746">
        <f t="shared" si="249"/>
        <v>2622.73</v>
      </c>
      <c r="J1746">
        <f t="shared" si="243"/>
        <v>524.67999999999995</v>
      </c>
      <c r="K1746">
        <f t="shared" si="244"/>
        <v>1202.27</v>
      </c>
      <c r="L1746">
        <f t="shared" si="245"/>
        <v>2977.27</v>
      </c>
    </row>
    <row r="1747" spans="1:12" x14ac:dyDescent="0.25">
      <c r="A1747">
        <f t="shared" si="250"/>
        <v>6</v>
      </c>
      <c r="B1747">
        <f t="shared" si="251"/>
        <v>146</v>
      </c>
      <c r="C1747">
        <f t="shared" si="246"/>
        <v>3062</v>
      </c>
      <c r="D1747" t="str">
        <f t="shared" si="247"/>
        <v>Andreas</v>
      </c>
      <c r="E1747" t="str">
        <f t="shared" si="248"/>
        <v>Roche</v>
      </c>
      <c r="F1747">
        <f>ROUND(IF(Tariftyp="AT",IF($A1747&lt;MONTH(TE_ZP_AT),AT_Gehalt,AT_Gehalt*(1+TE_Satz_AT)),IF($A1747&lt;MONTH(TE_ZP_Tarif),Tarifentgelt,Tarifentgelt*(1+TE_Satz))*IRWAZ/AZ_Tarif)*EintrittsKNZ*AustrittsKNZ,2)</f>
        <v>2362.8200000000002</v>
      </c>
      <c r="G1747">
        <f>ROUND(Grundentgelt*LZinPrz,2)</f>
        <v>259.91000000000003</v>
      </c>
      <c r="H1747">
        <f>ROUND(IF(FreiwZulage&gt;TarifVolumenEnt+TarifVolumenLZ,FreiwZulage-(TarifVolumenEnt+TarifVolumenLZ),0)*AustrittsKNZ*EintrittsKNZ,2)</f>
        <v>0</v>
      </c>
      <c r="I1747">
        <f t="shared" si="249"/>
        <v>2622.73</v>
      </c>
      <c r="J1747">
        <f t="shared" si="243"/>
        <v>524.67999999999995</v>
      </c>
      <c r="K1747">
        <f t="shared" si="244"/>
        <v>1202.27</v>
      </c>
      <c r="L1747">
        <f t="shared" si="245"/>
        <v>2977.27</v>
      </c>
    </row>
    <row r="1748" spans="1:12" x14ac:dyDescent="0.25">
      <c r="A1748">
        <f t="shared" si="250"/>
        <v>7</v>
      </c>
      <c r="B1748">
        <f t="shared" si="251"/>
        <v>146</v>
      </c>
      <c r="C1748">
        <f t="shared" si="246"/>
        <v>3062</v>
      </c>
      <c r="D1748" t="str">
        <f t="shared" si="247"/>
        <v>Andreas</v>
      </c>
      <c r="E1748" t="str">
        <f t="shared" si="248"/>
        <v>Roche</v>
      </c>
      <c r="F1748">
        <f>ROUND(IF(Tariftyp="AT",IF($A1748&lt;MONTH(TE_ZP_AT),AT_Gehalt,AT_Gehalt*(1+TE_Satz_AT)),IF($A1748&lt;MONTH(TE_ZP_Tarif),Tarifentgelt,Tarifentgelt*(1+TE_Satz))*IRWAZ/AZ_Tarif)*EintrittsKNZ*AustrittsKNZ,2)</f>
        <v>2362.8200000000002</v>
      </c>
      <c r="G1748">
        <f>ROUND(Grundentgelt*LZinPrz,2)</f>
        <v>259.91000000000003</v>
      </c>
      <c r="H1748">
        <f>ROUND(IF(FreiwZulage&gt;TarifVolumenEnt+TarifVolumenLZ,FreiwZulage-(TarifVolumenEnt+TarifVolumenLZ),0)*AustrittsKNZ*EintrittsKNZ,2)</f>
        <v>0</v>
      </c>
      <c r="I1748">
        <f t="shared" si="249"/>
        <v>2622.73</v>
      </c>
      <c r="J1748">
        <f t="shared" si="243"/>
        <v>524.67999999999995</v>
      </c>
      <c r="K1748">
        <f t="shared" si="244"/>
        <v>1202.27</v>
      </c>
      <c r="L1748">
        <f t="shared" si="245"/>
        <v>2977.27</v>
      </c>
    </row>
    <row r="1749" spans="1:12" x14ac:dyDescent="0.25">
      <c r="A1749">
        <f t="shared" si="250"/>
        <v>8</v>
      </c>
      <c r="B1749">
        <f t="shared" si="251"/>
        <v>146</v>
      </c>
      <c r="C1749">
        <f t="shared" si="246"/>
        <v>3062</v>
      </c>
      <c r="D1749" t="str">
        <f t="shared" si="247"/>
        <v>Andreas</v>
      </c>
      <c r="E1749" t="str">
        <f t="shared" si="248"/>
        <v>Roche</v>
      </c>
      <c r="F1749">
        <f>ROUND(IF(Tariftyp="AT",IF($A1749&lt;MONTH(TE_ZP_AT),AT_Gehalt,AT_Gehalt*(1+TE_Satz_AT)),IF($A1749&lt;MONTH(TE_ZP_Tarif),Tarifentgelt,Tarifentgelt*(1+TE_Satz))*IRWAZ/AZ_Tarif)*EintrittsKNZ*AustrittsKNZ,2)</f>
        <v>2362.8200000000002</v>
      </c>
      <c r="G1749">
        <f>ROUND(Grundentgelt*LZinPrz,2)</f>
        <v>259.91000000000003</v>
      </c>
      <c r="H1749">
        <f>ROUND(IF(FreiwZulage&gt;TarifVolumenEnt+TarifVolumenLZ,FreiwZulage-(TarifVolumenEnt+TarifVolumenLZ),0)*AustrittsKNZ*EintrittsKNZ,2)</f>
        <v>0</v>
      </c>
      <c r="I1749">
        <f t="shared" si="249"/>
        <v>2622.73</v>
      </c>
      <c r="J1749">
        <f t="shared" si="243"/>
        <v>524.67999999999995</v>
      </c>
      <c r="K1749">
        <f t="shared" si="244"/>
        <v>1202.27</v>
      </c>
      <c r="L1749">
        <f t="shared" si="245"/>
        <v>2977.27</v>
      </c>
    </row>
    <row r="1750" spans="1:12" x14ac:dyDescent="0.25">
      <c r="A1750">
        <f t="shared" si="250"/>
        <v>9</v>
      </c>
      <c r="B1750">
        <f t="shared" si="251"/>
        <v>146</v>
      </c>
      <c r="C1750">
        <f t="shared" si="246"/>
        <v>3062</v>
      </c>
      <c r="D1750" t="str">
        <f t="shared" si="247"/>
        <v>Andreas</v>
      </c>
      <c r="E1750" t="str">
        <f t="shared" si="248"/>
        <v>Roche</v>
      </c>
      <c r="F1750">
        <f>ROUND(IF(Tariftyp="AT",IF($A1750&lt;MONTH(TE_ZP_AT),AT_Gehalt,AT_Gehalt*(1+TE_Satz_AT)),IF($A1750&lt;MONTH(TE_ZP_Tarif),Tarifentgelt,Tarifentgelt*(1+TE_Satz))*IRWAZ/AZ_Tarif)*EintrittsKNZ*AustrittsKNZ,2)</f>
        <v>2362.8200000000002</v>
      </c>
      <c r="G1750">
        <f>ROUND(Grundentgelt*LZinPrz,2)</f>
        <v>259.91000000000003</v>
      </c>
      <c r="H1750">
        <f>ROUND(IF(FreiwZulage&gt;TarifVolumenEnt+TarifVolumenLZ,FreiwZulage-(TarifVolumenEnt+TarifVolumenLZ),0)*AustrittsKNZ*EintrittsKNZ,2)</f>
        <v>0</v>
      </c>
      <c r="I1750">
        <f t="shared" si="249"/>
        <v>2622.73</v>
      </c>
      <c r="J1750">
        <f t="shared" si="243"/>
        <v>524.67999999999995</v>
      </c>
      <c r="K1750">
        <f t="shared" si="244"/>
        <v>1202.27</v>
      </c>
      <c r="L1750">
        <f t="shared" si="245"/>
        <v>2977.27</v>
      </c>
    </row>
    <row r="1751" spans="1:12" x14ac:dyDescent="0.25">
      <c r="A1751">
        <f t="shared" si="250"/>
        <v>10</v>
      </c>
      <c r="B1751">
        <f t="shared" si="251"/>
        <v>146</v>
      </c>
      <c r="C1751">
        <f t="shared" si="246"/>
        <v>3062</v>
      </c>
      <c r="D1751" t="str">
        <f t="shared" si="247"/>
        <v>Andreas</v>
      </c>
      <c r="E1751" t="str">
        <f t="shared" si="248"/>
        <v>Roche</v>
      </c>
      <c r="F1751">
        <f>ROUND(IF(Tariftyp="AT",IF($A1751&lt;MONTH(TE_ZP_AT),AT_Gehalt,AT_Gehalt*(1+TE_Satz_AT)),IF($A1751&lt;MONTH(TE_ZP_Tarif),Tarifentgelt,Tarifentgelt*(1+TE_Satz))*IRWAZ/AZ_Tarif)*EintrittsKNZ*AustrittsKNZ,2)</f>
        <v>2362.8200000000002</v>
      </c>
      <c r="G1751">
        <f>ROUND(Grundentgelt*LZinPrz,2)</f>
        <v>259.91000000000003</v>
      </c>
      <c r="H1751">
        <f>ROUND(IF(FreiwZulage&gt;TarifVolumenEnt+TarifVolumenLZ,FreiwZulage-(TarifVolumenEnt+TarifVolumenLZ),0)*AustrittsKNZ*EintrittsKNZ,2)</f>
        <v>0</v>
      </c>
      <c r="I1751">
        <f t="shared" si="249"/>
        <v>2622.73</v>
      </c>
      <c r="J1751">
        <f t="shared" si="243"/>
        <v>524.67999999999995</v>
      </c>
      <c r="K1751">
        <f t="shared" si="244"/>
        <v>1202.27</v>
      </c>
      <c r="L1751">
        <f t="shared" si="245"/>
        <v>2977.27</v>
      </c>
    </row>
    <row r="1752" spans="1:12" x14ac:dyDescent="0.25">
      <c r="A1752">
        <f t="shared" si="250"/>
        <v>11</v>
      </c>
      <c r="B1752">
        <f t="shared" si="251"/>
        <v>146</v>
      </c>
      <c r="C1752">
        <f t="shared" si="246"/>
        <v>3062</v>
      </c>
      <c r="D1752" t="str">
        <f t="shared" si="247"/>
        <v>Andreas</v>
      </c>
      <c r="E1752" t="str">
        <f t="shared" si="248"/>
        <v>Roche</v>
      </c>
      <c r="F1752">
        <f>ROUND(IF(Tariftyp="AT",IF($A1752&lt;MONTH(TE_ZP_AT),AT_Gehalt,AT_Gehalt*(1+TE_Satz_AT)),IF($A1752&lt;MONTH(TE_ZP_Tarif),Tarifentgelt,Tarifentgelt*(1+TE_Satz))*IRWAZ/AZ_Tarif)*EintrittsKNZ*AustrittsKNZ,2)</f>
        <v>2362.8200000000002</v>
      </c>
      <c r="G1752">
        <f>ROUND(Grundentgelt*LZinPrz,2)</f>
        <v>259.91000000000003</v>
      </c>
      <c r="H1752">
        <f>ROUND(IF(FreiwZulage&gt;TarifVolumenEnt+TarifVolumenLZ,FreiwZulage-(TarifVolumenEnt+TarifVolumenLZ),0)*AustrittsKNZ*EintrittsKNZ,2)</f>
        <v>0</v>
      </c>
      <c r="I1752">
        <f t="shared" si="249"/>
        <v>2622.73</v>
      </c>
      <c r="J1752">
        <f t="shared" si="243"/>
        <v>524.67999999999995</v>
      </c>
      <c r="K1752">
        <f t="shared" si="244"/>
        <v>1202.27</v>
      </c>
      <c r="L1752">
        <f t="shared" si="245"/>
        <v>2977.27</v>
      </c>
    </row>
    <row r="1753" spans="1:12" x14ac:dyDescent="0.25">
      <c r="A1753">
        <f t="shared" si="250"/>
        <v>12</v>
      </c>
      <c r="B1753">
        <f t="shared" si="251"/>
        <v>146</v>
      </c>
      <c r="C1753">
        <f t="shared" si="246"/>
        <v>3062</v>
      </c>
      <c r="D1753" t="str">
        <f t="shared" si="247"/>
        <v>Andreas</v>
      </c>
      <c r="E1753" t="str">
        <f t="shared" si="248"/>
        <v>Roche</v>
      </c>
      <c r="F1753">
        <f>ROUND(IF(Tariftyp="AT",IF($A1753&lt;MONTH(TE_ZP_AT),AT_Gehalt,AT_Gehalt*(1+TE_Satz_AT)),IF($A1753&lt;MONTH(TE_ZP_Tarif),Tarifentgelt,Tarifentgelt*(1+TE_Satz))*IRWAZ/AZ_Tarif)*EintrittsKNZ*AustrittsKNZ,2)</f>
        <v>2362.8200000000002</v>
      </c>
      <c r="G1753">
        <f>ROUND(Grundentgelt*LZinPrz,2)</f>
        <v>259.91000000000003</v>
      </c>
      <c r="H1753">
        <f>ROUND(IF(FreiwZulage&gt;TarifVolumenEnt+TarifVolumenLZ,FreiwZulage-(TarifVolumenEnt+TarifVolumenLZ),0)*AustrittsKNZ*EintrittsKNZ,2)</f>
        <v>0</v>
      </c>
      <c r="I1753">
        <f t="shared" si="249"/>
        <v>2622.73</v>
      </c>
      <c r="J1753">
        <f t="shared" si="243"/>
        <v>524.67999999999995</v>
      </c>
      <c r="K1753">
        <f t="shared" si="244"/>
        <v>1202.27</v>
      </c>
      <c r="L1753">
        <f t="shared" si="245"/>
        <v>2977.27</v>
      </c>
    </row>
    <row r="1754" spans="1:12" x14ac:dyDescent="0.25">
      <c r="A1754">
        <f t="shared" si="250"/>
        <v>1</v>
      </c>
      <c r="B1754">
        <f t="shared" si="251"/>
        <v>147</v>
      </c>
      <c r="C1754">
        <f t="shared" si="246"/>
        <v>3063</v>
      </c>
      <c r="D1754" t="str">
        <f t="shared" si="247"/>
        <v>Arno</v>
      </c>
      <c r="E1754" t="str">
        <f t="shared" si="248"/>
        <v>Roche</v>
      </c>
      <c r="F1754">
        <f>ROUND(IF(Tariftyp="AT",IF($A1754&lt;MONTH(TE_ZP_AT),AT_Gehalt,AT_Gehalt*(1+TE_Satz_AT)),IF($A1754&lt;MONTH(TE_ZP_Tarif),Tarifentgelt,Tarifentgelt*(1+TE_Satz))*IRWAZ/AZ_Tarif)*EintrittsKNZ*AustrittsKNZ,2)</f>
        <v>2123.5</v>
      </c>
      <c r="G1754">
        <f>ROUND(Grundentgelt*LZinPrz,2)</f>
        <v>212.35</v>
      </c>
      <c r="H1754">
        <f>ROUND(IF(FreiwZulage&gt;TarifVolumenEnt+TarifVolumenLZ,FreiwZulage-(TarifVolumenEnt+TarifVolumenLZ),0)*AustrittsKNZ*EintrittsKNZ,2)</f>
        <v>0</v>
      </c>
      <c r="I1754">
        <f t="shared" si="249"/>
        <v>2335.85</v>
      </c>
      <c r="J1754">
        <f t="shared" si="243"/>
        <v>467.29</v>
      </c>
      <c r="K1754">
        <f t="shared" si="244"/>
        <v>1489.15</v>
      </c>
      <c r="L1754">
        <f t="shared" si="245"/>
        <v>3264.15</v>
      </c>
    </row>
    <row r="1755" spans="1:12" x14ac:dyDescent="0.25">
      <c r="A1755">
        <f t="shared" si="250"/>
        <v>2</v>
      </c>
      <c r="B1755">
        <f t="shared" si="251"/>
        <v>147</v>
      </c>
      <c r="C1755">
        <f t="shared" si="246"/>
        <v>3063</v>
      </c>
      <c r="D1755" t="str">
        <f t="shared" si="247"/>
        <v>Arno</v>
      </c>
      <c r="E1755" t="str">
        <f t="shared" si="248"/>
        <v>Roche</v>
      </c>
      <c r="F1755">
        <f>ROUND(IF(Tariftyp="AT",IF($A1755&lt;MONTH(TE_ZP_AT),AT_Gehalt,AT_Gehalt*(1+TE_Satz_AT)),IF($A1755&lt;MONTH(TE_ZP_Tarif),Tarifentgelt,Tarifentgelt*(1+TE_Satz))*IRWAZ/AZ_Tarif)*EintrittsKNZ*AustrittsKNZ,2)</f>
        <v>2123.5</v>
      </c>
      <c r="G1755">
        <f>ROUND(Grundentgelt*LZinPrz,2)</f>
        <v>212.35</v>
      </c>
      <c r="H1755">
        <f>ROUND(IF(FreiwZulage&gt;TarifVolumenEnt+TarifVolumenLZ,FreiwZulage-(TarifVolumenEnt+TarifVolumenLZ),0)*AustrittsKNZ*EintrittsKNZ,2)</f>
        <v>0</v>
      </c>
      <c r="I1755">
        <f t="shared" si="249"/>
        <v>2335.85</v>
      </c>
      <c r="J1755">
        <f t="shared" si="243"/>
        <v>467.29</v>
      </c>
      <c r="K1755">
        <f t="shared" si="244"/>
        <v>1489.15</v>
      </c>
      <c r="L1755">
        <f t="shared" si="245"/>
        <v>3264.15</v>
      </c>
    </row>
    <row r="1756" spans="1:12" x14ac:dyDescent="0.25">
      <c r="A1756">
        <f t="shared" si="250"/>
        <v>3</v>
      </c>
      <c r="B1756">
        <f t="shared" si="251"/>
        <v>147</v>
      </c>
      <c r="C1756">
        <f t="shared" si="246"/>
        <v>3063</v>
      </c>
      <c r="D1756" t="str">
        <f t="shared" si="247"/>
        <v>Arno</v>
      </c>
      <c r="E1756" t="str">
        <f t="shared" si="248"/>
        <v>Roche</v>
      </c>
      <c r="F1756">
        <f>ROUND(IF(Tariftyp="AT",IF($A1756&lt;MONTH(TE_ZP_AT),AT_Gehalt,AT_Gehalt*(1+TE_Satz_AT)),IF($A1756&lt;MONTH(TE_ZP_Tarif),Tarifentgelt,Tarifentgelt*(1+TE_Satz))*IRWAZ/AZ_Tarif)*EintrittsKNZ*AustrittsKNZ,2)</f>
        <v>2123.5</v>
      </c>
      <c r="G1756">
        <f>ROUND(Grundentgelt*LZinPrz,2)</f>
        <v>212.35</v>
      </c>
      <c r="H1756">
        <f>ROUND(IF(FreiwZulage&gt;TarifVolumenEnt+TarifVolumenLZ,FreiwZulage-(TarifVolumenEnt+TarifVolumenLZ),0)*AustrittsKNZ*EintrittsKNZ,2)</f>
        <v>0</v>
      </c>
      <c r="I1756">
        <f t="shared" si="249"/>
        <v>2335.85</v>
      </c>
      <c r="J1756">
        <f t="shared" si="243"/>
        <v>467.29</v>
      </c>
      <c r="K1756">
        <f t="shared" si="244"/>
        <v>1489.15</v>
      </c>
      <c r="L1756">
        <f t="shared" si="245"/>
        <v>3264.15</v>
      </c>
    </row>
    <row r="1757" spans="1:12" x14ac:dyDescent="0.25">
      <c r="A1757">
        <f t="shared" si="250"/>
        <v>4</v>
      </c>
      <c r="B1757">
        <f t="shared" si="251"/>
        <v>147</v>
      </c>
      <c r="C1757">
        <f t="shared" si="246"/>
        <v>3063</v>
      </c>
      <c r="D1757" t="str">
        <f t="shared" si="247"/>
        <v>Arno</v>
      </c>
      <c r="E1757" t="str">
        <f t="shared" si="248"/>
        <v>Roche</v>
      </c>
      <c r="F1757">
        <f>ROUND(IF(Tariftyp="AT",IF($A1757&lt;MONTH(TE_ZP_AT),AT_Gehalt,AT_Gehalt*(1+TE_Satz_AT)),IF($A1757&lt;MONTH(TE_ZP_Tarif),Tarifentgelt,Tarifentgelt*(1+TE_Satz))*IRWAZ/AZ_Tarif)*EintrittsKNZ*AustrittsKNZ,2)</f>
        <v>2123.5</v>
      </c>
      <c r="G1757">
        <f>ROUND(Grundentgelt*LZinPrz,2)</f>
        <v>212.35</v>
      </c>
      <c r="H1757">
        <f>ROUND(IF(FreiwZulage&gt;TarifVolumenEnt+TarifVolumenLZ,FreiwZulage-(TarifVolumenEnt+TarifVolumenLZ),0)*AustrittsKNZ*EintrittsKNZ,2)</f>
        <v>0</v>
      </c>
      <c r="I1757">
        <f t="shared" si="249"/>
        <v>2335.85</v>
      </c>
      <c r="J1757">
        <f t="shared" si="243"/>
        <v>467.29</v>
      </c>
      <c r="K1757">
        <f t="shared" si="244"/>
        <v>1489.15</v>
      </c>
      <c r="L1757">
        <f t="shared" si="245"/>
        <v>3264.15</v>
      </c>
    </row>
    <row r="1758" spans="1:12" x14ac:dyDescent="0.25">
      <c r="A1758">
        <f t="shared" si="250"/>
        <v>5</v>
      </c>
      <c r="B1758">
        <f t="shared" si="251"/>
        <v>147</v>
      </c>
      <c r="C1758">
        <f t="shared" si="246"/>
        <v>3063</v>
      </c>
      <c r="D1758" t="str">
        <f t="shared" si="247"/>
        <v>Arno</v>
      </c>
      <c r="E1758" t="str">
        <f t="shared" si="248"/>
        <v>Roche</v>
      </c>
      <c r="F1758">
        <f>ROUND(IF(Tariftyp="AT",IF($A1758&lt;MONTH(TE_ZP_AT),AT_Gehalt,AT_Gehalt*(1+TE_Satz_AT)),IF($A1758&lt;MONTH(TE_ZP_Tarif),Tarifentgelt,Tarifentgelt*(1+TE_Satz))*IRWAZ/AZ_Tarif)*EintrittsKNZ*AustrittsKNZ,2)</f>
        <v>2187.21</v>
      </c>
      <c r="G1758">
        <f>ROUND(Grundentgelt*LZinPrz,2)</f>
        <v>218.72</v>
      </c>
      <c r="H1758">
        <f>ROUND(IF(FreiwZulage&gt;TarifVolumenEnt+TarifVolumenLZ,FreiwZulage-(TarifVolumenEnt+TarifVolumenLZ),0)*AustrittsKNZ*EintrittsKNZ,2)</f>
        <v>0</v>
      </c>
      <c r="I1758">
        <f t="shared" si="249"/>
        <v>2405.9299999999998</v>
      </c>
      <c r="J1758">
        <f t="shared" si="243"/>
        <v>481.31</v>
      </c>
      <c r="K1758">
        <f t="shared" si="244"/>
        <v>1419.0700000000002</v>
      </c>
      <c r="L1758">
        <f t="shared" si="245"/>
        <v>3194.07</v>
      </c>
    </row>
    <row r="1759" spans="1:12" x14ac:dyDescent="0.25">
      <c r="A1759">
        <f t="shared" si="250"/>
        <v>6</v>
      </c>
      <c r="B1759">
        <f t="shared" si="251"/>
        <v>147</v>
      </c>
      <c r="C1759">
        <f t="shared" si="246"/>
        <v>3063</v>
      </c>
      <c r="D1759" t="str">
        <f t="shared" si="247"/>
        <v>Arno</v>
      </c>
      <c r="E1759" t="str">
        <f t="shared" si="248"/>
        <v>Roche</v>
      </c>
      <c r="F1759">
        <f>ROUND(IF(Tariftyp="AT",IF($A1759&lt;MONTH(TE_ZP_AT),AT_Gehalt,AT_Gehalt*(1+TE_Satz_AT)),IF($A1759&lt;MONTH(TE_ZP_Tarif),Tarifentgelt,Tarifentgelt*(1+TE_Satz))*IRWAZ/AZ_Tarif)*EintrittsKNZ*AustrittsKNZ,2)</f>
        <v>2187.21</v>
      </c>
      <c r="G1759">
        <f>ROUND(Grundentgelt*LZinPrz,2)</f>
        <v>218.72</v>
      </c>
      <c r="H1759">
        <f>ROUND(IF(FreiwZulage&gt;TarifVolumenEnt+TarifVolumenLZ,FreiwZulage-(TarifVolumenEnt+TarifVolumenLZ),0)*AustrittsKNZ*EintrittsKNZ,2)</f>
        <v>0</v>
      </c>
      <c r="I1759">
        <f t="shared" si="249"/>
        <v>2405.9299999999998</v>
      </c>
      <c r="J1759">
        <f t="shared" si="243"/>
        <v>481.31</v>
      </c>
      <c r="K1759">
        <f t="shared" si="244"/>
        <v>1419.0700000000002</v>
      </c>
      <c r="L1759">
        <f t="shared" si="245"/>
        <v>3194.07</v>
      </c>
    </row>
    <row r="1760" spans="1:12" x14ac:dyDescent="0.25">
      <c r="A1760">
        <f t="shared" si="250"/>
        <v>7</v>
      </c>
      <c r="B1760">
        <f t="shared" si="251"/>
        <v>147</v>
      </c>
      <c r="C1760">
        <f t="shared" si="246"/>
        <v>3063</v>
      </c>
      <c r="D1760" t="str">
        <f t="shared" si="247"/>
        <v>Arno</v>
      </c>
      <c r="E1760" t="str">
        <f t="shared" si="248"/>
        <v>Roche</v>
      </c>
      <c r="F1760">
        <f>ROUND(IF(Tariftyp="AT",IF($A1760&lt;MONTH(TE_ZP_AT),AT_Gehalt,AT_Gehalt*(1+TE_Satz_AT)),IF($A1760&lt;MONTH(TE_ZP_Tarif),Tarifentgelt,Tarifentgelt*(1+TE_Satz))*IRWAZ/AZ_Tarif)*EintrittsKNZ*AustrittsKNZ,2)</f>
        <v>2187.21</v>
      </c>
      <c r="G1760">
        <f>ROUND(Grundentgelt*LZinPrz,2)</f>
        <v>218.72</v>
      </c>
      <c r="H1760">
        <f>ROUND(IF(FreiwZulage&gt;TarifVolumenEnt+TarifVolumenLZ,FreiwZulage-(TarifVolumenEnt+TarifVolumenLZ),0)*AustrittsKNZ*EintrittsKNZ,2)</f>
        <v>0</v>
      </c>
      <c r="I1760">
        <f t="shared" si="249"/>
        <v>2405.9299999999998</v>
      </c>
      <c r="J1760">
        <f t="shared" si="243"/>
        <v>481.31</v>
      </c>
      <c r="K1760">
        <f t="shared" si="244"/>
        <v>1419.0700000000002</v>
      </c>
      <c r="L1760">
        <f t="shared" si="245"/>
        <v>3194.07</v>
      </c>
    </row>
    <row r="1761" spans="1:12" x14ac:dyDescent="0.25">
      <c r="A1761">
        <f t="shared" si="250"/>
        <v>8</v>
      </c>
      <c r="B1761">
        <f t="shared" si="251"/>
        <v>147</v>
      </c>
      <c r="C1761">
        <f t="shared" si="246"/>
        <v>3063</v>
      </c>
      <c r="D1761" t="str">
        <f t="shared" si="247"/>
        <v>Arno</v>
      </c>
      <c r="E1761" t="str">
        <f t="shared" si="248"/>
        <v>Roche</v>
      </c>
      <c r="F1761">
        <f>ROUND(IF(Tariftyp="AT",IF($A1761&lt;MONTH(TE_ZP_AT),AT_Gehalt,AT_Gehalt*(1+TE_Satz_AT)),IF($A1761&lt;MONTH(TE_ZP_Tarif),Tarifentgelt,Tarifentgelt*(1+TE_Satz))*IRWAZ/AZ_Tarif)*EintrittsKNZ*AustrittsKNZ,2)</f>
        <v>2187.21</v>
      </c>
      <c r="G1761">
        <f>ROUND(Grundentgelt*LZinPrz,2)</f>
        <v>218.72</v>
      </c>
      <c r="H1761">
        <f>ROUND(IF(FreiwZulage&gt;TarifVolumenEnt+TarifVolumenLZ,FreiwZulage-(TarifVolumenEnt+TarifVolumenLZ),0)*AustrittsKNZ*EintrittsKNZ,2)</f>
        <v>0</v>
      </c>
      <c r="I1761">
        <f t="shared" si="249"/>
        <v>2405.9299999999998</v>
      </c>
      <c r="J1761">
        <f t="shared" si="243"/>
        <v>481.31</v>
      </c>
      <c r="K1761">
        <f t="shared" si="244"/>
        <v>1419.0700000000002</v>
      </c>
      <c r="L1761">
        <f t="shared" si="245"/>
        <v>3194.07</v>
      </c>
    </row>
    <row r="1762" spans="1:12" x14ac:dyDescent="0.25">
      <c r="A1762">
        <f t="shared" si="250"/>
        <v>9</v>
      </c>
      <c r="B1762">
        <f t="shared" si="251"/>
        <v>147</v>
      </c>
      <c r="C1762">
        <f t="shared" si="246"/>
        <v>3063</v>
      </c>
      <c r="D1762" t="str">
        <f t="shared" si="247"/>
        <v>Arno</v>
      </c>
      <c r="E1762" t="str">
        <f t="shared" si="248"/>
        <v>Roche</v>
      </c>
      <c r="F1762">
        <f>ROUND(IF(Tariftyp="AT",IF($A1762&lt;MONTH(TE_ZP_AT),AT_Gehalt,AT_Gehalt*(1+TE_Satz_AT)),IF($A1762&lt;MONTH(TE_ZP_Tarif),Tarifentgelt,Tarifentgelt*(1+TE_Satz))*IRWAZ/AZ_Tarif)*EintrittsKNZ*AustrittsKNZ,2)</f>
        <v>2187.21</v>
      </c>
      <c r="G1762">
        <f>ROUND(Grundentgelt*LZinPrz,2)</f>
        <v>218.72</v>
      </c>
      <c r="H1762">
        <f>ROUND(IF(FreiwZulage&gt;TarifVolumenEnt+TarifVolumenLZ,FreiwZulage-(TarifVolumenEnt+TarifVolumenLZ),0)*AustrittsKNZ*EintrittsKNZ,2)</f>
        <v>0</v>
      </c>
      <c r="I1762">
        <f t="shared" si="249"/>
        <v>2405.9299999999998</v>
      </c>
      <c r="J1762">
        <f t="shared" si="243"/>
        <v>481.31</v>
      </c>
      <c r="K1762">
        <f t="shared" si="244"/>
        <v>1419.0700000000002</v>
      </c>
      <c r="L1762">
        <f t="shared" si="245"/>
        <v>3194.07</v>
      </c>
    </row>
    <row r="1763" spans="1:12" x14ac:dyDescent="0.25">
      <c r="A1763">
        <f t="shared" si="250"/>
        <v>10</v>
      </c>
      <c r="B1763">
        <f t="shared" si="251"/>
        <v>147</v>
      </c>
      <c r="C1763">
        <f t="shared" si="246"/>
        <v>3063</v>
      </c>
      <c r="D1763" t="str">
        <f t="shared" si="247"/>
        <v>Arno</v>
      </c>
      <c r="E1763" t="str">
        <f t="shared" si="248"/>
        <v>Roche</v>
      </c>
      <c r="F1763">
        <f>ROUND(IF(Tariftyp="AT",IF($A1763&lt;MONTH(TE_ZP_AT),AT_Gehalt,AT_Gehalt*(1+TE_Satz_AT)),IF($A1763&lt;MONTH(TE_ZP_Tarif),Tarifentgelt,Tarifentgelt*(1+TE_Satz))*IRWAZ/AZ_Tarif)*EintrittsKNZ*AustrittsKNZ,2)</f>
        <v>2187.21</v>
      </c>
      <c r="G1763">
        <f>ROUND(Grundentgelt*LZinPrz,2)</f>
        <v>218.72</v>
      </c>
      <c r="H1763">
        <f>ROUND(IF(FreiwZulage&gt;TarifVolumenEnt+TarifVolumenLZ,FreiwZulage-(TarifVolumenEnt+TarifVolumenLZ),0)*AustrittsKNZ*EintrittsKNZ,2)</f>
        <v>0</v>
      </c>
      <c r="I1763">
        <f t="shared" si="249"/>
        <v>2405.9299999999998</v>
      </c>
      <c r="J1763">
        <f t="shared" si="243"/>
        <v>481.31</v>
      </c>
      <c r="K1763">
        <f t="shared" si="244"/>
        <v>1419.0700000000002</v>
      </c>
      <c r="L1763">
        <f t="shared" si="245"/>
        <v>3194.07</v>
      </c>
    </row>
    <row r="1764" spans="1:12" x14ac:dyDescent="0.25">
      <c r="A1764">
        <f t="shared" si="250"/>
        <v>11</v>
      </c>
      <c r="B1764">
        <f t="shared" si="251"/>
        <v>147</v>
      </c>
      <c r="C1764">
        <f t="shared" si="246"/>
        <v>3063</v>
      </c>
      <c r="D1764" t="str">
        <f t="shared" si="247"/>
        <v>Arno</v>
      </c>
      <c r="E1764" t="str">
        <f t="shared" si="248"/>
        <v>Roche</v>
      </c>
      <c r="F1764">
        <f>ROUND(IF(Tariftyp="AT",IF($A1764&lt;MONTH(TE_ZP_AT),AT_Gehalt,AT_Gehalt*(1+TE_Satz_AT)),IF($A1764&lt;MONTH(TE_ZP_Tarif),Tarifentgelt,Tarifentgelt*(1+TE_Satz))*IRWAZ/AZ_Tarif)*EintrittsKNZ*AustrittsKNZ,2)</f>
        <v>2187.21</v>
      </c>
      <c r="G1764">
        <f>ROUND(Grundentgelt*LZinPrz,2)</f>
        <v>218.72</v>
      </c>
      <c r="H1764">
        <f>ROUND(IF(FreiwZulage&gt;TarifVolumenEnt+TarifVolumenLZ,FreiwZulage-(TarifVolumenEnt+TarifVolumenLZ),0)*AustrittsKNZ*EintrittsKNZ,2)</f>
        <v>0</v>
      </c>
      <c r="I1764">
        <f t="shared" si="249"/>
        <v>2405.9299999999998</v>
      </c>
      <c r="J1764">
        <f t="shared" si="243"/>
        <v>481.31</v>
      </c>
      <c r="K1764">
        <f t="shared" si="244"/>
        <v>1419.0700000000002</v>
      </c>
      <c r="L1764">
        <f t="shared" si="245"/>
        <v>3194.07</v>
      </c>
    </row>
    <row r="1765" spans="1:12" x14ac:dyDescent="0.25">
      <c r="A1765">
        <f t="shared" si="250"/>
        <v>12</v>
      </c>
      <c r="B1765">
        <f t="shared" si="251"/>
        <v>147</v>
      </c>
      <c r="C1765">
        <f t="shared" si="246"/>
        <v>3063</v>
      </c>
      <c r="D1765" t="str">
        <f t="shared" si="247"/>
        <v>Arno</v>
      </c>
      <c r="E1765" t="str">
        <f t="shared" si="248"/>
        <v>Roche</v>
      </c>
      <c r="F1765">
        <f>ROUND(IF(Tariftyp="AT",IF($A1765&lt;MONTH(TE_ZP_AT),AT_Gehalt,AT_Gehalt*(1+TE_Satz_AT)),IF($A1765&lt;MONTH(TE_ZP_Tarif),Tarifentgelt,Tarifentgelt*(1+TE_Satz))*IRWAZ/AZ_Tarif)*EintrittsKNZ*AustrittsKNZ,2)</f>
        <v>2187.21</v>
      </c>
      <c r="G1765">
        <f>ROUND(Grundentgelt*LZinPrz,2)</f>
        <v>218.72</v>
      </c>
      <c r="H1765">
        <f>ROUND(IF(FreiwZulage&gt;TarifVolumenEnt+TarifVolumenLZ,FreiwZulage-(TarifVolumenEnt+TarifVolumenLZ),0)*AustrittsKNZ*EintrittsKNZ,2)</f>
        <v>0</v>
      </c>
      <c r="I1765">
        <f t="shared" si="249"/>
        <v>2405.9299999999998</v>
      </c>
      <c r="J1765">
        <f t="shared" si="243"/>
        <v>481.31</v>
      </c>
      <c r="K1765">
        <f t="shared" si="244"/>
        <v>1419.0700000000002</v>
      </c>
      <c r="L1765">
        <f t="shared" si="245"/>
        <v>3194.07</v>
      </c>
    </row>
    <row r="1766" spans="1:12" x14ac:dyDescent="0.25">
      <c r="A1766">
        <f t="shared" si="250"/>
        <v>1</v>
      </c>
      <c r="B1766">
        <f t="shared" si="251"/>
        <v>148</v>
      </c>
      <c r="C1766">
        <f t="shared" si="246"/>
        <v>3064</v>
      </c>
      <c r="D1766" t="str">
        <f t="shared" si="247"/>
        <v>Bernhard</v>
      </c>
      <c r="E1766" t="str">
        <f t="shared" si="248"/>
        <v>Roch-Schröter</v>
      </c>
      <c r="F1766">
        <f>ROUND(IF(Tariftyp="AT",IF($A1766&lt;MONTH(TE_ZP_AT),AT_Gehalt,AT_Gehalt*(1+TE_Satz_AT)),IF($A1766&lt;MONTH(TE_ZP_Tarif),Tarifentgelt,Tarifentgelt*(1+TE_Satz))*IRWAZ/AZ_Tarif)*EintrittsKNZ*AustrittsKNZ,2)</f>
        <v>2413</v>
      </c>
      <c r="G1766">
        <f>ROUND(Grundentgelt*LZinPrz,2)</f>
        <v>241.3</v>
      </c>
      <c r="H1766">
        <f>ROUND(IF(FreiwZulage&gt;TarifVolumenEnt+TarifVolumenLZ,FreiwZulage-(TarifVolumenEnt+TarifVolumenLZ),0)*AustrittsKNZ*EintrittsKNZ,2)</f>
        <v>0</v>
      </c>
      <c r="I1766">
        <f t="shared" si="249"/>
        <v>2654.3</v>
      </c>
      <c r="J1766">
        <f t="shared" si="243"/>
        <v>530.99</v>
      </c>
      <c r="K1766">
        <f t="shared" si="244"/>
        <v>1170.6999999999998</v>
      </c>
      <c r="L1766">
        <f t="shared" si="245"/>
        <v>2945.7</v>
      </c>
    </row>
    <row r="1767" spans="1:12" x14ac:dyDescent="0.25">
      <c r="A1767">
        <f t="shared" si="250"/>
        <v>2</v>
      </c>
      <c r="B1767">
        <f t="shared" si="251"/>
        <v>148</v>
      </c>
      <c r="C1767">
        <f t="shared" si="246"/>
        <v>3064</v>
      </c>
      <c r="D1767" t="str">
        <f t="shared" si="247"/>
        <v>Bernhard</v>
      </c>
      <c r="E1767" t="str">
        <f t="shared" si="248"/>
        <v>Roch-Schröter</v>
      </c>
      <c r="F1767">
        <f>ROUND(IF(Tariftyp="AT",IF($A1767&lt;MONTH(TE_ZP_AT),AT_Gehalt,AT_Gehalt*(1+TE_Satz_AT)),IF($A1767&lt;MONTH(TE_ZP_Tarif),Tarifentgelt,Tarifentgelt*(1+TE_Satz))*IRWAZ/AZ_Tarif)*EintrittsKNZ*AustrittsKNZ,2)</f>
        <v>2413</v>
      </c>
      <c r="G1767">
        <f>ROUND(Grundentgelt*LZinPrz,2)</f>
        <v>241.3</v>
      </c>
      <c r="H1767">
        <f>ROUND(IF(FreiwZulage&gt;TarifVolumenEnt+TarifVolumenLZ,FreiwZulage-(TarifVolumenEnt+TarifVolumenLZ),0)*AustrittsKNZ*EintrittsKNZ,2)</f>
        <v>0</v>
      </c>
      <c r="I1767">
        <f t="shared" si="249"/>
        <v>2654.3</v>
      </c>
      <c r="J1767">
        <f t="shared" si="243"/>
        <v>530.99</v>
      </c>
      <c r="K1767">
        <f t="shared" si="244"/>
        <v>1170.6999999999998</v>
      </c>
      <c r="L1767">
        <f t="shared" si="245"/>
        <v>2945.7</v>
      </c>
    </row>
    <row r="1768" spans="1:12" x14ac:dyDescent="0.25">
      <c r="A1768">
        <f t="shared" si="250"/>
        <v>3</v>
      </c>
      <c r="B1768">
        <f t="shared" si="251"/>
        <v>148</v>
      </c>
      <c r="C1768">
        <f t="shared" si="246"/>
        <v>3064</v>
      </c>
      <c r="D1768" t="str">
        <f t="shared" si="247"/>
        <v>Bernhard</v>
      </c>
      <c r="E1768" t="str">
        <f t="shared" si="248"/>
        <v>Roch-Schröter</v>
      </c>
      <c r="F1768">
        <f>ROUND(IF(Tariftyp="AT",IF($A1768&lt;MONTH(TE_ZP_AT),AT_Gehalt,AT_Gehalt*(1+TE_Satz_AT)),IF($A1768&lt;MONTH(TE_ZP_Tarif),Tarifentgelt,Tarifentgelt*(1+TE_Satz))*IRWAZ/AZ_Tarif)*EintrittsKNZ*AustrittsKNZ,2)</f>
        <v>2413</v>
      </c>
      <c r="G1768">
        <f>ROUND(Grundentgelt*LZinPrz,2)</f>
        <v>241.3</v>
      </c>
      <c r="H1768">
        <f>ROUND(IF(FreiwZulage&gt;TarifVolumenEnt+TarifVolumenLZ,FreiwZulage-(TarifVolumenEnt+TarifVolumenLZ),0)*AustrittsKNZ*EintrittsKNZ,2)</f>
        <v>0</v>
      </c>
      <c r="I1768">
        <f t="shared" si="249"/>
        <v>2654.3</v>
      </c>
      <c r="J1768">
        <f t="shared" si="243"/>
        <v>530.99</v>
      </c>
      <c r="K1768">
        <f t="shared" si="244"/>
        <v>1170.6999999999998</v>
      </c>
      <c r="L1768">
        <f t="shared" si="245"/>
        <v>2945.7</v>
      </c>
    </row>
    <row r="1769" spans="1:12" x14ac:dyDescent="0.25">
      <c r="A1769">
        <f t="shared" si="250"/>
        <v>4</v>
      </c>
      <c r="B1769">
        <f t="shared" si="251"/>
        <v>148</v>
      </c>
      <c r="C1769">
        <f t="shared" si="246"/>
        <v>3064</v>
      </c>
      <c r="D1769" t="str">
        <f t="shared" si="247"/>
        <v>Bernhard</v>
      </c>
      <c r="E1769" t="str">
        <f t="shared" si="248"/>
        <v>Roch-Schröter</v>
      </c>
      <c r="F1769">
        <f>ROUND(IF(Tariftyp="AT",IF($A1769&lt;MONTH(TE_ZP_AT),AT_Gehalt,AT_Gehalt*(1+TE_Satz_AT)),IF($A1769&lt;MONTH(TE_ZP_Tarif),Tarifentgelt,Tarifentgelt*(1+TE_Satz))*IRWAZ/AZ_Tarif)*EintrittsKNZ*AustrittsKNZ,2)</f>
        <v>2413</v>
      </c>
      <c r="G1769">
        <f>ROUND(Grundentgelt*LZinPrz,2)</f>
        <v>241.3</v>
      </c>
      <c r="H1769">
        <f>ROUND(IF(FreiwZulage&gt;TarifVolumenEnt+TarifVolumenLZ,FreiwZulage-(TarifVolumenEnt+TarifVolumenLZ),0)*AustrittsKNZ*EintrittsKNZ,2)</f>
        <v>0</v>
      </c>
      <c r="I1769">
        <f t="shared" si="249"/>
        <v>2654.3</v>
      </c>
      <c r="J1769">
        <f t="shared" si="243"/>
        <v>530.99</v>
      </c>
      <c r="K1769">
        <f t="shared" si="244"/>
        <v>1170.6999999999998</v>
      </c>
      <c r="L1769">
        <f t="shared" si="245"/>
        <v>2945.7</v>
      </c>
    </row>
    <row r="1770" spans="1:12" x14ac:dyDescent="0.25">
      <c r="A1770">
        <f t="shared" si="250"/>
        <v>5</v>
      </c>
      <c r="B1770">
        <f t="shared" si="251"/>
        <v>148</v>
      </c>
      <c r="C1770">
        <f t="shared" si="246"/>
        <v>3064</v>
      </c>
      <c r="D1770" t="str">
        <f t="shared" si="247"/>
        <v>Bernhard</v>
      </c>
      <c r="E1770" t="str">
        <f t="shared" si="248"/>
        <v>Roch-Schröter</v>
      </c>
      <c r="F1770">
        <f>ROUND(IF(Tariftyp="AT",IF($A1770&lt;MONTH(TE_ZP_AT),AT_Gehalt,AT_Gehalt*(1+TE_Satz_AT)),IF($A1770&lt;MONTH(TE_ZP_Tarif),Tarifentgelt,Tarifentgelt*(1+TE_Satz))*IRWAZ/AZ_Tarif)*EintrittsKNZ*AustrittsKNZ,2)</f>
        <v>2485.39</v>
      </c>
      <c r="G1770">
        <f>ROUND(Grundentgelt*LZinPrz,2)</f>
        <v>248.54</v>
      </c>
      <c r="H1770">
        <f>ROUND(IF(FreiwZulage&gt;TarifVolumenEnt+TarifVolumenLZ,FreiwZulage-(TarifVolumenEnt+TarifVolumenLZ),0)*AustrittsKNZ*EintrittsKNZ,2)</f>
        <v>0</v>
      </c>
      <c r="I1770">
        <f t="shared" si="249"/>
        <v>2733.93</v>
      </c>
      <c r="J1770">
        <f t="shared" si="243"/>
        <v>546.91999999999996</v>
      </c>
      <c r="K1770">
        <f t="shared" si="244"/>
        <v>1091.0700000000002</v>
      </c>
      <c r="L1770">
        <f t="shared" si="245"/>
        <v>2866.07</v>
      </c>
    </row>
    <row r="1771" spans="1:12" x14ac:dyDescent="0.25">
      <c r="A1771">
        <f t="shared" si="250"/>
        <v>6</v>
      </c>
      <c r="B1771">
        <f t="shared" si="251"/>
        <v>148</v>
      </c>
      <c r="C1771">
        <f t="shared" si="246"/>
        <v>3064</v>
      </c>
      <c r="D1771" t="str">
        <f t="shared" si="247"/>
        <v>Bernhard</v>
      </c>
      <c r="E1771" t="str">
        <f t="shared" si="248"/>
        <v>Roch-Schröter</v>
      </c>
      <c r="F1771">
        <f>ROUND(IF(Tariftyp="AT",IF($A1771&lt;MONTH(TE_ZP_AT),AT_Gehalt,AT_Gehalt*(1+TE_Satz_AT)),IF($A1771&lt;MONTH(TE_ZP_Tarif),Tarifentgelt,Tarifentgelt*(1+TE_Satz))*IRWAZ/AZ_Tarif)*EintrittsKNZ*AustrittsKNZ,2)</f>
        <v>2485.39</v>
      </c>
      <c r="G1771">
        <f>ROUND(Grundentgelt*LZinPrz,2)</f>
        <v>248.54</v>
      </c>
      <c r="H1771">
        <f>ROUND(IF(FreiwZulage&gt;TarifVolumenEnt+TarifVolumenLZ,FreiwZulage-(TarifVolumenEnt+TarifVolumenLZ),0)*AustrittsKNZ*EintrittsKNZ,2)</f>
        <v>0</v>
      </c>
      <c r="I1771">
        <f t="shared" si="249"/>
        <v>2733.93</v>
      </c>
      <c r="J1771">
        <f t="shared" si="243"/>
        <v>546.91999999999996</v>
      </c>
      <c r="K1771">
        <f t="shared" si="244"/>
        <v>1091.0700000000002</v>
      </c>
      <c r="L1771">
        <f t="shared" si="245"/>
        <v>2866.07</v>
      </c>
    </row>
    <row r="1772" spans="1:12" x14ac:dyDescent="0.25">
      <c r="A1772">
        <f t="shared" si="250"/>
        <v>7</v>
      </c>
      <c r="B1772">
        <f t="shared" si="251"/>
        <v>148</v>
      </c>
      <c r="C1772">
        <f t="shared" si="246"/>
        <v>3064</v>
      </c>
      <c r="D1772" t="str">
        <f t="shared" si="247"/>
        <v>Bernhard</v>
      </c>
      <c r="E1772" t="str">
        <f t="shared" si="248"/>
        <v>Roch-Schröter</v>
      </c>
      <c r="F1772">
        <f>ROUND(IF(Tariftyp="AT",IF($A1772&lt;MONTH(TE_ZP_AT),AT_Gehalt,AT_Gehalt*(1+TE_Satz_AT)),IF($A1772&lt;MONTH(TE_ZP_Tarif),Tarifentgelt,Tarifentgelt*(1+TE_Satz))*IRWAZ/AZ_Tarif)*EintrittsKNZ*AustrittsKNZ,2)</f>
        <v>2485.39</v>
      </c>
      <c r="G1772">
        <f>ROUND(Grundentgelt*LZinPrz,2)</f>
        <v>248.54</v>
      </c>
      <c r="H1772">
        <f>ROUND(IF(FreiwZulage&gt;TarifVolumenEnt+TarifVolumenLZ,FreiwZulage-(TarifVolumenEnt+TarifVolumenLZ),0)*AustrittsKNZ*EintrittsKNZ,2)</f>
        <v>0</v>
      </c>
      <c r="I1772">
        <f t="shared" si="249"/>
        <v>2733.93</v>
      </c>
      <c r="J1772">
        <f t="shared" si="243"/>
        <v>546.91999999999996</v>
      </c>
      <c r="K1772">
        <f t="shared" si="244"/>
        <v>1091.0700000000002</v>
      </c>
      <c r="L1772">
        <f t="shared" si="245"/>
        <v>2866.07</v>
      </c>
    </row>
    <row r="1773" spans="1:12" x14ac:dyDescent="0.25">
      <c r="A1773">
        <f t="shared" si="250"/>
        <v>8</v>
      </c>
      <c r="B1773">
        <f t="shared" si="251"/>
        <v>148</v>
      </c>
      <c r="C1773">
        <f t="shared" si="246"/>
        <v>3064</v>
      </c>
      <c r="D1773" t="str">
        <f t="shared" si="247"/>
        <v>Bernhard</v>
      </c>
      <c r="E1773" t="str">
        <f t="shared" si="248"/>
        <v>Roch-Schröter</v>
      </c>
      <c r="F1773">
        <f>ROUND(IF(Tariftyp="AT",IF($A1773&lt;MONTH(TE_ZP_AT),AT_Gehalt,AT_Gehalt*(1+TE_Satz_AT)),IF($A1773&lt;MONTH(TE_ZP_Tarif),Tarifentgelt,Tarifentgelt*(1+TE_Satz))*IRWAZ/AZ_Tarif)*EintrittsKNZ*AustrittsKNZ,2)</f>
        <v>2485.39</v>
      </c>
      <c r="G1773">
        <f>ROUND(Grundentgelt*LZinPrz,2)</f>
        <v>248.54</v>
      </c>
      <c r="H1773">
        <f>ROUND(IF(FreiwZulage&gt;TarifVolumenEnt+TarifVolumenLZ,FreiwZulage-(TarifVolumenEnt+TarifVolumenLZ),0)*AustrittsKNZ*EintrittsKNZ,2)</f>
        <v>0</v>
      </c>
      <c r="I1773">
        <f t="shared" si="249"/>
        <v>2733.93</v>
      </c>
      <c r="J1773">
        <f t="shared" si="243"/>
        <v>546.91999999999996</v>
      </c>
      <c r="K1773">
        <f t="shared" si="244"/>
        <v>1091.0700000000002</v>
      </c>
      <c r="L1773">
        <f t="shared" si="245"/>
        <v>2866.07</v>
      </c>
    </row>
    <row r="1774" spans="1:12" x14ac:dyDescent="0.25">
      <c r="A1774">
        <f t="shared" si="250"/>
        <v>9</v>
      </c>
      <c r="B1774">
        <f t="shared" si="251"/>
        <v>148</v>
      </c>
      <c r="C1774">
        <f t="shared" si="246"/>
        <v>3064</v>
      </c>
      <c r="D1774" t="str">
        <f t="shared" si="247"/>
        <v>Bernhard</v>
      </c>
      <c r="E1774" t="str">
        <f t="shared" si="248"/>
        <v>Roch-Schröter</v>
      </c>
      <c r="F1774">
        <f>ROUND(IF(Tariftyp="AT",IF($A1774&lt;MONTH(TE_ZP_AT),AT_Gehalt,AT_Gehalt*(1+TE_Satz_AT)),IF($A1774&lt;MONTH(TE_ZP_Tarif),Tarifentgelt,Tarifentgelt*(1+TE_Satz))*IRWAZ/AZ_Tarif)*EintrittsKNZ*AustrittsKNZ,2)</f>
        <v>2485.39</v>
      </c>
      <c r="G1774">
        <f>ROUND(Grundentgelt*LZinPrz,2)</f>
        <v>248.54</v>
      </c>
      <c r="H1774">
        <f>ROUND(IF(FreiwZulage&gt;TarifVolumenEnt+TarifVolumenLZ,FreiwZulage-(TarifVolumenEnt+TarifVolumenLZ),0)*AustrittsKNZ*EintrittsKNZ,2)</f>
        <v>0</v>
      </c>
      <c r="I1774">
        <f t="shared" si="249"/>
        <v>2733.93</v>
      </c>
      <c r="J1774">
        <f t="shared" si="243"/>
        <v>546.91999999999996</v>
      </c>
      <c r="K1774">
        <f t="shared" si="244"/>
        <v>1091.0700000000002</v>
      </c>
      <c r="L1774">
        <f t="shared" si="245"/>
        <v>2866.07</v>
      </c>
    </row>
    <row r="1775" spans="1:12" x14ac:dyDescent="0.25">
      <c r="A1775">
        <f t="shared" si="250"/>
        <v>10</v>
      </c>
      <c r="B1775">
        <f t="shared" si="251"/>
        <v>148</v>
      </c>
      <c r="C1775">
        <f t="shared" si="246"/>
        <v>3064</v>
      </c>
      <c r="D1775" t="str">
        <f t="shared" si="247"/>
        <v>Bernhard</v>
      </c>
      <c r="E1775" t="str">
        <f t="shared" si="248"/>
        <v>Roch-Schröter</v>
      </c>
      <c r="F1775">
        <f>ROUND(IF(Tariftyp="AT",IF($A1775&lt;MONTH(TE_ZP_AT),AT_Gehalt,AT_Gehalt*(1+TE_Satz_AT)),IF($A1775&lt;MONTH(TE_ZP_Tarif),Tarifentgelt,Tarifentgelt*(1+TE_Satz))*IRWAZ/AZ_Tarif)*EintrittsKNZ*AustrittsKNZ,2)</f>
        <v>2485.39</v>
      </c>
      <c r="G1775">
        <f>ROUND(Grundentgelt*LZinPrz,2)</f>
        <v>248.54</v>
      </c>
      <c r="H1775">
        <f>ROUND(IF(FreiwZulage&gt;TarifVolumenEnt+TarifVolumenLZ,FreiwZulage-(TarifVolumenEnt+TarifVolumenLZ),0)*AustrittsKNZ*EintrittsKNZ,2)</f>
        <v>0</v>
      </c>
      <c r="I1775">
        <f t="shared" si="249"/>
        <v>2733.93</v>
      </c>
      <c r="J1775">
        <f t="shared" si="243"/>
        <v>546.91999999999996</v>
      </c>
      <c r="K1775">
        <f t="shared" si="244"/>
        <v>1091.0700000000002</v>
      </c>
      <c r="L1775">
        <f t="shared" si="245"/>
        <v>2866.07</v>
      </c>
    </row>
    <row r="1776" spans="1:12" x14ac:dyDescent="0.25">
      <c r="A1776">
        <f t="shared" si="250"/>
        <v>11</v>
      </c>
      <c r="B1776">
        <f t="shared" si="251"/>
        <v>148</v>
      </c>
      <c r="C1776">
        <f t="shared" si="246"/>
        <v>3064</v>
      </c>
      <c r="D1776" t="str">
        <f t="shared" si="247"/>
        <v>Bernhard</v>
      </c>
      <c r="E1776" t="str">
        <f t="shared" si="248"/>
        <v>Roch-Schröter</v>
      </c>
      <c r="F1776">
        <f>ROUND(IF(Tariftyp="AT",IF($A1776&lt;MONTH(TE_ZP_AT),AT_Gehalt,AT_Gehalt*(1+TE_Satz_AT)),IF($A1776&lt;MONTH(TE_ZP_Tarif),Tarifentgelt,Tarifentgelt*(1+TE_Satz))*IRWAZ/AZ_Tarif)*EintrittsKNZ*AustrittsKNZ,2)</f>
        <v>2485.39</v>
      </c>
      <c r="G1776">
        <f>ROUND(Grundentgelt*LZinPrz,2)</f>
        <v>248.54</v>
      </c>
      <c r="H1776">
        <f>ROUND(IF(FreiwZulage&gt;TarifVolumenEnt+TarifVolumenLZ,FreiwZulage-(TarifVolumenEnt+TarifVolumenLZ),0)*AustrittsKNZ*EintrittsKNZ,2)</f>
        <v>0</v>
      </c>
      <c r="I1776">
        <f t="shared" si="249"/>
        <v>2733.93</v>
      </c>
      <c r="J1776">
        <f t="shared" si="243"/>
        <v>546.91999999999996</v>
      </c>
      <c r="K1776">
        <f t="shared" si="244"/>
        <v>1091.0700000000002</v>
      </c>
      <c r="L1776">
        <f t="shared" si="245"/>
        <v>2866.07</v>
      </c>
    </row>
    <row r="1777" spans="1:12" x14ac:dyDescent="0.25">
      <c r="A1777">
        <f t="shared" si="250"/>
        <v>12</v>
      </c>
      <c r="B1777">
        <f t="shared" si="251"/>
        <v>148</v>
      </c>
      <c r="C1777">
        <f t="shared" si="246"/>
        <v>3064</v>
      </c>
      <c r="D1777" t="str">
        <f t="shared" si="247"/>
        <v>Bernhard</v>
      </c>
      <c r="E1777" t="str">
        <f t="shared" si="248"/>
        <v>Roch-Schröter</v>
      </c>
      <c r="F1777">
        <f>ROUND(IF(Tariftyp="AT",IF($A1777&lt;MONTH(TE_ZP_AT),AT_Gehalt,AT_Gehalt*(1+TE_Satz_AT)),IF($A1777&lt;MONTH(TE_ZP_Tarif),Tarifentgelt,Tarifentgelt*(1+TE_Satz))*IRWAZ/AZ_Tarif)*EintrittsKNZ*AustrittsKNZ,2)</f>
        <v>2485.39</v>
      </c>
      <c r="G1777">
        <f>ROUND(Grundentgelt*LZinPrz,2)</f>
        <v>248.54</v>
      </c>
      <c r="H1777">
        <f>ROUND(IF(FreiwZulage&gt;TarifVolumenEnt+TarifVolumenLZ,FreiwZulage-(TarifVolumenEnt+TarifVolumenLZ),0)*AustrittsKNZ*EintrittsKNZ,2)</f>
        <v>0</v>
      </c>
      <c r="I1777">
        <f t="shared" si="249"/>
        <v>2733.93</v>
      </c>
      <c r="J1777">
        <f t="shared" si="243"/>
        <v>546.91999999999996</v>
      </c>
      <c r="K1777">
        <f t="shared" si="244"/>
        <v>1091.0700000000002</v>
      </c>
      <c r="L1777">
        <f t="shared" si="245"/>
        <v>2866.07</v>
      </c>
    </row>
    <row r="1778" spans="1:12" x14ac:dyDescent="0.25">
      <c r="A1778">
        <f t="shared" si="250"/>
        <v>1</v>
      </c>
      <c r="B1778">
        <f t="shared" si="251"/>
        <v>149</v>
      </c>
      <c r="C1778">
        <f t="shared" si="246"/>
        <v>3065</v>
      </c>
      <c r="D1778" t="str">
        <f t="shared" si="247"/>
        <v>Christoph</v>
      </c>
      <c r="E1778" t="str">
        <f t="shared" si="248"/>
        <v>Rosinus</v>
      </c>
      <c r="F1778">
        <f>ROUND(IF(Tariftyp="AT",IF($A1778&lt;MONTH(TE_ZP_AT),AT_Gehalt,AT_Gehalt*(1+TE_Satz_AT)),IF($A1778&lt;MONTH(TE_ZP_Tarif),Tarifentgelt,Tarifentgelt*(1+TE_Satz))*IRWAZ/AZ_Tarif)*EintrittsKNZ*AustrittsKNZ,2)</f>
        <v>2042</v>
      </c>
      <c r="G1778">
        <f>ROUND(Grundentgelt*LZinPrz,2)</f>
        <v>163.36000000000001</v>
      </c>
      <c r="H1778">
        <f>ROUND(IF(FreiwZulage&gt;TarifVolumenEnt+TarifVolumenLZ,FreiwZulage-(TarifVolumenEnt+TarifVolumenLZ),0)*AustrittsKNZ*EintrittsKNZ,2)</f>
        <v>168</v>
      </c>
      <c r="I1778">
        <f t="shared" si="249"/>
        <v>2373.36</v>
      </c>
      <c r="J1778">
        <f t="shared" si="243"/>
        <v>474.79</v>
      </c>
      <c r="K1778">
        <f t="shared" si="244"/>
        <v>1451.6399999999999</v>
      </c>
      <c r="L1778">
        <f t="shared" si="245"/>
        <v>3226.64</v>
      </c>
    </row>
    <row r="1779" spans="1:12" x14ac:dyDescent="0.25">
      <c r="A1779">
        <f t="shared" si="250"/>
        <v>2</v>
      </c>
      <c r="B1779">
        <f t="shared" si="251"/>
        <v>149</v>
      </c>
      <c r="C1779">
        <f t="shared" si="246"/>
        <v>3065</v>
      </c>
      <c r="D1779" t="str">
        <f t="shared" si="247"/>
        <v>Christoph</v>
      </c>
      <c r="E1779" t="str">
        <f t="shared" si="248"/>
        <v>Rosinus</v>
      </c>
      <c r="F1779">
        <f>ROUND(IF(Tariftyp="AT",IF($A1779&lt;MONTH(TE_ZP_AT),AT_Gehalt,AT_Gehalt*(1+TE_Satz_AT)),IF($A1779&lt;MONTH(TE_ZP_Tarif),Tarifentgelt,Tarifentgelt*(1+TE_Satz))*IRWAZ/AZ_Tarif)*EintrittsKNZ*AustrittsKNZ,2)</f>
        <v>2042</v>
      </c>
      <c r="G1779">
        <f>ROUND(Grundentgelt*LZinPrz,2)</f>
        <v>163.36000000000001</v>
      </c>
      <c r="H1779">
        <f>ROUND(IF(FreiwZulage&gt;TarifVolumenEnt+TarifVolumenLZ,FreiwZulage-(TarifVolumenEnt+TarifVolumenLZ),0)*AustrittsKNZ*EintrittsKNZ,2)</f>
        <v>168</v>
      </c>
      <c r="I1779">
        <f t="shared" si="249"/>
        <v>2373.36</v>
      </c>
      <c r="J1779">
        <f t="shared" si="243"/>
        <v>474.79</v>
      </c>
      <c r="K1779">
        <f t="shared" si="244"/>
        <v>1451.6399999999999</v>
      </c>
      <c r="L1779">
        <f t="shared" si="245"/>
        <v>3226.64</v>
      </c>
    </row>
    <row r="1780" spans="1:12" x14ac:dyDescent="0.25">
      <c r="A1780">
        <f t="shared" si="250"/>
        <v>3</v>
      </c>
      <c r="B1780">
        <f t="shared" si="251"/>
        <v>149</v>
      </c>
      <c r="C1780">
        <f t="shared" si="246"/>
        <v>3065</v>
      </c>
      <c r="D1780" t="str">
        <f t="shared" si="247"/>
        <v>Christoph</v>
      </c>
      <c r="E1780" t="str">
        <f t="shared" si="248"/>
        <v>Rosinus</v>
      </c>
      <c r="F1780">
        <f>ROUND(IF(Tariftyp="AT",IF($A1780&lt;MONTH(TE_ZP_AT),AT_Gehalt,AT_Gehalt*(1+TE_Satz_AT)),IF($A1780&lt;MONTH(TE_ZP_Tarif),Tarifentgelt,Tarifentgelt*(1+TE_Satz))*IRWAZ/AZ_Tarif)*EintrittsKNZ*AustrittsKNZ,2)</f>
        <v>2042</v>
      </c>
      <c r="G1780">
        <f>ROUND(Grundentgelt*LZinPrz,2)</f>
        <v>163.36000000000001</v>
      </c>
      <c r="H1780">
        <f>ROUND(IF(FreiwZulage&gt;TarifVolumenEnt+TarifVolumenLZ,FreiwZulage-(TarifVolumenEnt+TarifVolumenLZ),0)*AustrittsKNZ*EintrittsKNZ,2)</f>
        <v>168</v>
      </c>
      <c r="I1780">
        <f t="shared" si="249"/>
        <v>2373.36</v>
      </c>
      <c r="J1780">
        <f t="shared" si="243"/>
        <v>474.79</v>
      </c>
      <c r="K1780">
        <f t="shared" si="244"/>
        <v>1451.6399999999999</v>
      </c>
      <c r="L1780">
        <f t="shared" si="245"/>
        <v>3226.64</v>
      </c>
    </row>
    <row r="1781" spans="1:12" x14ac:dyDescent="0.25">
      <c r="A1781">
        <f t="shared" si="250"/>
        <v>4</v>
      </c>
      <c r="B1781">
        <f t="shared" si="251"/>
        <v>149</v>
      </c>
      <c r="C1781">
        <f t="shared" si="246"/>
        <v>3065</v>
      </c>
      <c r="D1781" t="str">
        <f t="shared" si="247"/>
        <v>Christoph</v>
      </c>
      <c r="E1781" t="str">
        <f t="shared" si="248"/>
        <v>Rosinus</v>
      </c>
      <c r="F1781">
        <f>ROUND(IF(Tariftyp="AT",IF($A1781&lt;MONTH(TE_ZP_AT),AT_Gehalt,AT_Gehalt*(1+TE_Satz_AT)),IF($A1781&lt;MONTH(TE_ZP_Tarif),Tarifentgelt,Tarifentgelt*(1+TE_Satz))*IRWAZ/AZ_Tarif)*EintrittsKNZ*AustrittsKNZ,2)</f>
        <v>2042</v>
      </c>
      <c r="G1781">
        <f>ROUND(Grundentgelt*LZinPrz,2)</f>
        <v>163.36000000000001</v>
      </c>
      <c r="H1781">
        <f>ROUND(IF(FreiwZulage&gt;TarifVolumenEnt+TarifVolumenLZ,FreiwZulage-(TarifVolumenEnt+TarifVolumenLZ),0)*AustrittsKNZ*EintrittsKNZ,2)</f>
        <v>168</v>
      </c>
      <c r="I1781">
        <f t="shared" si="249"/>
        <v>2373.36</v>
      </c>
      <c r="J1781">
        <f t="shared" si="243"/>
        <v>474.79</v>
      </c>
      <c r="K1781">
        <f t="shared" si="244"/>
        <v>1451.6399999999999</v>
      </c>
      <c r="L1781">
        <f t="shared" si="245"/>
        <v>3226.64</v>
      </c>
    </row>
    <row r="1782" spans="1:12" x14ac:dyDescent="0.25">
      <c r="A1782">
        <f t="shared" si="250"/>
        <v>5</v>
      </c>
      <c r="B1782">
        <f t="shared" si="251"/>
        <v>149</v>
      </c>
      <c r="C1782">
        <f t="shared" si="246"/>
        <v>3065</v>
      </c>
      <c r="D1782" t="str">
        <f t="shared" si="247"/>
        <v>Christoph</v>
      </c>
      <c r="E1782" t="str">
        <f t="shared" si="248"/>
        <v>Rosinus</v>
      </c>
      <c r="F1782">
        <f>ROUND(IF(Tariftyp="AT",IF($A1782&lt;MONTH(TE_ZP_AT),AT_Gehalt,AT_Gehalt*(1+TE_Satz_AT)),IF($A1782&lt;MONTH(TE_ZP_Tarif),Tarifentgelt,Tarifentgelt*(1+TE_Satz))*IRWAZ/AZ_Tarif)*EintrittsKNZ*AustrittsKNZ,2)</f>
        <v>2103.2600000000002</v>
      </c>
      <c r="G1782">
        <f>ROUND(Grundentgelt*LZinPrz,2)</f>
        <v>168.26</v>
      </c>
      <c r="H1782">
        <f>ROUND(IF(FreiwZulage&gt;TarifVolumenEnt+TarifVolumenLZ,FreiwZulage-(TarifVolumenEnt+TarifVolumenLZ),0)*AustrittsKNZ*EintrittsKNZ,2)</f>
        <v>101.84</v>
      </c>
      <c r="I1782">
        <f t="shared" si="249"/>
        <v>2373.3600000000006</v>
      </c>
      <c r="J1782">
        <f t="shared" si="243"/>
        <v>474.79</v>
      </c>
      <c r="K1782">
        <f t="shared" si="244"/>
        <v>1451.6399999999994</v>
      </c>
      <c r="L1782">
        <f t="shared" si="245"/>
        <v>3226.6399999999994</v>
      </c>
    </row>
    <row r="1783" spans="1:12" x14ac:dyDescent="0.25">
      <c r="A1783">
        <f t="shared" si="250"/>
        <v>6</v>
      </c>
      <c r="B1783">
        <f t="shared" si="251"/>
        <v>149</v>
      </c>
      <c r="C1783">
        <f t="shared" si="246"/>
        <v>3065</v>
      </c>
      <c r="D1783" t="str">
        <f t="shared" si="247"/>
        <v>Christoph</v>
      </c>
      <c r="E1783" t="str">
        <f t="shared" si="248"/>
        <v>Rosinus</v>
      </c>
      <c r="F1783">
        <f>ROUND(IF(Tariftyp="AT",IF($A1783&lt;MONTH(TE_ZP_AT),AT_Gehalt,AT_Gehalt*(1+TE_Satz_AT)),IF($A1783&lt;MONTH(TE_ZP_Tarif),Tarifentgelt,Tarifentgelt*(1+TE_Satz))*IRWAZ/AZ_Tarif)*EintrittsKNZ*AustrittsKNZ,2)</f>
        <v>2103.2600000000002</v>
      </c>
      <c r="G1783">
        <f>ROUND(Grundentgelt*LZinPrz,2)</f>
        <v>168.26</v>
      </c>
      <c r="H1783">
        <f>ROUND(IF(FreiwZulage&gt;TarifVolumenEnt+TarifVolumenLZ,FreiwZulage-(TarifVolumenEnt+TarifVolumenLZ),0)*AustrittsKNZ*EintrittsKNZ,2)</f>
        <v>101.84</v>
      </c>
      <c r="I1783">
        <f t="shared" si="249"/>
        <v>2373.3600000000006</v>
      </c>
      <c r="J1783">
        <f t="shared" si="243"/>
        <v>474.79</v>
      </c>
      <c r="K1783">
        <f t="shared" si="244"/>
        <v>1451.6399999999994</v>
      </c>
      <c r="L1783">
        <f t="shared" si="245"/>
        <v>3226.6399999999994</v>
      </c>
    </row>
    <row r="1784" spans="1:12" x14ac:dyDescent="0.25">
      <c r="A1784">
        <f t="shared" si="250"/>
        <v>7</v>
      </c>
      <c r="B1784">
        <f t="shared" si="251"/>
        <v>149</v>
      </c>
      <c r="C1784">
        <f t="shared" si="246"/>
        <v>3065</v>
      </c>
      <c r="D1784" t="str">
        <f t="shared" si="247"/>
        <v>Christoph</v>
      </c>
      <c r="E1784" t="str">
        <f t="shared" si="248"/>
        <v>Rosinus</v>
      </c>
      <c r="F1784">
        <f>ROUND(IF(Tariftyp="AT",IF($A1784&lt;MONTH(TE_ZP_AT),AT_Gehalt,AT_Gehalt*(1+TE_Satz_AT)),IF($A1784&lt;MONTH(TE_ZP_Tarif),Tarifentgelt,Tarifentgelt*(1+TE_Satz))*IRWAZ/AZ_Tarif)*EintrittsKNZ*AustrittsKNZ,2)</f>
        <v>2103.2600000000002</v>
      </c>
      <c r="G1784">
        <f>ROUND(Grundentgelt*LZinPrz,2)</f>
        <v>168.26</v>
      </c>
      <c r="H1784">
        <f>ROUND(IF(FreiwZulage&gt;TarifVolumenEnt+TarifVolumenLZ,FreiwZulage-(TarifVolumenEnt+TarifVolumenLZ),0)*AustrittsKNZ*EintrittsKNZ,2)</f>
        <v>101.84</v>
      </c>
      <c r="I1784">
        <f t="shared" si="249"/>
        <v>2373.3600000000006</v>
      </c>
      <c r="J1784">
        <f t="shared" si="243"/>
        <v>474.79</v>
      </c>
      <c r="K1784">
        <f t="shared" si="244"/>
        <v>1451.6399999999994</v>
      </c>
      <c r="L1784">
        <f t="shared" si="245"/>
        <v>3226.6399999999994</v>
      </c>
    </row>
    <row r="1785" spans="1:12" x14ac:dyDescent="0.25">
      <c r="A1785">
        <f t="shared" si="250"/>
        <v>8</v>
      </c>
      <c r="B1785">
        <f t="shared" si="251"/>
        <v>149</v>
      </c>
      <c r="C1785">
        <f t="shared" si="246"/>
        <v>3065</v>
      </c>
      <c r="D1785" t="str">
        <f t="shared" si="247"/>
        <v>Christoph</v>
      </c>
      <c r="E1785" t="str">
        <f t="shared" si="248"/>
        <v>Rosinus</v>
      </c>
      <c r="F1785">
        <f>ROUND(IF(Tariftyp="AT",IF($A1785&lt;MONTH(TE_ZP_AT),AT_Gehalt,AT_Gehalt*(1+TE_Satz_AT)),IF($A1785&lt;MONTH(TE_ZP_Tarif),Tarifentgelt,Tarifentgelt*(1+TE_Satz))*IRWAZ/AZ_Tarif)*EintrittsKNZ*AustrittsKNZ,2)</f>
        <v>2103.2600000000002</v>
      </c>
      <c r="G1785">
        <f>ROUND(Grundentgelt*LZinPrz,2)</f>
        <v>168.26</v>
      </c>
      <c r="H1785">
        <f>ROUND(IF(FreiwZulage&gt;TarifVolumenEnt+TarifVolumenLZ,FreiwZulage-(TarifVolumenEnt+TarifVolumenLZ),0)*AustrittsKNZ*EintrittsKNZ,2)</f>
        <v>101.84</v>
      </c>
      <c r="I1785">
        <f t="shared" si="249"/>
        <v>2373.3600000000006</v>
      </c>
      <c r="J1785">
        <f t="shared" si="243"/>
        <v>474.79</v>
      </c>
      <c r="K1785">
        <f t="shared" si="244"/>
        <v>1451.6399999999994</v>
      </c>
      <c r="L1785">
        <f t="shared" si="245"/>
        <v>3226.6399999999994</v>
      </c>
    </row>
    <row r="1786" spans="1:12" x14ac:dyDescent="0.25">
      <c r="A1786">
        <f t="shared" si="250"/>
        <v>9</v>
      </c>
      <c r="B1786">
        <f t="shared" si="251"/>
        <v>149</v>
      </c>
      <c r="C1786">
        <f t="shared" si="246"/>
        <v>3065</v>
      </c>
      <c r="D1786" t="str">
        <f t="shared" si="247"/>
        <v>Christoph</v>
      </c>
      <c r="E1786" t="str">
        <f t="shared" si="248"/>
        <v>Rosinus</v>
      </c>
      <c r="F1786">
        <f>ROUND(IF(Tariftyp="AT",IF($A1786&lt;MONTH(TE_ZP_AT),AT_Gehalt,AT_Gehalt*(1+TE_Satz_AT)),IF($A1786&lt;MONTH(TE_ZP_Tarif),Tarifentgelt,Tarifentgelt*(1+TE_Satz))*IRWAZ/AZ_Tarif)*EintrittsKNZ*AustrittsKNZ,2)</f>
        <v>2103.2600000000002</v>
      </c>
      <c r="G1786">
        <f>ROUND(Grundentgelt*LZinPrz,2)</f>
        <v>168.26</v>
      </c>
      <c r="H1786">
        <f>ROUND(IF(FreiwZulage&gt;TarifVolumenEnt+TarifVolumenLZ,FreiwZulage-(TarifVolumenEnt+TarifVolumenLZ),0)*AustrittsKNZ*EintrittsKNZ,2)</f>
        <v>101.84</v>
      </c>
      <c r="I1786">
        <f t="shared" si="249"/>
        <v>2373.3600000000006</v>
      </c>
      <c r="J1786">
        <f t="shared" si="243"/>
        <v>474.79</v>
      </c>
      <c r="K1786">
        <f t="shared" si="244"/>
        <v>1451.6399999999994</v>
      </c>
      <c r="L1786">
        <f t="shared" si="245"/>
        <v>3226.6399999999994</v>
      </c>
    </row>
    <row r="1787" spans="1:12" x14ac:dyDescent="0.25">
      <c r="A1787">
        <f t="shared" si="250"/>
        <v>10</v>
      </c>
      <c r="B1787">
        <f t="shared" si="251"/>
        <v>149</v>
      </c>
      <c r="C1787">
        <f t="shared" si="246"/>
        <v>3065</v>
      </c>
      <c r="D1787" t="str">
        <f t="shared" si="247"/>
        <v>Christoph</v>
      </c>
      <c r="E1787" t="str">
        <f t="shared" si="248"/>
        <v>Rosinus</v>
      </c>
      <c r="F1787">
        <f>ROUND(IF(Tariftyp="AT",IF($A1787&lt;MONTH(TE_ZP_AT),AT_Gehalt,AT_Gehalt*(1+TE_Satz_AT)),IF($A1787&lt;MONTH(TE_ZP_Tarif),Tarifentgelt,Tarifentgelt*(1+TE_Satz))*IRWAZ/AZ_Tarif)*EintrittsKNZ*AustrittsKNZ,2)</f>
        <v>2103.2600000000002</v>
      </c>
      <c r="G1787">
        <f>ROUND(Grundentgelt*LZinPrz,2)</f>
        <v>168.26</v>
      </c>
      <c r="H1787">
        <f>ROUND(IF(FreiwZulage&gt;TarifVolumenEnt+TarifVolumenLZ,FreiwZulage-(TarifVolumenEnt+TarifVolumenLZ),0)*AustrittsKNZ*EintrittsKNZ,2)</f>
        <v>101.84</v>
      </c>
      <c r="I1787">
        <f t="shared" si="249"/>
        <v>2373.3600000000006</v>
      </c>
      <c r="J1787">
        <f t="shared" si="243"/>
        <v>474.79</v>
      </c>
      <c r="K1787">
        <f t="shared" si="244"/>
        <v>1451.6399999999994</v>
      </c>
      <c r="L1787">
        <f t="shared" si="245"/>
        <v>3226.6399999999994</v>
      </c>
    </row>
    <row r="1788" spans="1:12" x14ac:dyDescent="0.25">
      <c r="A1788">
        <f t="shared" si="250"/>
        <v>11</v>
      </c>
      <c r="B1788">
        <f t="shared" si="251"/>
        <v>149</v>
      </c>
      <c r="C1788">
        <f t="shared" si="246"/>
        <v>3065</v>
      </c>
      <c r="D1788" t="str">
        <f t="shared" si="247"/>
        <v>Christoph</v>
      </c>
      <c r="E1788" t="str">
        <f t="shared" si="248"/>
        <v>Rosinus</v>
      </c>
      <c r="F1788">
        <f>ROUND(IF(Tariftyp="AT",IF($A1788&lt;MONTH(TE_ZP_AT),AT_Gehalt,AT_Gehalt*(1+TE_Satz_AT)),IF($A1788&lt;MONTH(TE_ZP_Tarif),Tarifentgelt,Tarifentgelt*(1+TE_Satz))*IRWAZ/AZ_Tarif)*EintrittsKNZ*AustrittsKNZ,2)</f>
        <v>2103.2600000000002</v>
      </c>
      <c r="G1788">
        <f>ROUND(Grundentgelt*LZinPrz,2)</f>
        <v>168.26</v>
      </c>
      <c r="H1788">
        <f>ROUND(IF(FreiwZulage&gt;TarifVolumenEnt+TarifVolumenLZ,FreiwZulage-(TarifVolumenEnt+TarifVolumenLZ),0)*AustrittsKNZ*EintrittsKNZ,2)</f>
        <v>101.84</v>
      </c>
      <c r="I1788">
        <f t="shared" si="249"/>
        <v>2373.3600000000006</v>
      </c>
      <c r="J1788">
        <f t="shared" si="243"/>
        <v>474.79</v>
      </c>
      <c r="K1788">
        <f t="shared" si="244"/>
        <v>1451.6399999999994</v>
      </c>
      <c r="L1788">
        <f t="shared" si="245"/>
        <v>3226.6399999999994</v>
      </c>
    </row>
    <row r="1789" spans="1:12" x14ac:dyDescent="0.25">
      <c r="A1789">
        <f t="shared" si="250"/>
        <v>12</v>
      </c>
      <c r="B1789">
        <f t="shared" si="251"/>
        <v>149</v>
      </c>
      <c r="C1789">
        <f t="shared" si="246"/>
        <v>3065</v>
      </c>
      <c r="D1789" t="str">
        <f t="shared" si="247"/>
        <v>Christoph</v>
      </c>
      <c r="E1789" t="str">
        <f t="shared" si="248"/>
        <v>Rosinus</v>
      </c>
      <c r="F1789">
        <f>ROUND(IF(Tariftyp="AT",IF($A1789&lt;MONTH(TE_ZP_AT),AT_Gehalt,AT_Gehalt*(1+TE_Satz_AT)),IF($A1789&lt;MONTH(TE_ZP_Tarif),Tarifentgelt,Tarifentgelt*(1+TE_Satz))*IRWAZ/AZ_Tarif)*EintrittsKNZ*AustrittsKNZ,2)</f>
        <v>2103.2600000000002</v>
      </c>
      <c r="G1789">
        <f>ROUND(Grundentgelt*LZinPrz,2)</f>
        <v>168.26</v>
      </c>
      <c r="H1789">
        <f>ROUND(IF(FreiwZulage&gt;TarifVolumenEnt+TarifVolumenLZ,FreiwZulage-(TarifVolumenEnt+TarifVolumenLZ),0)*AustrittsKNZ*EintrittsKNZ,2)</f>
        <v>101.84</v>
      </c>
      <c r="I1789">
        <f t="shared" si="249"/>
        <v>2373.3600000000006</v>
      </c>
      <c r="J1789">
        <f t="shared" si="243"/>
        <v>474.79</v>
      </c>
      <c r="K1789">
        <f t="shared" si="244"/>
        <v>1451.6399999999994</v>
      </c>
      <c r="L1789">
        <f t="shared" si="245"/>
        <v>3226.6399999999994</v>
      </c>
    </row>
    <row r="1790" spans="1:12" x14ac:dyDescent="0.25">
      <c r="A1790">
        <f t="shared" si="250"/>
        <v>1</v>
      </c>
      <c r="B1790">
        <f t="shared" si="251"/>
        <v>150</v>
      </c>
      <c r="C1790">
        <f t="shared" si="246"/>
        <v>3068</v>
      </c>
      <c r="D1790" t="str">
        <f t="shared" si="247"/>
        <v>Maria</v>
      </c>
      <c r="E1790" t="str">
        <f t="shared" si="248"/>
        <v>Rösler</v>
      </c>
      <c r="F1790">
        <f>ROUND(IF(Tariftyp="AT",IF($A1790&lt;MONTH(TE_ZP_AT),AT_Gehalt,AT_Gehalt*(1+TE_Satz_AT)),IF($A1790&lt;MONTH(TE_ZP_Tarif),Tarifentgelt,Tarifentgelt*(1+TE_Satz))*IRWAZ/AZ_Tarif)*EintrittsKNZ*AustrittsKNZ,2)</f>
        <v>3213.5</v>
      </c>
      <c r="G1790">
        <f>ROUND(Grundentgelt*LZinPrz,2)</f>
        <v>353.49</v>
      </c>
      <c r="H1790">
        <f>ROUND(IF(FreiwZulage&gt;TarifVolumenEnt+TarifVolumenLZ,FreiwZulage-(TarifVolumenEnt+TarifVolumenLZ),0)*AustrittsKNZ*EintrittsKNZ,2)</f>
        <v>0</v>
      </c>
      <c r="I1790">
        <f t="shared" si="249"/>
        <v>3566.99</v>
      </c>
      <c r="J1790">
        <f t="shared" si="243"/>
        <v>713.58</v>
      </c>
      <c r="K1790">
        <f t="shared" si="244"/>
        <v>258.01000000000022</v>
      </c>
      <c r="L1790">
        <f t="shared" si="245"/>
        <v>2033.0100000000002</v>
      </c>
    </row>
    <row r="1791" spans="1:12" x14ac:dyDescent="0.25">
      <c r="A1791">
        <f t="shared" si="250"/>
        <v>2</v>
      </c>
      <c r="B1791">
        <f t="shared" si="251"/>
        <v>150</v>
      </c>
      <c r="C1791">
        <f t="shared" si="246"/>
        <v>3068</v>
      </c>
      <c r="D1791" t="str">
        <f t="shared" si="247"/>
        <v>Maria</v>
      </c>
      <c r="E1791" t="str">
        <f t="shared" si="248"/>
        <v>Rösler</v>
      </c>
      <c r="F1791">
        <f>ROUND(IF(Tariftyp="AT",IF($A1791&lt;MONTH(TE_ZP_AT),AT_Gehalt,AT_Gehalt*(1+TE_Satz_AT)),IF($A1791&lt;MONTH(TE_ZP_Tarif),Tarifentgelt,Tarifentgelt*(1+TE_Satz))*IRWAZ/AZ_Tarif)*EintrittsKNZ*AustrittsKNZ,2)</f>
        <v>3213.5</v>
      </c>
      <c r="G1791">
        <f>ROUND(Grundentgelt*LZinPrz,2)</f>
        <v>353.49</v>
      </c>
      <c r="H1791">
        <f>ROUND(IF(FreiwZulage&gt;TarifVolumenEnt+TarifVolumenLZ,FreiwZulage-(TarifVolumenEnt+TarifVolumenLZ),0)*AustrittsKNZ*EintrittsKNZ,2)</f>
        <v>0</v>
      </c>
      <c r="I1791">
        <f t="shared" si="249"/>
        <v>3566.99</v>
      </c>
      <c r="J1791">
        <f t="shared" si="243"/>
        <v>713.58</v>
      </c>
      <c r="K1791">
        <f t="shared" si="244"/>
        <v>258.01000000000022</v>
      </c>
      <c r="L1791">
        <f t="shared" si="245"/>
        <v>2033.0100000000002</v>
      </c>
    </row>
    <row r="1792" spans="1:12" x14ac:dyDescent="0.25">
      <c r="A1792">
        <f t="shared" si="250"/>
        <v>3</v>
      </c>
      <c r="B1792">
        <f t="shared" si="251"/>
        <v>150</v>
      </c>
      <c r="C1792">
        <f t="shared" si="246"/>
        <v>3068</v>
      </c>
      <c r="D1792" t="str">
        <f t="shared" si="247"/>
        <v>Maria</v>
      </c>
      <c r="E1792" t="str">
        <f t="shared" si="248"/>
        <v>Rösler</v>
      </c>
      <c r="F1792">
        <f>ROUND(IF(Tariftyp="AT",IF($A1792&lt;MONTH(TE_ZP_AT),AT_Gehalt,AT_Gehalt*(1+TE_Satz_AT)),IF($A1792&lt;MONTH(TE_ZP_Tarif),Tarifentgelt,Tarifentgelt*(1+TE_Satz))*IRWAZ/AZ_Tarif)*EintrittsKNZ*AustrittsKNZ,2)</f>
        <v>3213.5</v>
      </c>
      <c r="G1792">
        <f>ROUND(Grundentgelt*LZinPrz,2)</f>
        <v>353.49</v>
      </c>
      <c r="H1792">
        <f>ROUND(IF(FreiwZulage&gt;TarifVolumenEnt+TarifVolumenLZ,FreiwZulage-(TarifVolumenEnt+TarifVolumenLZ),0)*AustrittsKNZ*EintrittsKNZ,2)</f>
        <v>0</v>
      </c>
      <c r="I1792">
        <f t="shared" si="249"/>
        <v>3566.99</v>
      </c>
      <c r="J1792">
        <f t="shared" si="243"/>
        <v>713.58</v>
      </c>
      <c r="K1792">
        <f t="shared" si="244"/>
        <v>258.01000000000022</v>
      </c>
      <c r="L1792">
        <f t="shared" si="245"/>
        <v>2033.0100000000002</v>
      </c>
    </row>
    <row r="1793" spans="1:12" x14ac:dyDescent="0.25">
      <c r="A1793">
        <f t="shared" si="250"/>
        <v>4</v>
      </c>
      <c r="B1793">
        <f t="shared" si="251"/>
        <v>150</v>
      </c>
      <c r="C1793">
        <f t="shared" si="246"/>
        <v>3068</v>
      </c>
      <c r="D1793" t="str">
        <f t="shared" si="247"/>
        <v>Maria</v>
      </c>
      <c r="E1793" t="str">
        <f t="shared" si="248"/>
        <v>Rösler</v>
      </c>
      <c r="F1793">
        <f>ROUND(IF(Tariftyp="AT",IF($A1793&lt;MONTH(TE_ZP_AT),AT_Gehalt,AT_Gehalt*(1+TE_Satz_AT)),IF($A1793&lt;MONTH(TE_ZP_Tarif),Tarifentgelt,Tarifentgelt*(1+TE_Satz))*IRWAZ/AZ_Tarif)*EintrittsKNZ*AustrittsKNZ,2)</f>
        <v>3213.5</v>
      </c>
      <c r="G1793">
        <f>ROUND(Grundentgelt*LZinPrz,2)</f>
        <v>353.49</v>
      </c>
      <c r="H1793">
        <f>ROUND(IF(FreiwZulage&gt;TarifVolumenEnt+TarifVolumenLZ,FreiwZulage-(TarifVolumenEnt+TarifVolumenLZ),0)*AustrittsKNZ*EintrittsKNZ,2)</f>
        <v>0</v>
      </c>
      <c r="I1793">
        <f t="shared" si="249"/>
        <v>3566.99</v>
      </c>
      <c r="J1793">
        <f t="shared" si="243"/>
        <v>713.58</v>
      </c>
      <c r="K1793">
        <f t="shared" si="244"/>
        <v>258.01000000000022</v>
      </c>
      <c r="L1793">
        <f t="shared" si="245"/>
        <v>2033.0100000000002</v>
      </c>
    </row>
    <row r="1794" spans="1:12" x14ac:dyDescent="0.25">
      <c r="A1794">
        <f t="shared" si="250"/>
        <v>5</v>
      </c>
      <c r="B1794">
        <f t="shared" si="251"/>
        <v>150</v>
      </c>
      <c r="C1794">
        <f t="shared" si="246"/>
        <v>3068</v>
      </c>
      <c r="D1794" t="str">
        <f t="shared" si="247"/>
        <v>Maria</v>
      </c>
      <c r="E1794" t="str">
        <f t="shared" si="248"/>
        <v>Rösler</v>
      </c>
      <c r="F1794">
        <f>ROUND(IF(Tariftyp="AT",IF($A1794&lt;MONTH(TE_ZP_AT),AT_Gehalt,AT_Gehalt*(1+TE_Satz_AT)),IF($A1794&lt;MONTH(TE_ZP_Tarif),Tarifentgelt,Tarifentgelt*(1+TE_Satz))*IRWAZ/AZ_Tarif)*EintrittsKNZ*AustrittsKNZ,2)</f>
        <v>3309.91</v>
      </c>
      <c r="G1794">
        <f>ROUND(Grundentgelt*LZinPrz,2)</f>
        <v>364.09</v>
      </c>
      <c r="H1794">
        <f>ROUND(IF(FreiwZulage&gt;TarifVolumenEnt+TarifVolumenLZ,FreiwZulage-(TarifVolumenEnt+TarifVolumenLZ),0)*AustrittsKNZ*EintrittsKNZ,2)</f>
        <v>0</v>
      </c>
      <c r="I1794">
        <f t="shared" si="249"/>
        <v>3674</v>
      </c>
      <c r="J1794">
        <f t="shared" ref="J1794:J1857" si="252">ROUND(IF(KVPV_BBG&lt;lfdEntgelt,KVPV_BBG*KVPV_Satz,lfdEntgelt*KVPV_Satz)+IF(RVAV_BBG&lt;lfdEntgelt,RVAV_BBG*RVAV_Satz,lfdEntgelt*RVAV_Satz),2)</f>
        <v>734.98</v>
      </c>
      <c r="K1794">
        <f t="shared" ref="K1794:K1857" si="253">IF(KVPV_BBG-lfdEntgelt&lt;0,0,KVPV_BBG-lfdEntgelt)</f>
        <v>151</v>
      </c>
      <c r="L1794">
        <f t="shared" ref="L1794:L1857" si="254">IF(RVAV_BBG-lfdEntgelt&lt;0,0,RVAV_BBG-lfdEntgelt)</f>
        <v>1926</v>
      </c>
    </row>
    <row r="1795" spans="1:12" x14ac:dyDescent="0.25">
      <c r="A1795">
        <f t="shared" si="250"/>
        <v>6</v>
      </c>
      <c r="B1795">
        <f t="shared" si="251"/>
        <v>150</v>
      </c>
      <c r="C1795">
        <f t="shared" ref="C1795:C1858" si="255">INDEX(Stammdaten,$B1795,1)</f>
        <v>3068</v>
      </c>
      <c r="D1795" t="str">
        <f t="shared" ref="D1795:D1858" si="256">INDEX(Stammdaten,$B1795,2)</f>
        <v>Maria</v>
      </c>
      <c r="E1795" t="str">
        <f t="shared" ref="E1795:E1858" si="257">INDEX(Stammdaten,$B1795,3)</f>
        <v>Rösler</v>
      </c>
      <c r="F1795">
        <f>ROUND(IF(Tariftyp="AT",IF($A1795&lt;MONTH(TE_ZP_AT),AT_Gehalt,AT_Gehalt*(1+TE_Satz_AT)),IF($A1795&lt;MONTH(TE_ZP_Tarif),Tarifentgelt,Tarifentgelt*(1+TE_Satz))*IRWAZ/AZ_Tarif)*EintrittsKNZ*AustrittsKNZ,2)</f>
        <v>3309.91</v>
      </c>
      <c r="G1795">
        <f>ROUND(Grundentgelt*LZinPrz,2)</f>
        <v>364.09</v>
      </c>
      <c r="H1795">
        <f>ROUND(IF(FreiwZulage&gt;TarifVolumenEnt+TarifVolumenLZ,FreiwZulage-(TarifVolumenEnt+TarifVolumenLZ),0)*AustrittsKNZ*EintrittsKNZ,2)</f>
        <v>0</v>
      </c>
      <c r="I1795">
        <f t="shared" ref="I1795:I1858" si="258">SUM(F1795:H1795)</f>
        <v>3674</v>
      </c>
      <c r="J1795">
        <f t="shared" si="252"/>
        <v>734.98</v>
      </c>
      <c r="K1795">
        <f t="shared" si="253"/>
        <v>151</v>
      </c>
      <c r="L1795">
        <f t="shared" si="254"/>
        <v>1926</v>
      </c>
    </row>
    <row r="1796" spans="1:12" x14ac:dyDescent="0.25">
      <c r="A1796">
        <f t="shared" ref="A1796:A1859" si="259">IF($A1795=12,1,$A1795+1)</f>
        <v>7</v>
      </c>
      <c r="B1796">
        <f t="shared" ref="B1796:B1859" si="260">IF(A1796=1,B1795+1,B1795)</f>
        <v>150</v>
      </c>
      <c r="C1796">
        <f t="shared" si="255"/>
        <v>3068</v>
      </c>
      <c r="D1796" t="str">
        <f t="shared" si="256"/>
        <v>Maria</v>
      </c>
      <c r="E1796" t="str">
        <f t="shared" si="257"/>
        <v>Rösler</v>
      </c>
      <c r="F1796">
        <f>ROUND(IF(Tariftyp="AT",IF($A1796&lt;MONTH(TE_ZP_AT),AT_Gehalt,AT_Gehalt*(1+TE_Satz_AT)),IF($A1796&lt;MONTH(TE_ZP_Tarif),Tarifentgelt,Tarifentgelt*(1+TE_Satz))*IRWAZ/AZ_Tarif)*EintrittsKNZ*AustrittsKNZ,2)</f>
        <v>3309.91</v>
      </c>
      <c r="G1796">
        <f>ROUND(Grundentgelt*LZinPrz,2)</f>
        <v>364.09</v>
      </c>
      <c r="H1796">
        <f>ROUND(IF(FreiwZulage&gt;TarifVolumenEnt+TarifVolumenLZ,FreiwZulage-(TarifVolumenEnt+TarifVolumenLZ),0)*AustrittsKNZ*EintrittsKNZ,2)</f>
        <v>0</v>
      </c>
      <c r="I1796">
        <f t="shared" si="258"/>
        <v>3674</v>
      </c>
      <c r="J1796">
        <f t="shared" si="252"/>
        <v>734.98</v>
      </c>
      <c r="K1796">
        <f t="shared" si="253"/>
        <v>151</v>
      </c>
      <c r="L1796">
        <f t="shared" si="254"/>
        <v>1926</v>
      </c>
    </row>
    <row r="1797" spans="1:12" x14ac:dyDescent="0.25">
      <c r="A1797">
        <f t="shared" si="259"/>
        <v>8</v>
      </c>
      <c r="B1797">
        <f t="shared" si="260"/>
        <v>150</v>
      </c>
      <c r="C1797">
        <f t="shared" si="255"/>
        <v>3068</v>
      </c>
      <c r="D1797" t="str">
        <f t="shared" si="256"/>
        <v>Maria</v>
      </c>
      <c r="E1797" t="str">
        <f t="shared" si="257"/>
        <v>Rösler</v>
      </c>
      <c r="F1797">
        <f>ROUND(IF(Tariftyp="AT",IF($A1797&lt;MONTH(TE_ZP_AT),AT_Gehalt,AT_Gehalt*(1+TE_Satz_AT)),IF($A1797&lt;MONTH(TE_ZP_Tarif),Tarifentgelt,Tarifentgelt*(1+TE_Satz))*IRWAZ/AZ_Tarif)*EintrittsKNZ*AustrittsKNZ,2)</f>
        <v>3309.91</v>
      </c>
      <c r="G1797">
        <f>ROUND(Grundentgelt*LZinPrz,2)</f>
        <v>364.09</v>
      </c>
      <c r="H1797">
        <f>ROUND(IF(FreiwZulage&gt;TarifVolumenEnt+TarifVolumenLZ,FreiwZulage-(TarifVolumenEnt+TarifVolumenLZ),0)*AustrittsKNZ*EintrittsKNZ,2)</f>
        <v>0</v>
      </c>
      <c r="I1797">
        <f t="shared" si="258"/>
        <v>3674</v>
      </c>
      <c r="J1797">
        <f t="shared" si="252"/>
        <v>734.98</v>
      </c>
      <c r="K1797">
        <f t="shared" si="253"/>
        <v>151</v>
      </c>
      <c r="L1797">
        <f t="shared" si="254"/>
        <v>1926</v>
      </c>
    </row>
    <row r="1798" spans="1:12" x14ac:dyDescent="0.25">
      <c r="A1798">
        <f t="shared" si="259"/>
        <v>9</v>
      </c>
      <c r="B1798">
        <f t="shared" si="260"/>
        <v>150</v>
      </c>
      <c r="C1798">
        <f t="shared" si="255"/>
        <v>3068</v>
      </c>
      <c r="D1798" t="str">
        <f t="shared" si="256"/>
        <v>Maria</v>
      </c>
      <c r="E1798" t="str">
        <f t="shared" si="257"/>
        <v>Rösler</v>
      </c>
      <c r="F1798">
        <f>ROUND(IF(Tariftyp="AT",IF($A1798&lt;MONTH(TE_ZP_AT),AT_Gehalt,AT_Gehalt*(1+TE_Satz_AT)),IF($A1798&lt;MONTH(TE_ZP_Tarif),Tarifentgelt,Tarifentgelt*(1+TE_Satz))*IRWAZ/AZ_Tarif)*EintrittsKNZ*AustrittsKNZ,2)</f>
        <v>3309.91</v>
      </c>
      <c r="G1798">
        <f>ROUND(Grundentgelt*LZinPrz,2)</f>
        <v>364.09</v>
      </c>
      <c r="H1798">
        <f>ROUND(IF(FreiwZulage&gt;TarifVolumenEnt+TarifVolumenLZ,FreiwZulage-(TarifVolumenEnt+TarifVolumenLZ),0)*AustrittsKNZ*EintrittsKNZ,2)</f>
        <v>0</v>
      </c>
      <c r="I1798">
        <f t="shared" si="258"/>
        <v>3674</v>
      </c>
      <c r="J1798">
        <f t="shared" si="252"/>
        <v>734.98</v>
      </c>
      <c r="K1798">
        <f t="shared" si="253"/>
        <v>151</v>
      </c>
      <c r="L1798">
        <f t="shared" si="254"/>
        <v>1926</v>
      </c>
    </row>
    <row r="1799" spans="1:12" x14ac:dyDescent="0.25">
      <c r="A1799">
        <f t="shared" si="259"/>
        <v>10</v>
      </c>
      <c r="B1799">
        <f t="shared" si="260"/>
        <v>150</v>
      </c>
      <c r="C1799">
        <f t="shared" si="255"/>
        <v>3068</v>
      </c>
      <c r="D1799" t="str">
        <f t="shared" si="256"/>
        <v>Maria</v>
      </c>
      <c r="E1799" t="str">
        <f t="shared" si="257"/>
        <v>Rösler</v>
      </c>
      <c r="F1799">
        <f>ROUND(IF(Tariftyp="AT",IF($A1799&lt;MONTH(TE_ZP_AT),AT_Gehalt,AT_Gehalt*(1+TE_Satz_AT)),IF($A1799&lt;MONTH(TE_ZP_Tarif),Tarifentgelt,Tarifentgelt*(1+TE_Satz))*IRWAZ/AZ_Tarif)*EintrittsKNZ*AustrittsKNZ,2)</f>
        <v>3309.91</v>
      </c>
      <c r="G1799">
        <f>ROUND(Grundentgelt*LZinPrz,2)</f>
        <v>364.09</v>
      </c>
      <c r="H1799">
        <f>ROUND(IF(FreiwZulage&gt;TarifVolumenEnt+TarifVolumenLZ,FreiwZulage-(TarifVolumenEnt+TarifVolumenLZ),0)*AustrittsKNZ*EintrittsKNZ,2)</f>
        <v>0</v>
      </c>
      <c r="I1799">
        <f t="shared" si="258"/>
        <v>3674</v>
      </c>
      <c r="J1799">
        <f t="shared" si="252"/>
        <v>734.98</v>
      </c>
      <c r="K1799">
        <f t="shared" si="253"/>
        <v>151</v>
      </c>
      <c r="L1799">
        <f t="shared" si="254"/>
        <v>1926</v>
      </c>
    </row>
    <row r="1800" spans="1:12" x14ac:dyDescent="0.25">
      <c r="A1800">
        <f t="shared" si="259"/>
        <v>11</v>
      </c>
      <c r="B1800">
        <f t="shared" si="260"/>
        <v>150</v>
      </c>
      <c r="C1800">
        <f t="shared" si="255"/>
        <v>3068</v>
      </c>
      <c r="D1800" t="str">
        <f t="shared" si="256"/>
        <v>Maria</v>
      </c>
      <c r="E1800" t="str">
        <f t="shared" si="257"/>
        <v>Rösler</v>
      </c>
      <c r="F1800">
        <f>ROUND(IF(Tariftyp="AT",IF($A1800&lt;MONTH(TE_ZP_AT),AT_Gehalt,AT_Gehalt*(1+TE_Satz_AT)),IF($A1800&lt;MONTH(TE_ZP_Tarif),Tarifentgelt,Tarifentgelt*(1+TE_Satz))*IRWAZ/AZ_Tarif)*EintrittsKNZ*AustrittsKNZ,2)</f>
        <v>3309.91</v>
      </c>
      <c r="G1800">
        <f>ROUND(Grundentgelt*LZinPrz,2)</f>
        <v>364.09</v>
      </c>
      <c r="H1800">
        <f>ROUND(IF(FreiwZulage&gt;TarifVolumenEnt+TarifVolumenLZ,FreiwZulage-(TarifVolumenEnt+TarifVolumenLZ),0)*AustrittsKNZ*EintrittsKNZ,2)</f>
        <v>0</v>
      </c>
      <c r="I1800">
        <f t="shared" si="258"/>
        <v>3674</v>
      </c>
      <c r="J1800">
        <f t="shared" si="252"/>
        <v>734.98</v>
      </c>
      <c r="K1800">
        <f t="shared" si="253"/>
        <v>151</v>
      </c>
      <c r="L1800">
        <f t="shared" si="254"/>
        <v>1926</v>
      </c>
    </row>
    <row r="1801" spans="1:12" x14ac:dyDescent="0.25">
      <c r="A1801">
        <f t="shared" si="259"/>
        <v>12</v>
      </c>
      <c r="B1801">
        <f t="shared" si="260"/>
        <v>150</v>
      </c>
      <c r="C1801">
        <f t="shared" si="255"/>
        <v>3068</v>
      </c>
      <c r="D1801" t="str">
        <f t="shared" si="256"/>
        <v>Maria</v>
      </c>
      <c r="E1801" t="str">
        <f t="shared" si="257"/>
        <v>Rösler</v>
      </c>
      <c r="F1801">
        <f>ROUND(IF(Tariftyp="AT",IF($A1801&lt;MONTH(TE_ZP_AT),AT_Gehalt,AT_Gehalt*(1+TE_Satz_AT)),IF($A1801&lt;MONTH(TE_ZP_Tarif),Tarifentgelt,Tarifentgelt*(1+TE_Satz))*IRWAZ/AZ_Tarif)*EintrittsKNZ*AustrittsKNZ,2)</f>
        <v>3309.91</v>
      </c>
      <c r="G1801">
        <f>ROUND(Grundentgelt*LZinPrz,2)</f>
        <v>364.09</v>
      </c>
      <c r="H1801">
        <f>ROUND(IF(FreiwZulage&gt;TarifVolumenEnt+TarifVolumenLZ,FreiwZulage-(TarifVolumenEnt+TarifVolumenLZ),0)*AustrittsKNZ*EintrittsKNZ,2)</f>
        <v>0</v>
      </c>
      <c r="I1801">
        <f t="shared" si="258"/>
        <v>3674</v>
      </c>
      <c r="J1801">
        <f t="shared" si="252"/>
        <v>734.98</v>
      </c>
      <c r="K1801">
        <f t="shared" si="253"/>
        <v>151</v>
      </c>
      <c r="L1801">
        <f t="shared" si="254"/>
        <v>1926</v>
      </c>
    </row>
    <row r="1802" spans="1:12" x14ac:dyDescent="0.25">
      <c r="A1802">
        <f t="shared" si="259"/>
        <v>1</v>
      </c>
      <c r="B1802">
        <f t="shared" si="260"/>
        <v>151</v>
      </c>
      <c r="C1802">
        <f t="shared" si="255"/>
        <v>3071</v>
      </c>
      <c r="D1802" t="str">
        <f t="shared" si="256"/>
        <v>Dieter</v>
      </c>
      <c r="E1802" t="str">
        <f t="shared" si="257"/>
        <v>Rothhahn</v>
      </c>
      <c r="F1802">
        <f>ROUND(IF(Tariftyp="AT",IF($A1802&lt;MONTH(TE_ZP_AT),AT_Gehalt,AT_Gehalt*(1+TE_Satz_AT)),IF($A1802&lt;MONTH(TE_ZP_Tarif),Tarifentgelt,Tarifentgelt*(1+TE_Satz))*IRWAZ/AZ_Tarif)*EintrittsKNZ*AustrittsKNZ,2)</f>
        <v>2866.5</v>
      </c>
      <c r="G1802">
        <f>ROUND(Grundentgelt*LZinPrz,2)</f>
        <v>315.32</v>
      </c>
      <c r="H1802">
        <f>ROUND(IF(FreiwZulage&gt;TarifVolumenEnt+TarifVolumenLZ,FreiwZulage-(TarifVolumenEnt+TarifVolumenLZ),0)*AustrittsKNZ*EintrittsKNZ,2)</f>
        <v>127</v>
      </c>
      <c r="I1802">
        <f t="shared" si="258"/>
        <v>3308.82</v>
      </c>
      <c r="J1802">
        <f t="shared" si="252"/>
        <v>661.93</v>
      </c>
      <c r="K1802">
        <f t="shared" si="253"/>
        <v>516.17999999999984</v>
      </c>
      <c r="L1802">
        <f t="shared" si="254"/>
        <v>2291.1799999999998</v>
      </c>
    </row>
    <row r="1803" spans="1:12" x14ac:dyDescent="0.25">
      <c r="A1803">
        <f t="shared" si="259"/>
        <v>2</v>
      </c>
      <c r="B1803">
        <f t="shared" si="260"/>
        <v>151</v>
      </c>
      <c r="C1803">
        <f t="shared" si="255"/>
        <v>3071</v>
      </c>
      <c r="D1803" t="str">
        <f t="shared" si="256"/>
        <v>Dieter</v>
      </c>
      <c r="E1803" t="str">
        <f t="shared" si="257"/>
        <v>Rothhahn</v>
      </c>
      <c r="F1803">
        <f>ROUND(IF(Tariftyp="AT",IF($A1803&lt;MONTH(TE_ZP_AT),AT_Gehalt,AT_Gehalt*(1+TE_Satz_AT)),IF($A1803&lt;MONTH(TE_ZP_Tarif),Tarifentgelt,Tarifentgelt*(1+TE_Satz))*IRWAZ/AZ_Tarif)*EintrittsKNZ*AustrittsKNZ,2)</f>
        <v>2866.5</v>
      </c>
      <c r="G1803">
        <f>ROUND(Grundentgelt*LZinPrz,2)</f>
        <v>315.32</v>
      </c>
      <c r="H1803">
        <f>ROUND(IF(FreiwZulage&gt;TarifVolumenEnt+TarifVolumenLZ,FreiwZulage-(TarifVolumenEnt+TarifVolumenLZ),0)*AustrittsKNZ*EintrittsKNZ,2)</f>
        <v>127</v>
      </c>
      <c r="I1803">
        <f t="shared" si="258"/>
        <v>3308.82</v>
      </c>
      <c r="J1803">
        <f t="shared" si="252"/>
        <v>661.93</v>
      </c>
      <c r="K1803">
        <f t="shared" si="253"/>
        <v>516.17999999999984</v>
      </c>
      <c r="L1803">
        <f t="shared" si="254"/>
        <v>2291.1799999999998</v>
      </c>
    </row>
    <row r="1804" spans="1:12" x14ac:dyDescent="0.25">
      <c r="A1804">
        <f t="shared" si="259"/>
        <v>3</v>
      </c>
      <c r="B1804">
        <f t="shared" si="260"/>
        <v>151</v>
      </c>
      <c r="C1804">
        <f t="shared" si="255"/>
        <v>3071</v>
      </c>
      <c r="D1804" t="str">
        <f t="shared" si="256"/>
        <v>Dieter</v>
      </c>
      <c r="E1804" t="str">
        <f t="shared" si="257"/>
        <v>Rothhahn</v>
      </c>
      <c r="F1804">
        <f>ROUND(IF(Tariftyp="AT",IF($A1804&lt;MONTH(TE_ZP_AT),AT_Gehalt,AT_Gehalt*(1+TE_Satz_AT)),IF($A1804&lt;MONTH(TE_ZP_Tarif),Tarifentgelt,Tarifentgelt*(1+TE_Satz))*IRWAZ/AZ_Tarif)*EintrittsKNZ*AustrittsKNZ,2)</f>
        <v>2866.5</v>
      </c>
      <c r="G1804">
        <f>ROUND(Grundentgelt*LZinPrz,2)</f>
        <v>315.32</v>
      </c>
      <c r="H1804">
        <f>ROUND(IF(FreiwZulage&gt;TarifVolumenEnt+TarifVolumenLZ,FreiwZulage-(TarifVolumenEnt+TarifVolumenLZ),0)*AustrittsKNZ*EintrittsKNZ,2)</f>
        <v>127</v>
      </c>
      <c r="I1804">
        <f t="shared" si="258"/>
        <v>3308.82</v>
      </c>
      <c r="J1804">
        <f t="shared" si="252"/>
        <v>661.93</v>
      </c>
      <c r="K1804">
        <f t="shared" si="253"/>
        <v>516.17999999999984</v>
      </c>
      <c r="L1804">
        <f t="shared" si="254"/>
        <v>2291.1799999999998</v>
      </c>
    </row>
    <row r="1805" spans="1:12" x14ac:dyDescent="0.25">
      <c r="A1805">
        <f t="shared" si="259"/>
        <v>4</v>
      </c>
      <c r="B1805">
        <f t="shared" si="260"/>
        <v>151</v>
      </c>
      <c r="C1805">
        <f t="shared" si="255"/>
        <v>3071</v>
      </c>
      <c r="D1805" t="str">
        <f t="shared" si="256"/>
        <v>Dieter</v>
      </c>
      <c r="E1805" t="str">
        <f t="shared" si="257"/>
        <v>Rothhahn</v>
      </c>
      <c r="F1805">
        <f>ROUND(IF(Tariftyp="AT",IF($A1805&lt;MONTH(TE_ZP_AT),AT_Gehalt,AT_Gehalt*(1+TE_Satz_AT)),IF($A1805&lt;MONTH(TE_ZP_Tarif),Tarifentgelt,Tarifentgelt*(1+TE_Satz))*IRWAZ/AZ_Tarif)*EintrittsKNZ*AustrittsKNZ,2)</f>
        <v>2866.5</v>
      </c>
      <c r="G1805">
        <f>ROUND(Grundentgelt*LZinPrz,2)</f>
        <v>315.32</v>
      </c>
      <c r="H1805">
        <f>ROUND(IF(FreiwZulage&gt;TarifVolumenEnt+TarifVolumenLZ,FreiwZulage-(TarifVolumenEnt+TarifVolumenLZ),0)*AustrittsKNZ*EintrittsKNZ,2)</f>
        <v>127</v>
      </c>
      <c r="I1805">
        <f t="shared" si="258"/>
        <v>3308.82</v>
      </c>
      <c r="J1805">
        <f t="shared" si="252"/>
        <v>661.93</v>
      </c>
      <c r="K1805">
        <f t="shared" si="253"/>
        <v>516.17999999999984</v>
      </c>
      <c r="L1805">
        <f t="shared" si="254"/>
        <v>2291.1799999999998</v>
      </c>
    </row>
    <row r="1806" spans="1:12" x14ac:dyDescent="0.25">
      <c r="A1806">
        <f t="shared" si="259"/>
        <v>5</v>
      </c>
      <c r="B1806">
        <f t="shared" si="260"/>
        <v>151</v>
      </c>
      <c r="C1806">
        <f t="shared" si="255"/>
        <v>3071</v>
      </c>
      <c r="D1806" t="str">
        <f t="shared" si="256"/>
        <v>Dieter</v>
      </c>
      <c r="E1806" t="str">
        <f t="shared" si="257"/>
        <v>Rothhahn</v>
      </c>
      <c r="F1806">
        <f>ROUND(IF(Tariftyp="AT",IF($A1806&lt;MONTH(TE_ZP_AT),AT_Gehalt,AT_Gehalt*(1+TE_Satz_AT)),IF($A1806&lt;MONTH(TE_ZP_Tarif),Tarifentgelt,Tarifentgelt*(1+TE_Satz))*IRWAZ/AZ_Tarif)*EintrittsKNZ*AustrittsKNZ,2)</f>
        <v>2952.5</v>
      </c>
      <c r="G1806">
        <f>ROUND(Grundentgelt*LZinPrz,2)</f>
        <v>324.77999999999997</v>
      </c>
      <c r="H1806">
        <f>ROUND(IF(FreiwZulage&gt;TarifVolumenEnt+TarifVolumenLZ,FreiwZulage-(TarifVolumenEnt+TarifVolumenLZ),0)*AustrittsKNZ*EintrittsKNZ,2)</f>
        <v>31.55</v>
      </c>
      <c r="I1806">
        <f t="shared" si="258"/>
        <v>3308.83</v>
      </c>
      <c r="J1806">
        <f t="shared" si="252"/>
        <v>661.93</v>
      </c>
      <c r="K1806">
        <f t="shared" si="253"/>
        <v>516.17000000000007</v>
      </c>
      <c r="L1806">
        <f t="shared" si="254"/>
        <v>2291.17</v>
      </c>
    </row>
    <row r="1807" spans="1:12" x14ac:dyDescent="0.25">
      <c r="A1807">
        <f t="shared" si="259"/>
        <v>6</v>
      </c>
      <c r="B1807">
        <f t="shared" si="260"/>
        <v>151</v>
      </c>
      <c r="C1807">
        <f t="shared" si="255"/>
        <v>3071</v>
      </c>
      <c r="D1807" t="str">
        <f t="shared" si="256"/>
        <v>Dieter</v>
      </c>
      <c r="E1807" t="str">
        <f t="shared" si="257"/>
        <v>Rothhahn</v>
      </c>
      <c r="F1807">
        <f>ROUND(IF(Tariftyp="AT",IF($A1807&lt;MONTH(TE_ZP_AT),AT_Gehalt,AT_Gehalt*(1+TE_Satz_AT)),IF($A1807&lt;MONTH(TE_ZP_Tarif),Tarifentgelt,Tarifentgelt*(1+TE_Satz))*IRWAZ/AZ_Tarif)*EintrittsKNZ*AustrittsKNZ,2)</f>
        <v>2952.5</v>
      </c>
      <c r="G1807">
        <f>ROUND(Grundentgelt*LZinPrz,2)</f>
        <v>324.77999999999997</v>
      </c>
      <c r="H1807">
        <f>ROUND(IF(FreiwZulage&gt;TarifVolumenEnt+TarifVolumenLZ,FreiwZulage-(TarifVolumenEnt+TarifVolumenLZ),0)*AustrittsKNZ*EintrittsKNZ,2)</f>
        <v>31.55</v>
      </c>
      <c r="I1807">
        <f t="shared" si="258"/>
        <v>3308.83</v>
      </c>
      <c r="J1807">
        <f t="shared" si="252"/>
        <v>661.93</v>
      </c>
      <c r="K1807">
        <f t="shared" si="253"/>
        <v>516.17000000000007</v>
      </c>
      <c r="L1807">
        <f t="shared" si="254"/>
        <v>2291.17</v>
      </c>
    </row>
    <row r="1808" spans="1:12" x14ac:dyDescent="0.25">
      <c r="A1808">
        <f t="shared" si="259"/>
        <v>7</v>
      </c>
      <c r="B1808">
        <f t="shared" si="260"/>
        <v>151</v>
      </c>
      <c r="C1808">
        <f t="shared" si="255"/>
        <v>3071</v>
      </c>
      <c r="D1808" t="str">
        <f t="shared" si="256"/>
        <v>Dieter</v>
      </c>
      <c r="E1808" t="str">
        <f t="shared" si="257"/>
        <v>Rothhahn</v>
      </c>
      <c r="F1808">
        <f>ROUND(IF(Tariftyp="AT",IF($A1808&lt;MONTH(TE_ZP_AT),AT_Gehalt,AT_Gehalt*(1+TE_Satz_AT)),IF($A1808&lt;MONTH(TE_ZP_Tarif),Tarifentgelt,Tarifentgelt*(1+TE_Satz))*IRWAZ/AZ_Tarif)*EintrittsKNZ*AustrittsKNZ,2)</f>
        <v>2952.5</v>
      </c>
      <c r="G1808">
        <f>ROUND(Grundentgelt*LZinPrz,2)</f>
        <v>324.77999999999997</v>
      </c>
      <c r="H1808">
        <f>ROUND(IF(FreiwZulage&gt;TarifVolumenEnt+TarifVolumenLZ,FreiwZulage-(TarifVolumenEnt+TarifVolumenLZ),0)*AustrittsKNZ*EintrittsKNZ,2)</f>
        <v>31.55</v>
      </c>
      <c r="I1808">
        <f t="shared" si="258"/>
        <v>3308.83</v>
      </c>
      <c r="J1808">
        <f t="shared" si="252"/>
        <v>661.93</v>
      </c>
      <c r="K1808">
        <f t="shared" si="253"/>
        <v>516.17000000000007</v>
      </c>
      <c r="L1808">
        <f t="shared" si="254"/>
        <v>2291.17</v>
      </c>
    </row>
    <row r="1809" spans="1:12" x14ac:dyDescent="0.25">
      <c r="A1809">
        <f t="shared" si="259"/>
        <v>8</v>
      </c>
      <c r="B1809">
        <f t="shared" si="260"/>
        <v>151</v>
      </c>
      <c r="C1809">
        <f t="shared" si="255"/>
        <v>3071</v>
      </c>
      <c r="D1809" t="str">
        <f t="shared" si="256"/>
        <v>Dieter</v>
      </c>
      <c r="E1809" t="str">
        <f t="shared" si="257"/>
        <v>Rothhahn</v>
      </c>
      <c r="F1809">
        <f>ROUND(IF(Tariftyp="AT",IF($A1809&lt;MONTH(TE_ZP_AT),AT_Gehalt,AT_Gehalt*(1+TE_Satz_AT)),IF($A1809&lt;MONTH(TE_ZP_Tarif),Tarifentgelt,Tarifentgelt*(1+TE_Satz))*IRWAZ/AZ_Tarif)*EintrittsKNZ*AustrittsKNZ,2)</f>
        <v>2952.5</v>
      </c>
      <c r="G1809">
        <f>ROUND(Grundentgelt*LZinPrz,2)</f>
        <v>324.77999999999997</v>
      </c>
      <c r="H1809">
        <f>ROUND(IF(FreiwZulage&gt;TarifVolumenEnt+TarifVolumenLZ,FreiwZulage-(TarifVolumenEnt+TarifVolumenLZ),0)*AustrittsKNZ*EintrittsKNZ,2)</f>
        <v>31.55</v>
      </c>
      <c r="I1809">
        <f t="shared" si="258"/>
        <v>3308.83</v>
      </c>
      <c r="J1809">
        <f t="shared" si="252"/>
        <v>661.93</v>
      </c>
      <c r="K1809">
        <f t="shared" si="253"/>
        <v>516.17000000000007</v>
      </c>
      <c r="L1809">
        <f t="shared" si="254"/>
        <v>2291.17</v>
      </c>
    </row>
    <row r="1810" spans="1:12" x14ac:dyDescent="0.25">
      <c r="A1810">
        <f t="shared" si="259"/>
        <v>9</v>
      </c>
      <c r="B1810">
        <f t="shared" si="260"/>
        <v>151</v>
      </c>
      <c r="C1810">
        <f t="shared" si="255"/>
        <v>3071</v>
      </c>
      <c r="D1810" t="str">
        <f t="shared" si="256"/>
        <v>Dieter</v>
      </c>
      <c r="E1810" t="str">
        <f t="shared" si="257"/>
        <v>Rothhahn</v>
      </c>
      <c r="F1810">
        <f>ROUND(IF(Tariftyp="AT",IF($A1810&lt;MONTH(TE_ZP_AT),AT_Gehalt,AT_Gehalt*(1+TE_Satz_AT)),IF($A1810&lt;MONTH(TE_ZP_Tarif),Tarifentgelt,Tarifentgelt*(1+TE_Satz))*IRWAZ/AZ_Tarif)*EintrittsKNZ*AustrittsKNZ,2)</f>
        <v>2952.5</v>
      </c>
      <c r="G1810">
        <f>ROUND(Grundentgelt*LZinPrz,2)</f>
        <v>324.77999999999997</v>
      </c>
      <c r="H1810">
        <f>ROUND(IF(FreiwZulage&gt;TarifVolumenEnt+TarifVolumenLZ,FreiwZulage-(TarifVolumenEnt+TarifVolumenLZ),0)*AustrittsKNZ*EintrittsKNZ,2)</f>
        <v>31.55</v>
      </c>
      <c r="I1810">
        <f t="shared" si="258"/>
        <v>3308.83</v>
      </c>
      <c r="J1810">
        <f t="shared" si="252"/>
        <v>661.93</v>
      </c>
      <c r="K1810">
        <f t="shared" si="253"/>
        <v>516.17000000000007</v>
      </c>
      <c r="L1810">
        <f t="shared" si="254"/>
        <v>2291.17</v>
      </c>
    </row>
    <row r="1811" spans="1:12" x14ac:dyDescent="0.25">
      <c r="A1811">
        <f t="shared" si="259"/>
        <v>10</v>
      </c>
      <c r="B1811">
        <f t="shared" si="260"/>
        <v>151</v>
      </c>
      <c r="C1811">
        <f t="shared" si="255"/>
        <v>3071</v>
      </c>
      <c r="D1811" t="str">
        <f t="shared" si="256"/>
        <v>Dieter</v>
      </c>
      <c r="E1811" t="str">
        <f t="shared" si="257"/>
        <v>Rothhahn</v>
      </c>
      <c r="F1811">
        <f>ROUND(IF(Tariftyp="AT",IF($A1811&lt;MONTH(TE_ZP_AT),AT_Gehalt,AT_Gehalt*(1+TE_Satz_AT)),IF($A1811&lt;MONTH(TE_ZP_Tarif),Tarifentgelt,Tarifentgelt*(1+TE_Satz))*IRWAZ/AZ_Tarif)*EintrittsKNZ*AustrittsKNZ,2)</f>
        <v>2952.5</v>
      </c>
      <c r="G1811">
        <f>ROUND(Grundentgelt*LZinPrz,2)</f>
        <v>324.77999999999997</v>
      </c>
      <c r="H1811">
        <f>ROUND(IF(FreiwZulage&gt;TarifVolumenEnt+TarifVolumenLZ,FreiwZulage-(TarifVolumenEnt+TarifVolumenLZ),0)*AustrittsKNZ*EintrittsKNZ,2)</f>
        <v>31.55</v>
      </c>
      <c r="I1811">
        <f t="shared" si="258"/>
        <v>3308.83</v>
      </c>
      <c r="J1811">
        <f t="shared" si="252"/>
        <v>661.93</v>
      </c>
      <c r="K1811">
        <f t="shared" si="253"/>
        <v>516.17000000000007</v>
      </c>
      <c r="L1811">
        <f t="shared" si="254"/>
        <v>2291.17</v>
      </c>
    </row>
    <row r="1812" spans="1:12" x14ac:dyDescent="0.25">
      <c r="A1812">
        <f t="shared" si="259"/>
        <v>11</v>
      </c>
      <c r="B1812">
        <f t="shared" si="260"/>
        <v>151</v>
      </c>
      <c r="C1812">
        <f t="shared" si="255"/>
        <v>3071</v>
      </c>
      <c r="D1812" t="str">
        <f t="shared" si="256"/>
        <v>Dieter</v>
      </c>
      <c r="E1812" t="str">
        <f t="shared" si="257"/>
        <v>Rothhahn</v>
      </c>
      <c r="F1812">
        <f>ROUND(IF(Tariftyp="AT",IF($A1812&lt;MONTH(TE_ZP_AT),AT_Gehalt,AT_Gehalt*(1+TE_Satz_AT)),IF($A1812&lt;MONTH(TE_ZP_Tarif),Tarifentgelt,Tarifentgelt*(1+TE_Satz))*IRWAZ/AZ_Tarif)*EintrittsKNZ*AustrittsKNZ,2)</f>
        <v>2952.5</v>
      </c>
      <c r="G1812">
        <f>ROUND(Grundentgelt*LZinPrz,2)</f>
        <v>324.77999999999997</v>
      </c>
      <c r="H1812">
        <f>ROUND(IF(FreiwZulage&gt;TarifVolumenEnt+TarifVolumenLZ,FreiwZulage-(TarifVolumenEnt+TarifVolumenLZ),0)*AustrittsKNZ*EintrittsKNZ,2)</f>
        <v>31.55</v>
      </c>
      <c r="I1812">
        <f t="shared" si="258"/>
        <v>3308.83</v>
      </c>
      <c r="J1812">
        <f t="shared" si="252"/>
        <v>661.93</v>
      </c>
      <c r="K1812">
        <f t="shared" si="253"/>
        <v>516.17000000000007</v>
      </c>
      <c r="L1812">
        <f t="shared" si="254"/>
        <v>2291.17</v>
      </c>
    </row>
    <row r="1813" spans="1:12" x14ac:dyDescent="0.25">
      <c r="A1813">
        <f t="shared" si="259"/>
        <v>12</v>
      </c>
      <c r="B1813">
        <f t="shared" si="260"/>
        <v>151</v>
      </c>
      <c r="C1813">
        <f t="shared" si="255"/>
        <v>3071</v>
      </c>
      <c r="D1813" t="str">
        <f t="shared" si="256"/>
        <v>Dieter</v>
      </c>
      <c r="E1813" t="str">
        <f t="shared" si="257"/>
        <v>Rothhahn</v>
      </c>
      <c r="F1813">
        <f>ROUND(IF(Tariftyp="AT",IF($A1813&lt;MONTH(TE_ZP_AT),AT_Gehalt,AT_Gehalt*(1+TE_Satz_AT)),IF($A1813&lt;MONTH(TE_ZP_Tarif),Tarifentgelt,Tarifentgelt*(1+TE_Satz))*IRWAZ/AZ_Tarif)*EintrittsKNZ*AustrittsKNZ,2)</f>
        <v>2952.5</v>
      </c>
      <c r="G1813">
        <f>ROUND(Grundentgelt*LZinPrz,2)</f>
        <v>324.77999999999997</v>
      </c>
      <c r="H1813">
        <f>ROUND(IF(FreiwZulage&gt;TarifVolumenEnt+TarifVolumenLZ,FreiwZulage-(TarifVolumenEnt+TarifVolumenLZ),0)*AustrittsKNZ*EintrittsKNZ,2)</f>
        <v>31.55</v>
      </c>
      <c r="I1813">
        <f t="shared" si="258"/>
        <v>3308.83</v>
      </c>
      <c r="J1813">
        <f t="shared" si="252"/>
        <v>661.93</v>
      </c>
      <c r="K1813">
        <f t="shared" si="253"/>
        <v>516.17000000000007</v>
      </c>
      <c r="L1813">
        <f t="shared" si="254"/>
        <v>2291.17</v>
      </c>
    </row>
    <row r="1814" spans="1:12" x14ac:dyDescent="0.25">
      <c r="A1814">
        <f t="shared" si="259"/>
        <v>1</v>
      </c>
      <c r="B1814">
        <f t="shared" si="260"/>
        <v>152</v>
      </c>
      <c r="C1814">
        <f t="shared" si="255"/>
        <v>3072</v>
      </c>
      <c r="D1814" t="str">
        <f t="shared" si="256"/>
        <v>Dieter</v>
      </c>
      <c r="E1814" t="str">
        <f t="shared" si="257"/>
        <v>Rusche</v>
      </c>
      <c r="F1814">
        <f>ROUND(IF(Tariftyp="AT",IF($A1814&lt;MONTH(TE_ZP_AT),AT_Gehalt,AT_Gehalt*(1+TE_Satz_AT)),IF($A1814&lt;MONTH(TE_ZP_Tarif),Tarifentgelt,Tarifentgelt*(1+TE_Satz))*IRWAZ/AZ_Tarif)*EintrittsKNZ*AustrittsKNZ,2)</f>
        <v>2866.5</v>
      </c>
      <c r="G1814">
        <f>ROUND(Grundentgelt*LZinPrz,2)</f>
        <v>315.32</v>
      </c>
      <c r="H1814">
        <f>ROUND(IF(FreiwZulage&gt;TarifVolumenEnt+TarifVolumenLZ,FreiwZulage-(TarifVolumenEnt+TarifVolumenLZ),0)*AustrittsKNZ*EintrittsKNZ,2)</f>
        <v>113</v>
      </c>
      <c r="I1814">
        <f t="shared" si="258"/>
        <v>3294.82</v>
      </c>
      <c r="J1814">
        <f t="shared" si="252"/>
        <v>659.13</v>
      </c>
      <c r="K1814">
        <f t="shared" si="253"/>
        <v>530.17999999999984</v>
      </c>
      <c r="L1814">
        <f t="shared" si="254"/>
        <v>2305.1799999999998</v>
      </c>
    </row>
    <row r="1815" spans="1:12" x14ac:dyDescent="0.25">
      <c r="A1815">
        <f t="shared" si="259"/>
        <v>2</v>
      </c>
      <c r="B1815">
        <f t="shared" si="260"/>
        <v>152</v>
      </c>
      <c r="C1815">
        <f t="shared" si="255"/>
        <v>3072</v>
      </c>
      <c r="D1815" t="str">
        <f t="shared" si="256"/>
        <v>Dieter</v>
      </c>
      <c r="E1815" t="str">
        <f t="shared" si="257"/>
        <v>Rusche</v>
      </c>
      <c r="F1815">
        <f>ROUND(IF(Tariftyp="AT",IF($A1815&lt;MONTH(TE_ZP_AT),AT_Gehalt,AT_Gehalt*(1+TE_Satz_AT)),IF($A1815&lt;MONTH(TE_ZP_Tarif),Tarifentgelt,Tarifentgelt*(1+TE_Satz))*IRWAZ/AZ_Tarif)*EintrittsKNZ*AustrittsKNZ,2)</f>
        <v>2866.5</v>
      </c>
      <c r="G1815">
        <f>ROUND(Grundentgelt*LZinPrz,2)</f>
        <v>315.32</v>
      </c>
      <c r="H1815">
        <f>ROUND(IF(FreiwZulage&gt;TarifVolumenEnt+TarifVolumenLZ,FreiwZulage-(TarifVolumenEnt+TarifVolumenLZ),0)*AustrittsKNZ*EintrittsKNZ,2)</f>
        <v>113</v>
      </c>
      <c r="I1815">
        <f t="shared" si="258"/>
        <v>3294.82</v>
      </c>
      <c r="J1815">
        <f t="shared" si="252"/>
        <v>659.13</v>
      </c>
      <c r="K1815">
        <f t="shared" si="253"/>
        <v>530.17999999999984</v>
      </c>
      <c r="L1815">
        <f t="shared" si="254"/>
        <v>2305.1799999999998</v>
      </c>
    </row>
    <row r="1816" spans="1:12" x14ac:dyDescent="0.25">
      <c r="A1816">
        <f t="shared" si="259"/>
        <v>3</v>
      </c>
      <c r="B1816">
        <f t="shared" si="260"/>
        <v>152</v>
      </c>
      <c r="C1816">
        <f t="shared" si="255"/>
        <v>3072</v>
      </c>
      <c r="D1816" t="str">
        <f t="shared" si="256"/>
        <v>Dieter</v>
      </c>
      <c r="E1816" t="str">
        <f t="shared" si="257"/>
        <v>Rusche</v>
      </c>
      <c r="F1816">
        <f>ROUND(IF(Tariftyp="AT",IF($A1816&lt;MONTH(TE_ZP_AT),AT_Gehalt,AT_Gehalt*(1+TE_Satz_AT)),IF($A1816&lt;MONTH(TE_ZP_Tarif),Tarifentgelt,Tarifentgelt*(1+TE_Satz))*IRWAZ/AZ_Tarif)*EintrittsKNZ*AustrittsKNZ,2)</f>
        <v>2866.5</v>
      </c>
      <c r="G1816">
        <f>ROUND(Grundentgelt*LZinPrz,2)</f>
        <v>315.32</v>
      </c>
      <c r="H1816">
        <f>ROUND(IF(FreiwZulage&gt;TarifVolumenEnt+TarifVolumenLZ,FreiwZulage-(TarifVolumenEnt+TarifVolumenLZ),0)*AustrittsKNZ*EintrittsKNZ,2)</f>
        <v>113</v>
      </c>
      <c r="I1816">
        <f t="shared" si="258"/>
        <v>3294.82</v>
      </c>
      <c r="J1816">
        <f t="shared" si="252"/>
        <v>659.13</v>
      </c>
      <c r="K1816">
        <f t="shared" si="253"/>
        <v>530.17999999999984</v>
      </c>
      <c r="L1816">
        <f t="shared" si="254"/>
        <v>2305.1799999999998</v>
      </c>
    </row>
    <row r="1817" spans="1:12" x14ac:dyDescent="0.25">
      <c r="A1817">
        <f t="shared" si="259"/>
        <v>4</v>
      </c>
      <c r="B1817">
        <f t="shared" si="260"/>
        <v>152</v>
      </c>
      <c r="C1817">
        <f t="shared" si="255"/>
        <v>3072</v>
      </c>
      <c r="D1817" t="str">
        <f t="shared" si="256"/>
        <v>Dieter</v>
      </c>
      <c r="E1817" t="str">
        <f t="shared" si="257"/>
        <v>Rusche</v>
      </c>
      <c r="F1817">
        <f>ROUND(IF(Tariftyp="AT",IF($A1817&lt;MONTH(TE_ZP_AT),AT_Gehalt,AT_Gehalt*(1+TE_Satz_AT)),IF($A1817&lt;MONTH(TE_ZP_Tarif),Tarifentgelt,Tarifentgelt*(1+TE_Satz))*IRWAZ/AZ_Tarif)*EintrittsKNZ*AustrittsKNZ,2)</f>
        <v>2866.5</v>
      </c>
      <c r="G1817">
        <f>ROUND(Grundentgelt*LZinPrz,2)</f>
        <v>315.32</v>
      </c>
      <c r="H1817">
        <f>ROUND(IF(FreiwZulage&gt;TarifVolumenEnt+TarifVolumenLZ,FreiwZulage-(TarifVolumenEnt+TarifVolumenLZ),0)*AustrittsKNZ*EintrittsKNZ,2)</f>
        <v>113</v>
      </c>
      <c r="I1817">
        <f t="shared" si="258"/>
        <v>3294.82</v>
      </c>
      <c r="J1817">
        <f t="shared" si="252"/>
        <v>659.13</v>
      </c>
      <c r="K1817">
        <f t="shared" si="253"/>
        <v>530.17999999999984</v>
      </c>
      <c r="L1817">
        <f t="shared" si="254"/>
        <v>2305.1799999999998</v>
      </c>
    </row>
    <row r="1818" spans="1:12" x14ac:dyDescent="0.25">
      <c r="A1818">
        <f t="shared" si="259"/>
        <v>5</v>
      </c>
      <c r="B1818">
        <f t="shared" si="260"/>
        <v>152</v>
      </c>
      <c r="C1818">
        <f t="shared" si="255"/>
        <v>3072</v>
      </c>
      <c r="D1818" t="str">
        <f t="shared" si="256"/>
        <v>Dieter</v>
      </c>
      <c r="E1818" t="str">
        <f t="shared" si="257"/>
        <v>Rusche</v>
      </c>
      <c r="F1818">
        <f>ROUND(IF(Tariftyp="AT",IF($A1818&lt;MONTH(TE_ZP_AT),AT_Gehalt,AT_Gehalt*(1+TE_Satz_AT)),IF($A1818&lt;MONTH(TE_ZP_Tarif),Tarifentgelt,Tarifentgelt*(1+TE_Satz))*IRWAZ/AZ_Tarif)*EintrittsKNZ*AustrittsKNZ,2)</f>
        <v>2952.5</v>
      </c>
      <c r="G1818">
        <f>ROUND(Grundentgelt*LZinPrz,2)</f>
        <v>324.77999999999997</v>
      </c>
      <c r="H1818">
        <f>ROUND(IF(FreiwZulage&gt;TarifVolumenEnt+TarifVolumenLZ,FreiwZulage-(TarifVolumenEnt+TarifVolumenLZ),0)*AustrittsKNZ*EintrittsKNZ,2)</f>
        <v>17.55</v>
      </c>
      <c r="I1818">
        <f t="shared" si="258"/>
        <v>3294.83</v>
      </c>
      <c r="J1818">
        <f t="shared" si="252"/>
        <v>659.13</v>
      </c>
      <c r="K1818">
        <f t="shared" si="253"/>
        <v>530.17000000000007</v>
      </c>
      <c r="L1818">
        <f t="shared" si="254"/>
        <v>2305.17</v>
      </c>
    </row>
    <row r="1819" spans="1:12" x14ac:dyDescent="0.25">
      <c r="A1819">
        <f t="shared" si="259"/>
        <v>6</v>
      </c>
      <c r="B1819">
        <f t="shared" si="260"/>
        <v>152</v>
      </c>
      <c r="C1819">
        <f t="shared" si="255"/>
        <v>3072</v>
      </c>
      <c r="D1819" t="str">
        <f t="shared" si="256"/>
        <v>Dieter</v>
      </c>
      <c r="E1819" t="str">
        <f t="shared" si="257"/>
        <v>Rusche</v>
      </c>
      <c r="F1819">
        <f>ROUND(IF(Tariftyp="AT",IF($A1819&lt;MONTH(TE_ZP_AT),AT_Gehalt,AT_Gehalt*(1+TE_Satz_AT)),IF($A1819&lt;MONTH(TE_ZP_Tarif),Tarifentgelt,Tarifentgelt*(1+TE_Satz))*IRWAZ/AZ_Tarif)*EintrittsKNZ*AustrittsKNZ,2)</f>
        <v>2952.5</v>
      </c>
      <c r="G1819">
        <f>ROUND(Grundentgelt*LZinPrz,2)</f>
        <v>324.77999999999997</v>
      </c>
      <c r="H1819">
        <f>ROUND(IF(FreiwZulage&gt;TarifVolumenEnt+TarifVolumenLZ,FreiwZulage-(TarifVolumenEnt+TarifVolumenLZ),0)*AustrittsKNZ*EintrittsKNZ,2)</f>
        <v>17.55</v>
      </c>
      <c r="I1819">
        <f t="shared" si="258"/>
        <v>3294.83</v>
      </c>
      <c r="J1819">
        <f t="shared" si="252"/>
        <v>659.13</v>
      </c>
      <c r="K1819">
        <f t="shared" si="253"/>
        <v>530.17000000000007</v>
      </c>
      <c r="L1819">
        <f t="shared" si="254"/>
        <v>2305.17</v>
      </c>
    </row>
    <row r="1820" spans="1:12" x14ac:dyDescent="0.25">
      <c r="A1820">
        <f t="shared" si="259"/>
        <v>7</v>
      </c>
      <c r="B1820">
        <f t="shared" si="260"/>
        <v>152</v>
      </c>
      <c r="C1820">
        <f t="shared" si="255"/>
        <v>3072</v>
      </c>
      <c r="D1820" t="str">
        <f t="shared" si="256"/>
        <v>Dieter</v>
      </c>
      <c r="E1820" t="str">
        <f t="shared" si="257"/>
        <v>Rusche</v>
      </c>
      <c r="F1820">
        <f>ROUND(IF(Tariftyp="AT",IF($A1820&lt;MONTH(TE_ZP_AT),AT_Gehalt,AT_Gehalt*(1+TE_Satz_AT)),IF($A1820&lt;MONTH(TE_ZP_Tarif),Tarifentgelt,Tarifentgelt*(1+TE_Satz))*IRWAZ/AZ_Tarif)*EintrittsKNZ*AustrittsKNZ,2)</f>
        <v>2952.5</v>
      </c>
      <c r="G1820">
        <f>ROUND(Grundentgelt*LZinPrz,2)</f>
        <v>324.77999999999997</v>
      </c>
      <c r="H1820">
        <f>ROUND(IF(FreiwZulage&gt;TarifVolumenEnt+TarifVolumenLZ,FreiwZulage-(TarifVolumenEnt+TarifVolumenLZ),0)*AustrittsKNZ*EintrittsKNZ,2)</f>
        <v>17.55</v>
      </c>
      <c r="I1820">
        <f t="shared" si="258"/>
        <v>3294.83</v>
      </c>
      <c r="J1820">
        <f t="shared" si="252"/>
        <v>659.13</v>
      </c>
      <c r="K1820">
        <f t="shared" si="253"/>
        <v>530.17000000000007</v>
      </c>
      <c r="L1820">
        <f t="shared" si="254"/>
        <v>2305.17</v>
      </c>
    </row>
    <row r="1821" spans="1:12" x14ac:dyDescent="0.25">
      <c r="A1821">
        <f t="shared" si="259"/>
        <v>8</v>
      </c>
      <c r="B1821">
        <f t="shared" si="260"/>
        <v>152</v>
      </c>
      <c r="C1821">
        <f t="shared" si="255"/>
        <v>3072</v>
      </c>
      <c r="D1821" t="str">
        <f t="shared" si="256"/>
        <v>Dieter</v>
      </c>
      <c r="E1821" t="str">
        <f t="shared" si="257"/>
        <v>Rusche</v>
      </c>
      <c r="F1821">
        <f>ROUND(IF(Tariftyp="AT",IF($A1821&lt;MONTH(TE_ZP_AT),AT_Gehalt,AT_Gehalt*(1+TE_Satz_AT)),IF($A1821&lt;MONTH(TE_ZP_Tarif),Tarifentgelt,Tarifentgelt*(1+TE_Satz))*IRWAZ/AZ_Tarif)*EintrittsKNZ*AustrittsKNZ,2)</f>
        <v>2952.5</v>
      </c>
      <c r="G1821">
        <f>ROUND(Grundentgelt*LZinPrz,2)</f>
        <v>324.77999999999997</v>
      </c>
      <c r="H1821">
        <f>ROUND(IF(FreiwZulage&gt;TarifVolumenEnt+TarifVolumenLZ,FreiwZulage-(TarifVolumenEnt+TarifVolumenLZ),0)*AustrittsKNZ*EintrittsKNZ,2)</f>
        <v>17.55</v>
      </c>
      <c r="I1821">
        <f t="shared" si="258"/>
        <v>3294.83</v>
      </c>
      <c r="J1821">
        <f t="shared" si="252"/>
        <v>659.13</v>
      </c>
      <c r="K1821">
        <f t="shared" si="253"/>
        <v>530.17000000000007</v>
      </c>
      <c r="L1821">
        <f t="shared" si="254"/>
        <v>2305.17</v>
      </c>
    </row>
    <row r="1822" spans="1:12" x14ac:dyDescent="0.25">
      <c r="A1822">
        <f t="shared" si="259"/>
        <v>9</v>
      </c>
      <c r="B1822">
        <f t="shared" si="260"/>
        <v>152</v>
      </c>
      <c r="C1822">
        <f t="shared" si="255"/>
        <v>3072</v>
      </c>
      <c r="D1822" t="str">
        <f t="shared" si="256"/>
        <v>Dieter</v>
      </c>
      <c r="E1822" t="str">
        <f t="shared" si="257"/>
        <v>Rusche</v>
      </c>
      <c r="F1822">
        <f>ROUND(IF(Tariftyp="AT",IF($A1822&lt;MONTH(TE_ZP_AT),AT_Gehalt,AT_Gehalt*(1+TE_Satz_AT)),IF($A1822&lt;MONTH(TE_ZP_Tarif),Tarifentgelt,Tarifentgelt*(1+TE_Satz))*IRWAZ/AZ_Tarif)*EintrittsKNZ*AustrittsKNZ,2)</f>
        <v>2952.5</v>
      </c>
      <c r="G1822">
        <f>ROUND(Grundentgelt*LZinPrz,2)</f>
        <v>324.77999999999997</v>
      </c>
      <c r="H1822">
        <f>ROUND(IF(FreiwZulage&gt;TarifVolumenEnt+TarifVolumenLZ,FreiwZulage-(TarifVolumenEnt+TarifVolumenLZ),0)*AustrittsKNZ*EintrittsKNZ,2)</f>
        <v>17.55</v>
      </c>
      <c r="I1822">
        <f t="shared" si="258"/>
        <v>3294.83</v>
      </c>
      <c r="J1822">
        <f t="shared" si="252"/>
        <v>659.13</v>
      </c>
      <c r="K1822">
        <f t="shared" si="253"/>
        <v>530.17000000000007</v>
      </c>
      <c r="L1822">
        <f t="shared" si="254"/>
        <v>2305.17</v>
      </c>
    </row>
    <row r="1823" spans="1:12" x14ac:dyDescent="0.25">
      <c r="A1823">
        <f t="shared" si="259"/>
        <v>10</v>
      </c>
      <c r="B1823">
        <f t="shared" si="260"/>
        <v>152</v>
      </c>
      <c r="C1823">
        <f t="shared" si="255"/>
        <v>3072</v>
      </c>
      <c r="D1823" t="str">
        <f t="shared" si="256"/>
        <v>Dieter</v>
      </c>
      <c r="E1823" t="str">
        <f t="shared" si="257"/>
        <v>Rusche</v>
      </c>
      <c r="F1823">
        <f>ROUND(IF(Tariftyp="AT",IF($A1823&lt;MONTH(TE_ZP_AT),AT_Gehalt,AT_Gehalt*(1+TE_Satz_AT)),IF($A1823&lt;MONTH(TE_ZP_Tarif),Tarifentgelt,Tarifentgelt*(1+TE_Satz))*IRWAZ/AZ_Tarif)*EintrittsKNZ*AustrittsKNZ,2)</f>
        <v>2952.5</v>
      </c>
      <c r="G1823">
        <f>ROUND(Grundentgelt*LZinPrz,2)</f>
        <v>324.77999999999997</v>
      </c>
      <c r="H1823">
        <f>ROUND(IF(FreiwZulage&gt;TarifVolumenEnt+TarifVolumenLZ,FreiwZulage-(TarifVolumenEnt+TarifVolumenLZ),0)*AustrittsKNZ*EintrittsKNZ,2)</f>
        <v>17.55</v>
      </c>
      <c r="I1823">
        <f t="shared" si="258"/>
        <v>3294.83</v>
      </c>
      <c r="J1823">
        <f t="shared" si="252"/>
        <v>659.13</v>
      </c>
      <c r="K1823">
        <f t="shared" si="253"/>
        <v>530.17000000000007</v>
      </c>
      <c r="L1823">
        <f t="shared" si="254"/>
        <v>2305.17</v>
      </c>
    </row>
    <row r="1824" spans="1:12" x14ac:dyDescent="0.25">
      <c r="A1824">
        <f t="shared" si="259"/>
        <v>11</v>
      </c>
      <c r="B1824">
        <f t="shared" si="260"/>
        <v>152</v>
      </c>
      <c r="C1824">
        <f t="shared" si="255"/>
        <v>3072</v>
      </c>
      <c r="D1824" t="str">
        <f t="shared" si="256"/>
        <v>Dieter</v>
      </c>
      <c r="E1824" t="str">
        <f t="shared" si="257"/>
        <v>Rusche</v>
      </c>
      <c r="F1824">
        <f>ROUND(IF(Tariftyp="AT",IF($A1824&lt;MONTH(TE_ZP_AT),AT_Gehalt,AT_Gehalt*(1+TE_Satz_AT)),IF($A1824&lt;MONTH(TE_ZP_Tarif),Tarifentgelt,Tarifentgelt*(1+TE_Satz))*IRWAZ/AZ_Tarif)*EintrittsKNZ*AustrittsKNZ,2)</f>
        <v>2952.5</v>
      </c>
      <c r="G1824">
        <f>ROUND(Grundentgelt*LZinPrz,2)</f>
        <v>324.77999999999997</v>
      </c>
      <c r="H1824">
        <f>ROUND(IF(FreiwZulage&gt;TarifVolumenEnt+TarifVolumenLZ,FreiwZulage-(TarifVolumenEnt+TarifVolumenLZ),0)*AustrittsKNZ*EintrittsKNZ,2)</f>
        <v>17.55</v>
      </c>
      <c r="I1824">
        <f t="shared" si="258"/>
        <v>3294.83</v>
      </c>
      <c r="J1824">
        <f t="shared" si="252"/>
        <v>659.13</v>
      </c>
      <c r="K1824">
        <f t="shared" si="253"/>
        <v>530.17000000000007</v>
      </c>
      <c r="L1824">
        <f t="shared" si="254"/>
        <v>2305.17</v>
      </c>
    </row>
    <row r="1825" spans="1:12" x14ac:dyDescent="0.25">
      <c r="A1825">
        <f t="shared" si="259"/>
        <v>12</v>
      </c>
      <c r="B1825">
        <f t="shared" si="260"/>
        <v>152</v>
      </c>
      <c r="C1825">
        <f t="shared" si="255"/>
        <v>3072</v>
      </c>
      <c r="D1825" t="str">
        <f t="shared" si="256"/>
        <v>Dieter</v>
      </c>
      <c r="E1825" t="str">
        <f t="shared" si="257"/>
        <v>Rusche</v>
      </c>
      <c r="F1825">
        <f>ROUND(IF(Tariftyp="AT",IF($A1825&lt;MONTH(TE_ZP_AT),AT_Gehalt,AT_Gehalt*(1+TE_Satz_AT)),IF($A1825&lt;MONTH(TE_ZP_Tarif),Tarifentgelt,Tarifentgelt*(1+TE_Satz))*IRWAZ/AZ_Tarif)*EintrittsKNZ*AustrittsKNZ,2)</f>
        <v>2952.5</v>
      </c>
      <c r="G1825">
        <f>ROUND(Grundentgelt*LZinPrz,2)</f>
        <v>324.77999999999997</v>
      </c>
      <c r="H1825">
        <f>ROUND(IF(FreiwZulage&gt;TarifVolumenEnt+TarifVolumenLZ,FreiwZulage-(TarifVolumenEnt+TarifVolumenLZ),0)*AustrittsKNZ*EintrittsKNZ,2)</f>
        <v>17.55</v>
      </c>
      <c r="I1825">
        <f t="shared" si="258"/>
        <v>3294.83</v>
      </c>
      <c r="J1825">
        <f t="shared" si="252"/>
        <v>659.13</v>
      </c>
      <c r="K1825">
        <f t="shared" si="253"/>
        <v>530.17000000000007</v>
      </c>
      <c r="L1825">
        <f t="shared" si="254"/>
        <v>2305.17</v>
      </c>
    </row>
    <row r="1826" spans="1:12" x14ac:dyDescent="0.25">
      <c r="A1826">
        <f t="shared" si="259"/>
        <v>1</v>
      </c>
      <c r="B1826">
        <f t="shared" si="260"/>
        <v>153</v>
      </c>
      <c r="C1826">
        <f t="shared" si="255"/>
        <v>3073</v>
      </c>
      <c r="D1826" t="str">
        <f t="shared" si="256"/>
        <v>Bernhard</v>
      </c>
      <c r="E1826" t="str">
        <f t="shared" si="257"/>
        <v>Sachse</v>
      </c>
      <c r="F1826">
        <f>ROUND(IF(Tariftyp="AT",IF($A1826&lt;MONTH(TE_ZP_AT),AT_Gehalt,AT_Gehalt*(1+TE_Satz_AT)),IF($A1826&lt;MONTH(TE_ZP_Tarif),Tarifentgelt,Tarifentgelt*(1+TE_Satz))*IRWAZ/AZ_Tarif)*EintrittsKNZ*AustrittsKNZ,2)</f>
        <v>3918.5</v>
      </c>
      <c r="G1826">
        <f>ROUND(Grundentgelt*LZinPrz,2)</f>
        <v>431.04</v>
      </c>
      <c r="H1826">
        <f>ROUND(IF(FreiwZulage&gt;TarifVolumenEnt+TarifVolumenLZ,FreiwZulage-(TarifVolumenEnt+TarifVolumenLZ),0)*AustrittsKNZ*EintrittsKNZ,2)</f>
        <v>142</v>
      </c>
      <c r="I1826">
        <f t="shared" si="258"/>
        <v>4491.54</v>
      </c>
      <c r="J1826">
        <f t="shared" si="252"/>
        <v>843.38</v>
      </c>
      <c r="K1826">
        <f t="shared" si="253"/>
        <v>0</v>
      </c>
      <c r="L1826">
        <f t="shared" si="254"/>
        <v>1108.46</v>
      </c>
    </row>
    <row r="1827" spans="1:12" x14ac:dyDescent="0.25">
      <c r="A1827">
        <f t="shared" si="259"/>
        <v>2</v>
      </c>
      <c r="B1827">
        <f t="shared" si="260"/>
        <v>153</v>
      </c>
      <c r="C1827">
        <f t="shared" si="255"/>
        <v>3073</v>
      </c>
      <c r="D1827" t="str">
        <f t="shared" si="256"/>
        <v>Bernhard</v>
      </c>
      <c r="E1827" t="str">
        <f t="shared" si="257"/>
        <v>Sachse</v>
      </c>
      <c r="F1827">
        <f>ROUND(IF(Tariftyp="AT",IF($A1827&lt;MONTH(TE_ZP_AT),AT_Gehalt,AT_Gehalt*(1+TE_Satz_AT)),IF($A1827&lt;MONTH(TE_ZP_Tarif),Tarifentgelt,Tarifentgelt*(1+TE_Satz))*IRWAZ/AZ_Tarif)*EintrittsKNZ*AustrittsKNZ,2)</f>
        <v>3918.5</v>
      </c>
      <c r="G1827">
        <f>ROUND(Grundentgelt*LZinPrz,2)</f>
        <v>431.04</v>
      </c>
      <c r="H1827">
        <f>ROUND(IF(FreiwZulage&gt;TarifVolumenEnt+TarifVolumenLZ,FreiwZulage-(TarifVolumenEnt+TarifVolumenLZ),0)*AustrittsKNZ*EintrittsKNZ,2)</f>
        <v>142</v>
      </c>
      <c r="I1827">
        <f t="shared" si="258"/>
        <v>4491.54</v>
      </c>
      <c r="J1827">
        <f t="shared" si="252"/>
        <v>843.38</v>
      </c>
      <c r="K1827">
        <f t="shared" si="253"/>
        <v>0</v>
      </c>
      <c r="L1827">
        <f t="shared" si="254"/>
        <v>1108.46</v>
      </c>
    </row>
    <row r="1828" spans="1:12" x14ac:dyDescent="0.25">
      <c r="A1828">
        <f t="shared" si="259"/>
        <v>3</v>
      </c>
      <c r="B1828">
        <f t="shared" si="260"/>
        <v>153</v>
      </c>
      <c r="C1828">
        <f t="shared" si="255"/>
        <v>3073</v>
      </c>
      <c r="D1828" t="str">
        <f t="shared" si="256"/>
        <v>Bernhard</v>
      </c>
      <c r="E1828" t="str">
        <f t="shared" si="257"/>
        <v>Sachse</v>
      </c>
      <c r="F1828">
        <f>ROUND(IF(Tariftyp="AT",IF($A1828&lt;MONTH(TE_ZP_AT),AT_Gehalt,AT_Gehalt*(1+TE_Satz_AT)),IF($A1828&lt;MONTH(TE_ZP_Tarif),Tarifentgelt,Tarifentgelt*(1+TE_Satz))*IRWAZ/AZ_Tarif)*EintrittsKNZ*AustrittsKNZ,2)</f>
        <v>3918.5</v>
      </c>
      <c r="G1828">
        <f>ROUND(Grundentgelt*LZinPrz,2)</f>
        <v>431.04</v>
      </c>
      <c r="H1828">
        <f>ROUND(IF(FreiwZulage&gt;TarifVolumenEnt+TarifVolumenLZ,FreiwZulage-(TarifVolumenEnt+TarifVolumenLZ),0)*AustrittsKNZ*EintrittsKNZ,2)</f>
        <v>142</v>
      </c>
      <c r="I1828">
        <f t="shared" si="258"/>
        <v>4491.54</v>
      </c>
      <c r="J1828">
        <f t="shared" si="252"/>
        <v>843.38</v>
      </c>
      <c r="K1828">
        <f t="shared" si="253"/>
        <v>0</v>
      </c>
      <c r="L1828">
        <f t="shared" si="254"/>
        <v>1108.46</v>
      </c>
    </row>
    <row r="1829" spans="1:12" x14ac:dyDescent="0.25">
      <c r="A1829">
        <f t="shared" si="259"/>
        <v>4</v>
      </c>
      <c r="B1829">
        <f t="shared" si="260"/>
        <v>153</v>
      </c>
      <c r="C1829">
        <f t="shared" si="255"/>
        <v>3073</v>
      </c>
      <c r="D1829" t="str">
        <f t="shared" si="256"/>
        <v>Bernhard</v>
      </c>
      <c r="E1829" t="str">
        <f t="shared" si="257"/>
        <v>Sachse</v>
      </c>
      <c r="F1829">
        <f>ROUND(IF(Tariftyp="AT",IF($A1829&lt;MONTH(TE_ZP_AT),AT_Gehalt,AT_Gehalt*(1+TE_Satz_AT)),IF($A1829&lt;MONTH(TE_ZP_Tarif),Tarifentgelt,Tarifentgelt*(1+TE_Satz))*IRWAZ/AZ_Tarif)*EintrittsKNZ*AustrittsKNZ,2)</f>
        <v>3918.5</v>
      </c>
      <c r="G1829">
        <f>ROUND(Grundentgelt*LZinPrz,2)</f>
        <v>431.04</v>
      </c>
      <c r="H1829">
        <f>ROUND(IF(FreiwZulage&gt;TarifVolumenEnt+TarifVolumenLZ,FreiwZulage-(TarifVolumenEnt+TarifVolumenLZ),0)*AustrittsKNZ*EintrittsKNZ,2)</f>
        <v>142</v>
      </c>
      <c r="I1829">
        <f t="shared" si="258"/>
        <v>4491.54</v>
      </c>
      <c r="J1829">
        <f t="shared" si="252"/>
        <v>843.38</v>
      </c>
      <c r="K1829">
        <f t="shared" si="253"/>
        <v>0</v>
      </c>
      <c r="L1829">
        <f t="shared" si="254"/>
        <v>1108.46</v>
      </c>
    </row>
    <row r="1830" spans="1:12" x14ac:dyDescent="0.25">
      <c r="A1830">
        <f t="shared" si="259"/>
        <v>5</v>
      </c>
      <c r="B1830">
        <f t="shared" si="260"/>
        <v>153</v>
      </c>
      <c r="C1830">
        <f t="shared" si="255"/>
        <v>3073</v>
      </c>
      <c r="D1830" t="str">
        <f t="shared" si="256"/>
        <v>Bernhard</v>
      </c>
      <c r="E1830" t="str">
        <f t="shared" si="257"/>
        <v>Sachse</v>
      </c>
      <c r="F1830">
        <f>ROUND(IF(Tariftyp="AT",IF($A1830&lt;MONTH(TE_ZP_AT),AT_Gehalt,AT_Gehalt*(1+TE_Satz_AT)),IF($A1830&lt;MONTH(TE_ZP_Tarif),Tarifentgelt,Tarifentgelt*(1+TE_Satz))*IRWAZ/AZ_Tarif)*EintrittsKNZ*AustrittsKNZ,2)</f>
        <v>4036.06</v>
      </c>
      <c r="G1830">
        <f>ROUND(Grundentgelt*LZinPrz,2)</f>
        <v>443.97</v>
      </c>
      <c r="H1830">
        <f>ROUND(IF(FreiwZulage&gt;TarifVolumenEnt+TarifVolumenLZ,FreiwZulage-(TarifVolumenEnt+TarifVolumenLZ),0)*AustrittsKNZ*EintrittsKNZ,2)</f>
        <v>11.52</v>
      </c>
      <c r="I1830">
        <f t="shared" si="258"/>
        <v>4491.55</v>
      </c>
      <c r="J1830">
        <f t="shared" si="252"/>
        <v>843.38</v>
      </c>
      <c r="K1830">
        <f t="shared" si="253"/>
        <v>0</v>
      </c>
      <c r="L1830">
        <f t="shared" si="254"/>
        <v>1108.4499999999998</v>
      </c>
    </row>
    <row r="1831" spans="1:12" x14ac:dyDescent="0.25">
      <c r="A1831">
        <f t="shared" si="259"/>
        <v>6</v>
      </c>
      <c r="B1831">
        <f t="shared" si="260"/>
        <v>153</v>
      </c>
      <c r="C1831">
        <f t="shared" si="255"/>
        <v>3073</v>
      </c>
      <c r="D1831" t="str">
        <f t="shared" si="256"/>
        <v>Bernhard</v>
      </c>
      <c r="E1831" t="str">
        <f t="shared" si="257"/>
        <v>Sachse</v>
      </c>
      <c r="F1831">
        <f>ROUND(IF(Tariftyp="AT",IF($A1831&lt;MONTH(TE_ZP_AT),AT_Gehalt,AT_Gehalt*(1+TE_Satz_AT)),IF($A1831&lt;MONTH(TE_ZP_Tarif),Tarifentgelt,Tarifentgelt*(1+TE_Satz))*IRWAZ/AZ_Tarif)*EintrittsKNZ*AustrittsKNZ,2)</f>
        <v>4036.06</v>
      </c>
      <c r="G1831">
        <f>ROUND(Grundentgelt*LZinPrz,2)</f>
        <v>443.97</v>
      </c>
      <c r="H1831">
        <f>ROUND(IF(FreiwZulage&gt;TarifVolumenEnt+TarifVolumenLZ,FreiwZulage-(TarifVolumenEnt+TarifVolumenLZ),0)*AustrittsKNZ*EintrittsKNZ,2)</f>
        <v>11.52</v>
      </c>
      <c r="I1831">
        <f t="shared" si="258"/>
        <v>4491.55</v>
      </c>
      <c r="J1831">
        <f t="shared" si="252"/>
        <v>843.38</v>
      </c>
      <c r="K1831">
        <f t="shared" si="253"/>
        <v>0</v>
      </c>
      <c r="L1831">
        <f t="shared" si="254"/>
        <v>1108.4499999999998</v>
      </c>
    </row>
    <row r="1832" spans="1:12" x14ac:dyDescent="0.25">
      <c r="A1832">
        <f t="shared" si="259"/>
        <v>7</v>
      </c>
      <c r="B1832">
        <f t="shared" si="260"/>
        <v>153</v>
      </c>
      <c r="C1832">
        <f t="shared" si="255"/>
        <v>3073</v>
      </c>
      <c r="D1832" t="str">
        <f t="shared" si="256"/>
        <v>Bernhard</v>
      </c>
      <c r="E1832" t="str">
        <f t="shared" si="257"/>
        <v>Sachse</v>
      </c>
      <c r="F1832">
        <f>ROUND(IF(Tariftyp="AT",IF($A1832&lt;MONTH(TE_ZP_AT),AT_Gehalt,AT_Gehalt*(1+TE_Satz_AT)),IF($A1832&lt;MONTH(TE_ZP_Tarif),Tarifentgelt,Tarifentgelt*(1+TE_Satz))*IRWAZ/AZ_Tarif)*EintrittsKNZ*AustrittsKNZ,2)</f>
        <v>4036.06</v>
      </c>
      <c r="G1832">
        <f>ROUND(Grundentgelt*LZinPrz,2)</f>
        <v>443.97</v>
      </c>
      <c r="H1832">
        <f>ROUND(IF(FreiwZulage&gt;TarifVolumenEnt+TarifVolumenLZ,FreiwZulage-(TarifVolumenEnt+TarifVolumenLZ),0)*AustrittsKNZ*EintrittsKNZ,2)</f>
        <v>11.52</v>
      </c>
      <c r="I1832">
        <f t="shared" si="258"/>
        <v>4491.55</v>
      </c>
      <c r="J1832">
        <f t="shared" si="252"/>
        <v>843.38</v>
      </c>
      <c r="K1832">
        <f t="shared" si="253"/>
        <v>0</v>
      </c>
      <c r="L1832">
        <f t="shared" si="254"/>
        <v>1108.4499999999998</v>
      </c>
    </row>
    <row r="1833" spans="1:12" x14ac:dyDescent="0.25">
      <c r="A1833">
        <f t="shared" si="259"/>
        <v>8</v>
      </c>
      <c r="B1833">
        <f t="shared" si="260"/>
        <v>153</v>
      </c>
      <c r="C1833">
        <f t="shared" si="255"/>
        <v>3073</v>
      </c>
      <c r="D1833" t="str">
        <f t="shared" si="256"/>
        <v>Bernhard</v>
      </c>
      <c r="E1833" t="str">
        <f t="shared" si="257"/>
        <v>Sachse</v>
      </c>
      <c r="F1833">
        <f>ROUND(IF(Tariftyp="AT",IF($A1833&lt;MONTH(TE_ZP_AT),AT_Gehalt,AT_Gehalt*(1+TE_Satz_AT)),IF($A1833&lt;MONTH(TE_ZP_Tarif),Tarifentgelt,Tarifentgelt*(1+TE_Satz))*IRWAZ/AZ_Tarif)*EintrittsKNZ*AustrittsKNZ,2)</f>
        <v>4036.06</v>
      </c>
      <c r="G1833">
        <f>ROUND(Grundentgelt*LZinPrz,2)</f>
        <v>443.97</v>
      </c>
      <c r="H1833">
        <f>ROUND(IF(FreiwZulage&gt;TarifVolumenEnt+TarifVolumenLZ,FreiwZulage-(TarifVolumenEnt+TarifVolumenLZ),0)*AustrittsKNZ*EintrittsKNZ,2)</f>
        <v>11.52</v>
      </c>
      <c r="I1833">
        <f t="shared" si="258"/>
        <v>4491.55</v>
      </c>
      <c r="J1833">
        <f t="shared" si="252"/>
        <v>843.38</v>
      </c>
      <c r="K1833">
        <f t="shared" si="253"/>
        <v>0</v>
      </c>
      <c r="L1833">
        <f t="shared" si="254"/>
        <v>1108.4499999999998</v>
      </c>
    </row>
    <row r="1834" spans="1:12" x14ac:dyDescent="0.25">
      <c r="A1834">
        <f t="shared" si="259"/>
        <v>9</v>
      </c>
      <c r="B1834">
        <f t="shared" si="260"/>
        <v>153</v>
      </c>
      <c r="C1834">
        <f t="shared" si="255"/>
        <v>3073</v>
      </c>
      <c r="D1834" t="str">
        <f t="shared" si="256"/>
        <v>Bernhard</v>
      </c>
      <c r="E1834" t="str">
        <f t="shared" si="257"/>
        <v>Sachse</v>
      </c>
      <c r="F1834">
        <f>ROUND(IF(Tariftyp="AT",IF($A1834&lt;MONTH(TE_ZP_AT),AT_Gehalt,AT_Gehalt*(1+TE_Satz_AT)),IF($A1834&lt;MONTH(TE_ZP_Tarif),Tarifentgelt,Tarifentgelt*(1+TE_Satz))*IRWAZ/AZ_Tarif)*EintrittsKNZ*AustrittsKNZ,2)</f>
        <v>4036.06</v>
      </c>
      <c r="G1834">
        <f>ROUND(Grundentgelt*LZinPrz,2)</f>
        <v>443.97</v>
      </c>
      <c r="H1834">
        <f>ROUND(IF(FreiwZulage&gt;TarifVolumenEnt+TarifVolumenLZ,FreiwZulage-(TarifVolumenEnt+TarifVolumenLZ),0)*AustrittsKNZ*EintrittsKNZ,2)</f>
        <v>11.52</v>
      </c>
      <c r="I1834">
        <f t="shared" si="258"/>
        <v>4491.55</v>
      </c>
      <c r="J1834">
        <f t="shared" si="252"/>
        <v>843.38</v>
      </c>
      <c r="K1834">
        <f t="shared" si="253"/>
        <v>0</v>
      </c>
      <c r="L1834">
        <f t="shared" si="254"/>
        <v>1108.4499999999998</v>
      </c>
    </row>
    <row r="1835" spans="1:12" x14ac:dyDescent="0.25">
      <c r="A1835">
        <f t="shared" si="259"/>
        <v>10</v>
      </c>
      <c r="B1835">
        <f t="shared" si="260"/>
        <v>153</v>
      </c>
      <c r="C1835">
        <f t="shared" si="255"/>
        <v>3073</v>
      </c>
      <c r="D1835" t="str">
        <f t="shared" si="256"/>
        <v>Bernhard</v>
      </c>
      <c r="E1835" t="str">
        <f t="shared" si="257"/>
        <v>Sachse</v>
      </c>
      <c r="F1835">
        <f>ROUND(IF(Tariftyp="AT",IF($A1835&lt;MONTH(TE_ZP_AT),AT_Gehalt,AT_Gehalt*(1+TE_Satz_AT)),IF($A1835&lt;MONTH(TE_ZP_Tarif),Tarifentgelt,Tarifentgelt*(1+TE_Satz))*IRWAZ/AZ_Tarif)*EintrittsKNZ*AustrittsKNZ,2)</f>
        <v>4036.06</v>
      </c>
      <c r="G1835">
        <f>ROUND(Grundentgelt*LZinPrz,2)</f>
        <v>443.97</v>
      </c>
      <c r="H1835">
        <f>ROUND(IF(FreiwZulage&gt;TarifVolumenEnt+TarifVolumenLZ,FreiwZulage-(TarifVolumenEnt+TarifVolumenLZ),0)*AustrittsKNZ*EintrittsKNZ,2)</f>
        <v>11.52</v>
      </c>
      <c r="I1835">
        <f t="shared" si="258"/>
        <v>4491.55</v>
      </c>
      <c r="J1835">
        <f t="shared" si="252"/>
        <v>843.38</v>
      </c>
      <c r="K1835">
        <f t="shared" si="253"/>
        <v>0</v>
      </c>
      <c r="L1835">
        <f t="shared" si="254"/>
        <v>1108.4499999999998</v>
      </c>
    </row>
    <row r="1836" spans="1:12" x14ac:dyDescent="0.25">
      <c r="A1836">
        <f t="shared" si="259"/>
        <v>11</v>
      </c>
      <c r="B1836">
        <f t="shared" si="260"/>
        <v>153</v>
      </c>
      <c r="C1836">
        <f t="shared" si="255"/>
        <v>3073</v>
      </c>
      <c r="D1836" t="str">
        <f t="shared" si="256"/>
        <v>Bernhard</v>
      </c>
      <c r="E1836" t="str">
        <f t="shared" si="257"/>
        <v>Sachse</v>
      </c>
      <c r="F1836">
        <f>ROUND(IF(Tariftyp="AT",IF($A1836&lt;MONTH(TE_ZP_AT),AT_Gehalt,AT_Gehalt*(1+TE_Satz_AT)),IF($A1836&lt;MONTH(TE_ZP_Tarif),Tarifentgelt,Tarifentgelt*(1+TE_Satz))*IRWAZ/AZ_Tarif)*EintrittsKNZ*AustrittsKNZ,2)</f>
        <v>4036.06</v>
      </c>
      <c r="G1836">
        <f>ROUND(Grundentgelt*LZinPrz,2)</f>
        <v>443.97</v>
      </c>
      <c r="H1836">
        <f>ROUND(IF(FreiwZulage&gt;TarifVolumenEnt+TarifVolumenLZ,FreiwZulage-(TarifVolumenEnt+TarifVolumenLZ),0)*AustrittsKNZ*EintrittsKNZ,2)</f>
        <v>11.52</v>
      </c>
      <c r="I1836">
        <f t="shared" si="258"/>
        <v>4491.55</v>
      </c>
      <c r="J1836">
        <f t="shared" si="252"/>
        <v>843.38</v>
      </c>
      <c r="K1836">
        <f t="shared" si="253"/>
        <v>0</v>
      </c>
      <c r="L1836">
        <f t="shared" si="254"/>
        <v>1108.4499999999998</v>
      </c>
    </row>
    <row r="1837" spans="1:12" x14ac:dyDescent="0.25">
      <c r="A1837">
        <f t="shared" si="259"/>
        <v>12</v>
      </c>
      <c r="B1837">
        <f t="shared" si="260"/>
        <v>153</v>
      </c>
      <c r="C1837">
        <f t="shared" si="255"/>
        <v>3073</v>
      </c>
      <c r="D1837" t="str">
        <f t="shared" si="256"/>
        <v>Bernhard</v>
      </c>
      <c r="E1837" t="str">
        <f t="shared" si="257"/>
        <v>Sachse</v>
      </c>
      <c r="F1837">
        <f>ROUND(IF(Tariftyp="AT",IF($A1837&lt;MONTH(TE_ZP_AT),AT_Gehalt,AT_Gehalt*(1+TE_Satz_AT)),IF($A1837&lt;MONTH(TE_ZP_Tarif),Tarifentgelt,Tarifentgelt*(1+TE_Satz))*IRWAZ/AZ_Tarif)*EintrittsKNZ*AustrittsKNZ,2)</f>
        <v>4036.06</v>
      </c>
      <c r="G1837">
        <f>ROUND(Grundentgelt*LZinPrz,2)</f>
        <v>443.97</v>
      </c>
      <c r="H1837">
        <f>ROUND(IF(FreiwZulage&gt;TarifVolumenEnt+TarifVolumenLZ,FreiwZulage-(TarifVolumenEnt+TarifVolumenLZ),0)*AustrittsKNZ*EintrittsKNZ,2)</f>
        <v>11.52</v>
      </c>
      <c r="I1837">
        <f t="shared" si="258"/>
        <v>4491.55</v>
      </c>
      <c r="J1837">
        <f t="shared" si="252"/>
        <v>843.38</v>
      </c>
      <c r="K1837">
        <f t="shared" si="253"/>
        <v>0</v>
      </c>
      <c r="L1837">
        <f t="shared" si="254"/>
        <v>1108.4499999999998</v>
      </c>
    </row>
    <row r="1838" spans="1:12" x14ac:dyDescent="0.25">
      <c r="A1838">
        <f t="shared" si="259"/>
        <v>1</v>
      </c>
      <c r="B1838">
        <f t="shared" si="260"/>
        <v>154</v>
      </c>
      <c r="C1838">
        <f t="shared" si="255"/>
        <v>3074</v>
      </c>
      <c r="D1838" t="str">
        <f t="shared" si="256"/>
        <v>Detlef</v>
      </c>
      <c r="E1838" t="str">
        <f t="shared" si="257"/>
        <v>Sakmann</v>
      </c>
      <c r="F1838">
        <f>ROUND(IF(Tariftyp="AT",IF($A1838&lt;MONTH(TE_ZP_AT),AT_Gehalt,AT_Gehalt*(1+TE_Satz_AT)),IF($A1838&lt;MONTH(TE_ZP_Tarif),Tarifentgelt,Tarifentgelt*(1+TE_Satz))*IRWAZ/AZ_Tarif)*EintrittsKNZ*AustrittsKNZ,2)</f>
        <v>5280.02</v>
      </c>
      <c r="G1838">
        <f>ROUND(Grundentgelt*LZinPrz,2)</f>
        <v>0</v>
      </c>
      <c r="H1838">
        <f>ROUND(IF(FreiwZulage&gt;TarifVolumenEnt+TarifVolumenLZ,FreiwZulage-(TarifVolumenEnt+TarifVolumenLZ),0)*AustrittsKNZ*EintrittsKNZ,2)</f>
        <v>0</v>
      </c>
      <c r="I1838">
        <f t="shared" si="258"/>
        <v>5280.02</v>
      </c>
      <c r="J1838">
        <f t="shared" si="252"/>
        <v>935.87</v>
      </c>
      <c r="K1838">
        <f t="shared" si="253"/>
        <v>0</v>
      </c>
      <c r="L1838">
        <f t="shared" si="254"/>
        <v>319.97999999999956</v>
      </c>
    </row>
    <row r="1839" spans="1:12" x14ac:dyDescent="0.25">
      <c r="A1839">
        <f t="shared" si="259"/>
        <v>2</v>
      </c>
      <c r="B1839">
        <f t="shared" si="260"/>
        <v>154</v>
      </c>
      <c r="C1839">
        <f t="shared" si="255"/>
        <v>3074</v>
      </c>
      <c r="D1839" t="str">
        <f t="shared" si="256"/>
        <v>Detlef</v>
      </c>
      <c r="E1839" t="str">
        <f t="shared" si="257"/>
        <v>Sakmann</v>
      </c>
      <c r="F1839">
        <f>ROUND(IF(Tariftyp="AT",IF($A1839&lt;MONTH(TE_ZP_AT),AT_Gehalt,AT_Gehalt*(1+TE_Satz_AT)),IF($A1839&lt;MONTH(TE_ZP_Tarif),Tarifentgelt,Tarifentgelt*(1+TE_Satz))*IRWAZ/AZ_Tarif)*EintrittsKNZ*AustrittsKNZ,2)</f>
        <v>5280.02</v>
      </c>
      <c r="G1839">
        <f>ROUND(Grundentgelt*LZinPrz,2)</f>
        <v>0</v>
      </c>
      <c r="H1839">
        <f>ROUND(IF(FreiwZulage&gt;TarifVolumenEnt+TarifVolumenLZ,FreiwZulage-(TarifVolumenEnt+TarifVolumenLZ),0)*AustrittsKNZ*EintrittsKNZ,2)</f>
        <v>0</v>
      </c>
      <c r="I1839">
        <f t="shared" si="258"/>
        <v>5280.02</v>
      </c>
      <c r="J1839">
        <f t="shared" si="252"/>
        <v>935.87</v>
      </c>
      <c r="K1839">
        <f t="shared" si="253"/>
        <v>0</v>
      </c>
      <c r="L1839">
        <f t="shared" si="254"/>
        <v>319.97999999999956</v>
      </c>
    </row>
    <row r="1840" spans="1:12" x14ac:dyDescent="0.25">
      <c r="A1840">
        <f t="shared" si="259"/>
        <v>3</v>
      </c>
      <c r="B1840">
        <f t="shared" si="260"/>
        <v>154</v>
      </c>
      <c r="C1840">
        <f t="shared" si="255"/>
        <v>3074</v>
      </c>
      <c r="D1840" t="str">
        <f t="shared" si="256"/>
        <v>Detlef</v>
      </c>
      <c r="E1840" t="str">
        <f t="shared" si="257"/>
        <v>Sakmann</v>
      </c>
      <c r="F1840">
        <f>ROUND(IF(Tariftyp="AT",IF($A1840&lt;MONTH(TE_ZP_AT),AT_Gehalt,AT_Gehalt*(1+TE_Satz_AT)),IF($A1840&lt;MONTH(TE_ZP_Tarif),Tarifentgelt,Tarifentgelt*(1+TE_Satz))*IRWAZ/AZ_Tarif)*EintrittsKNZ*AustrittsKNZ,2)</f>
        <v>5280.02</v>
      </c>
      <c r="G1840">
        <f>ROUND(Grundentgelt*LZinPrz,2)</f>
        <v>0</v>
      </c>
      <c r="H1840">
        <f>ROUND(IF(FreiwZulage&gt;TarifVolumenEnt+TarifVolumenLZ,FreiwZulage-(TarifVolumenEnt+TarifVolumenLZ),0)*AustrittsKNZ*EintrittsKNZ,2)</f>
        <v>0</v>
      </c>
      <c r="I1840">
        <f t="shared" si="258"/>
        <v>5280.02</v>
      </c>
      <c r="J1840">
        <f t="shared" si="252"/>
        <v>935.87</v>
      </c>
      <c r="K1840">
        <f t="shared" si="253"/>
        <v>0</v>
      </c>
      <c r="L1840">
        <f t="shared" si="254"/>
        <v>319.97999999999956</v>
      </c>
    </row>
    <row r="1841" spans="1:12" x14ac:dyDescent="0.25">
      <c r="A1841">
        <f t="shared" si="259"/>
        <v>4</v>
      </c>
      <c r="B1841">
        <f t="shared" si="260"/>
        <v>154</v>
      </c>
      <c r="C1841">
        <f t="shared" si="255"/>
        <v>3074</v>
      </c>
      <c r="D1841" t="str">
        <f t="shared" si="256"/>
        <v>Detlef</v>
      </c>
      <c r="E1841" t="str">
        <f t="shared" si="257"/>
        <v>Sakmann</v>
      </c>
      <c r="F1841">
        <f>ROUND(IF(Tariftyp="AT",IF($A1841&lt;MONTH(TE_ZP_AT),AT_Gehalt,AT_Gehalt*(1+TE_Satz_AT)),IF($A1841&lt;MONTH(TE_ZP_Tarif),Tarifentgelt,Tarifentgelt*(1+TE_Satz))*IRWAZ/AZ_Tarif)*EintrittsKNZ*AustrittsKNZ,2)</f>
        <v>5280.02</v>
      </c>
      <c r="G1841">
        <f>ROUND(Grundentgelt*LZinPrz,2)</f>
        <v>0</v>
      </c>
      <c r="H1841">
        <f>ROUND(IF(FreiwZulage&gt;TarifVolumenEnt+TarifVolumenLZ,FreiwZulage-(TarifVolumenEnt+TarifVolumenLZ),0)*AustrittsKNZ*EintrittsKNZ,2)</f>
        <v>0</v>
      </c>
      <c r="I1841">
        <f t="shared" si="258"/>
        <v>5280.02</v>
      </c>
      <c r="J1841">
        <f t="shared" si="252"/>
        <v>935.87</v>
      </c>
      <c r="K1841">
        <f t="shared" si="253"/>
        <v>0</v>
      </c>
      <c r="L1841">
        <f t="shared" si="254"/>
        <v>319.97999999999956</v>
      </c>
    </row>
    <row r="1842" spans="1:12" x14ac:dyDescent="0.25">
      <c r="A1842">
        <f t="shared" si="259"/>
        <v>5</v>
      </c>
      <c r="B1842">
        <f t="shared" si="260"/>
        <v>154</v>
      </c>
      <c r="C1842">
        <f t="shared" si="255"/>
        <v>3074</v>
      </c>
      <c r="D1842" t="str">
        <f t="shared" si="256"/>
        <v>Detlef</v>
      </c>
      <c r="E1842" t="str">
        <f t="shared" si="257"/>
        <v>Sakmann</v>
      </c>
      <c r="F1842">
        <f>ROUND(IF(Tariftyp="AT",IF($A1842&lt;MONTH(TE_ZP_AT),AT_Gehalt,AT_Gehalt*(1+TE_Satz_AT)),IF($A1842&lt;MONTH(TE_ZP_Tarif),Tarifentgelt,Tarifentgelt*(1+TE_Satz))*IRWAZ/AZ_Tarif)*EintrittsKNZ*AustrittsKNZ,2)</f>
        <v>5280.02</v>
      </c>
      <c r="G1842">
        <f>ROUND(Grundentgelt*LZinPrz,2)</f>
        <v>0</v>
      </c>
      <c r="H1842">
        <f>ROUND(IF(FreiwZulage&gt;TarifVolumenEnt+TarifVolumenLZ,FreiwZulage-(TarifVolumenEnt+TarifVolumenLZ),0)*AustrittsKNZ*EintrittsKNZ,2)</f>
        <v>0</v>
      </c>
      <c r="I1842">
        <f t="shared" si="258"/>
        <v>5280.02</v>
      </c>
      <c r="J1842">
        <f t="shared" si="252"/>
        <v>935.87</v>
      </c>
      <c r="K1842">
        <f t="shared" si="253"/>
        <v>0</v>
      </c>
      <c r="L1842">
        <f t="shared" si="254"/>
        <v>319.97999999999956</v>
      </c>
    </row>
    <row r="1843" spans="1:12" x14ac:dyDescent="0.25">
      <c r="A1843">
        <f t="shared" si="259"/>
        <v>6</v>
      </c>
      <c r="B1843">
        <f t="shared" si="260"/>
        <v>154</v>
      </c>
      <c r="C1843">
        <f t="shared" si="255"/>
        <v>3074</v>
      </c>
      <c r="D1843" t="str">
        <f t="shared" si="256"/>
        <v>Detlef</v>
      </c>
      <c r="E1843" t="str">
        <f t="shared" si="257"/>
        <v>Sakmann</v>
      </c>
      <c r="F1843">
        <f>ROUND(IF(Tariftyp="AT",IF($A1843&lt;MONTH(TE_ZP_AT),AT_Gehalt,AT_Gehalt*(1+TE_Satz_AT)),IF($A1843&lt;MONTH(TE_ZP_Tarif),Tarifentgelt,Tarifentgelt*(1+TE_Satz))*IRWAZ/AZ_Tarif)*EintrittsKNZ*AustrittsKNZ,2)</f>
        <v>5280.02</v>
      </c>
      <c r="G1843">
        <f>ROUND(Grundentgelt*LZinPrz,2)</f>
        <v>0</v>
      </c>
      <c r="H1843">
        <f>ROUND(IF(FreiwZulage&gt;TarifVolumenEnt+TarifVolumenLZ,FreiwZulage-(TarifVolumenEnt+TarifVolumenLZ),0)*AustrittsKNZ*EintrittsKNZ,2)</f>
        <v>0</v>
      </c>
      <c r="I1843">
        <f t="shared" si="258"/>
        <v>5280.02</v>
      </c>
      <c r="J1843">
        <f t="shared" si="252"/>
        <v>935.87</v>
      </c>
      <c r="K1843">
        <f t="shared" si="253"/>
        <v>0</v>
      </c>
      <c r="L1843">
        <f t="shared" si="254"/>
        <v>319.97999999999956</v>
      </c>
    </row>
    <row r="1844" spans="1:12" x14ac:dyDescent="0.25">
      <c r="A1844">
        <f t="shared" si="259"/>
        <v>7</v>
      </c>
      <c r="B1844">
        <f t="shared" si="260"/>
        <v>154</v>
      </c>
      <c r="C1844">
        <f t="shared" si="255"/>
        <v>3074</v>
      </c>
      <c r="D1844" t="str">
        <f t="shared" si="256"/>
        <v>Detlef</v>
      </c>
      <c r="E1844" t="str">
        <f t="shared" si="257"/>
        <v>Sakmann</v>
      </c>
      <c r="F1844">
        <f>ROUND(IF(Tariftyp="AT",IF($A1844&lt;MONTH(TE_ZP_AT),AT_Gehalt,AT_Gehalt*(1+TE_Satz_AT)),IF($A1844&lt;MONTH(TE_ZP_Tarif),Tarifentgelt,Tarifentgelt*(1+TE_Satz))*IRWAZ/AZ_Tarif)*EintrittsKNZ*AustrittsKNZ,2)</f>
        <v>5385.62</v>
      </c>
      <c r="G1844">
        <f>ROUND(Grundentgelt*LZinPrz,2)</f>
        <v>0</v>
      </c>
      <c r="H1844">
        <f>ROUND(IF(FreiwZulage&gt;TarifVolumenEnt+TarifVolumenLZ,FreiwZulage-(TarifVolumenEnt+TarifVolumenLZ),0)*AustrittsKNZ*EintrittsKNZ,2)</f>
        <v>0</v>
      </c>
      <c r="I1844">
        <f t="shared" si="258"/>
        <v>5385.62</v>
      </c>
      <c r="J1844">
        <f t="shared" si="252"/>
        <v>948.25</v>
      </c>
      <c r="K1844">
        <f t="shared" si="253"/>
        <v>0</v>
      </c>
      <c r="L1844">
        <f t="shared" si="254"/>
        <v>214.38000000000011</v>
      </c>
    </row>
    <row r="1845" spans="1:12" x14ac:dyDescent="0.25">
      <c r="A1845">
        <f t="shared" si="259"/>
        <v>8</v>
      </c>
      <c r="B1845">
        <f t="shared" si="260"/>
        <v>154</v>
      </c>
      <c r="C1845">
        <f t="shared" si="255"/>
        <v>3074</v>
      </c>
      <c r="D1845" t="str">
        <f t="shared" si="256"/>
        <v>Detlef</v>
      </c>
      <c r="E1845" t="str">
        <f t="shared" si="257"/>
        <v>Sakmann</v>
      </c>
      <c r="F1845">
        <f>ROUND(IF(Tariftyp="AT",IF($A1845&lt;MONTH(TE_ZP_AT),AT_Gehalt,AT_Gehalt*(1+TE_Satz_AT)),IF($A1845&lt;MONTH(TE_ZP_Tarif),Tarifentgelt,Tarifentgelt*(1+TE_Satz))*IRWAZ/AZ_Tarif)*EintrittsKNZ*AustrittsKNZ,2)</f>
        <v>5385.62</v>
      </c>
      <c r="G1845">
        <f>ROUND(Grundentgelt*LZinPrz,2)</f>
        <v>0</v>
      </c>
      <c r="H1845">
        <f>ROUND(IF(FreiwZulage&gt;TarifVolumenEnt+TarifVolumenLZ,FreiwZulage-(TarifVolumenEnt+TarifVolumenLZ),0)*AustrittsKNZ*EintrittsKNZ,2)</f>
        <v>0</v>
      </c>
      <c r="I1845">
        <f t="shared" si="258"/>
        <v>5385.62</v>
      </c>
      <c r="J1845">
        <f t="shared" si="252"/>
        <v>948.25</v>
      </c>
      <c r="K1845">
        <f t="shared" si="253"/>
        <v>0</v>
      </c>
      <c r="L1845">
        <f t="shared" si="254"/>
        <v>214.38000000000011</v>
      </c>
    </row>
    <row r="1846" spans="1:12" x14ac:dyDescent="0.25">
      <c r="A1846">
        <f t="shared" si="259"/>
        <v>9</v>
      </c>
      <c r="B1846">
        <f t="shared" si="260"/>
        <v>154</v>
      </c>
      <c r="C1846">
        <f t="shared" si="255"/>
        <v>3074</v>
      </c>
      <c r="D1846" t="str">
        <f t="shared" si="256"/>
        <v>Detlef</v>
      </c>
      <c r="E1846" t="str">
        <f t="shared" si="257"/>
        <v>Sakmann</v>
      </c>
      <c r="F1846">
        <f>ROUND(IF(Tariftyp="AT",IF($A1846&lt;MONTH(TE_ZP_AT),AT_Gehalt,AT_Gehalt*(1+TE_Satz_AT)),IF($A1846&lt;MONTH(TE_ZP_Tarif),Tarifentgelt,Tarifentgelt*(1+TE_Satz))*IRWAZ/AZ_Tarif)*EintrittsKNZ*AustrittsKNZ,2)</f>
        <v>5385.62</v>
      </c>
      <c r="G1846">
        <f>ROUND(Grundentgelt*LZinPrz,2)</f>
        <v>0</v>
      </c>
      <c r="H1846">
        <f>ROUND(IF(FreiwZulage&gt;TarifVolumenEnt+TarifVolumenLZ,FreiwZulage-(TarifVolumenEnt+TarifVolumenLZ),0)*AustrittsKNZ*EintrittsKNZ,2)</f>
        <v>0</v>
      </c>
      <c r="I1846">
        <f t="shared" si="258"/>
        <v>5385.62</v>
      </c>
      <c r="J1846">
        <f t="shared" si="252"/>
        <v>948.25</v>
      </c>
      <c r="K1846">
        <f t="shared" si="253"/>
        <v>0</v>
      </c>
      <c r="L1846">
        <f t="shared" si="254"/>
        <v>214.38000000000011</v>
      </c>
    </row>
    <row r="1847" spans="1:12" x14ac:dyDescent="0.25">
      <c r="A1847">
        <f t="shared" si="259"/>
        <v>10</v>
      </c>
      <c r="B1847">
        <f t="shared" si="260"/>
        <v>154</v>
      </c>
      <c r="C1847">
        <f t="shared" si="255"/>
        <v>3074</v>
      </c>
      <c r="D1847" t="str">
        <f t="shared" si="256"/>
        <v>Detlef</v>
      </c>
      <c r="E1847" t="str">
        <f t="shared" si="257"/>
        <v>Sakmann</v>
      </c>
      <c r="F1847">
        <f>ROUND(IF(Tariftyp="AT",IF($A1847&lt;MONTH(TE_ZP_AT),AT_Gehalt,AT_Gehalt*(1+TE_Satz_AT)),IF($A1847&lt;MONTH(TE_ZP_Tarif),Tarifentgelt,Tarifentgelt*(1+TE_Satz))*IRWAZ/AZ_Tarif)*EintrittsKNZ*AustrittsKNZ,2)</f>
        <v>5385.62</v>
      </c>
      <c r="G1847">
        <f>ROUND(Grundentgelt*LZinPrz,2)</f>
        <v>0</v>
      </c>
      <c r="H1847">
        <f>ROUND(IF(FreiwZulage&gt;TarifVolumenEnt+TarifVolumenLZ,FreiwZulage-(TarifVolumenEnt+TarifVolumenLZ),0)*AustrittsKNZ*EintrittsKNZ,2)</f>
        <v>0</v>
      </c>
      <c r="I1847">
        <f t="shared" si="258"/>
        <v>5385.62</v>
      </c>
      <c r="J1847">
        <f t="shared" si="252"/>
        <v>948.25</v>
      </c>
      <c r="K1847">
        <f t="shared" si="253"/>
        <v>0</v>
      </c>
      <c r="L1847">
        <f t="shared" si="254"/>
        <v>214.38000000000011</v>
      </c>
    </row>
    <row r="1848" spans="1:12" x14ac:dyDescent="0.25">
      <c r="A1848">
        <f t="shared" si="259"/>
        <v>11</v>
      </c>
      <c r="B1848">
        <f t="shared" si="260"/>
        <v>154</v>
      </c>
      <c r="C1848">
        <f t="shared" si="255"/>
        <v>3074</v>
      </c>
      <c r="D1848" t="str">
        <f t="shared" si="256"/>
        <v>Detlef</v>
      </c>
      <c r="E1848" t="str">
        <f t="shared" si="257"/>
        <v>Sakmann</v>
      </c>
      <c r="F1848">
        <f>ROUND(IF(Tariftyp="AT",IF($A1848&lt;MONTH(TE_ZP_AT),AT_Gehalt,AT_Gehalt*(1+TE_Satz_AT)),IF($A1848&lt;MONTH(TE_ZP_Tarif),Tarifentgelt,Tarifentgelt*(1+TE_Satz))*IRWAZ/AZ_Tarif)*EintrittsKNZ*AustrittsKNZ,2)</f>
        <v>5385.62</v>
      </c>
      <c r="G1848">
        <f>ROUND(Grundentgelt*LZinPrz,2)</f>
        <v>0</v>
      </c>
      <c r="H1848">
        <f>ROUND(IF(FreiwZulage&gt;TarifVolumenEnt+TarifVolumenLZ,FreiwZulage-(TarifVolumenEnt+TarifVolumenLZ),0)*AustrittsKNZ*EintrittsKNZ,2)</f>
        <v>0</v>
      </c>
      <c r="I1848">
        <f t="shared" si="258"/>
        <v>5385.62</v>
      </c>
      <c r="J1848">
        <f t="shared" si="252"/>
        <v>948.25</v>
      </c>
      <c r="K1848">
        <f t="shared" si="253"/>
        <v>0</v>
      </c>
      <c r="L1848">
        <f t="shared" si="254"/>
        <v>214.38000000000011</v>
      </c>
    </row>
    <row r="1849" spans="1:12" x14ac:dyDescent="0.25">
      <c r="A1849">
        <f t="shared" si="259"/>
        <v>12</v>
      </c>
      <c r="B1849">
        <f t="shared" si="260"/>
        <v>154</v>
      </c>
      <c r="C1849">
        <f t="shared" si="255"/>
        <v>3074</v>
      </c>
      <c r="D1849" t="str">
        <f t="shared" si="256"/>
        <v>Detlef</v>
      </c>
      <c r="E1849" t="str">
        <f t="shared" si="257"/>
        <v>Sakmann</v>
      </c>
      <c r="F1849">
        <f>ROUND(IF(Tariftyp="AT",IF($A1849&lt;MONTH(TE_ZP_AT),AT_Gehalt,AT_Gehalt*(1+TE_Satz_AT)),IF($A1849&lt;MONTH(TE_ZP_Tarif),Tarifentgelt,Tarifentgelt*(1+TE_Satz))*IRWAZ/AZ_Tarif)*EintrittsKNZ*AustrittsKNZ,2)</f>
        <v>5385.62</v>
      </c>
      <c r="G1849">
        <f>ROUND(Grundentgelt*LZinPrz,2)</f>
        <v>0</v>
      </c>
      <c r="H1849">
        <f>ROUND(IF(FreiwZulage&gt;TarifVolumenEnt+TarifVolumenLZ,FreiwZulage-(TarifVolumenEnt+TarifVolumenLZ),0)*AustrittsKNZ*EintrittsKNZ,2)</f>
        <v>0</v>
      </c>
      <c r="I1849">
        <f t="shared" si="258"/>
        <v>5385.62</v>
      </c>
      <c r="J1849">
        <f t="shared" si="252"/>
        <v>948.25</v>
      </c>
      <c r="K1849">
        <f t="shared" si="253"/>
        <v>0</v>
      </c>
      <c r="L1849">
        <f t="shared" si="254"/>
        <v>214.38000000000011</v>
      </c>
    </row>
    <row r="1850" spans="1:12" x14ac:dyDescent="0.25">
      <c r="A1850">
        <f t="shared" si="259"/>
        <v>1</v>
      </c>
      <c r="B1850">
        <f t="shared" si="260"/>
        <v>155</v>
      </c>
      <c r="C1850">
        <f t="shared" si="255"/>
        <v>3075</v>
      </c>
      <c r="D1850" t="str">
        <f t="shared" si="256"/>
        <v>Axel</v>
      </c>
      <c r="E1850" t="str">
        <f t="shared" si="257"/>
        <v>Schaible</v>
      </c>
      <c r="F1850">
        <f>ROUND(IF(Tariftyp="AT",IF($A1850&lt;MONTH(TE_ZP_AT),AT_Gehalt,AT_Gehalt*(1+TE_Satz_AT)),IF($A1850&lt;MONTH(TE_ZP_Tarif),Tarifentgelt,Tarifentgelt*(1+TE_Satz))*IRWAZ/AZ_Tarif)*EintrittsKNZ*AustrittsKNZ,2)</f>
        <v>4467</v>
      </c>
      <c r="G1850">
        <f>ROUND(Grundentgelt*LZinPrz,2)</f>
        <v>357.36</v>
      </c>
      <c r="H1850">
        <f>ROUND(IF(FreiwZulage&gt;TarifVolumenEnt+TarifVolumenLZ,FreiwZulage-(TarifVolumenEnt+TarifVolumenLZ),0)*AustrittsKNZ*EintrittsKNZ,2)</f>
        <v>0</v>
      </c>
      <c r="I1850">
        <f t="shared" si="258"/>
        <v>4824.3599999999997</v>
      </c>
      <c r="J1850">
        <f t="shared" si="252"/>
        <v>882.42</v>
      </c>
      <c r="K1850">
        <f t="shared" si="253"/>
        <v>0</v>
      </c>
      <c r="L1850">
        <f t="shared" si="254"/>
        <v>775.64000000000033</v>
      </c>
    </row>
    <row r="1851" spans="1:12" x14ac:dyDescent="0.25">
      <c r="A1851">
        <f t="shared" si="259"/>
        <v>2</v>
      </c>
      <c r="B1851">
        <f t="shared" si="260"/>
        <v>155</v>
      </c>
      <c r="C1851">
        <f t="shared" si="255"/>
        <v>3075</v>
      </c>
      <c r="D1851" t="str">
        <f t="shared" si="256"/>
        <v>Axel</v>
      </c>
      <c r="E1851" t="str">
        <f t="shared" si="257"/>
        <v>Schaible</v>
      </c>
      <c r="F1851">
        <f>ROUND(IF(Tariftyp="AT",IF($A1851&lt;MONTH(TE_ZP_AT),AT_Gehalt,AT_Gehalt*(1+TE_Satz_AT)),IF($A1851&lt;MONTH(TE_ZP_Tarif),Tarifentgelt,Tarifentgelt*(1+TE_Satz))*IRWAZ/AZ_Tarif)*EintrittsKNZ*AustrittsKNZ,2)</f>
        <v>4467</v>
      </c>
      <c r="G1851">
        <f>ROUND(Grundentgelt*LZinPrz,2)</f>
        <v>357.36</v>
      </c>
      <c r="H1851">
        <f>ROUND(IF(FreiwZulage&gt;TarifVolumenEnt+TarifVolumenLZ,FreiwZulage-(TarifVolumenEnt+TarifVolumenLZ),0)*AustrittsKNZ*EintrittsKNZ,2)</f>
        <v>0</v>
      </c>
      <c r="I1851">
        <f t="shared" si="258"/>
        <v>4824.3599999999997</v>
      </c>
      <c r="J1851">
        <f t="shared" si="252"/>
        <v>882.42</v>
      </c>
      <c r="K1851">
        <f t="shared" si="253"/>
        <v>0</v>
      </c>
      <c r="L1851">
        <f t="shared" si="254"/>
        <v>775.64000000000033</v>
      </c>
    </row>
    <row r="1852" spans="1:12" x14ac:dyDescent="0.25">
      <c r="A1852">
        <f t="shared" si="259"/>
        <v>3</v>
      </c>
      <c r="B1852">
        <f t="shared" si="260"/>
        <v>155</v>
      </c>
      <c r="C1852">
        <f t="shared" si="255"/>
        <v>3075</v>
      </c>
      <c r="D1852" t="str">
        <f t="shared" si="256"/>
        <v>Axel</v>
      </c>
      <c r="E1852" t="str">
        <f t="shared" si="257"/>
        <v>Schaible</v>
      </c>
      <c r="F1852">
        <f>ROUND(IF(Tariftyp="AT",IF($A1852&lt;MONTH(TE_ZP_AT),AT_Gehalt,AT_Gehalt*(1+TE_Satz_AT)),IF($A1852&lt;MONTH(TE_ZP_Tarif),Tarifentgelt,Tarifentgelt*(1+TE_Satz))*IRWAZ/AZ_Tarif)*EintrittsKNZ*AustrittsKNZ,2)</f>
        <v>4467</v>
      </c>
      <c r="G1852">
        <f>ROUND(Grundentgelt*LZinPrz,2)</f>
        <v>357.36</v>
      </c>
      <c r="H1852">
        <f>ROUND(IF(FreiwZulage&gt;TarifVolumenEnt+TarifVolumenLZ,FreiwZulage-(TarifVolumenEnt+TarifVolumenLZ),0)*AustrittsKNZ*EintrittsKNZ,2)</f>
        <v>0</v>
      </c>
      <c r="I1852">
        <f t="shared" si="258"/>
        <v>4824.3599999999997</v>
      </c>
      <c r="J1852">
        <f t="shared" si="252"/>
        <v>882.42</v>
      </c>
      <c r="K1852">
        <f t="shared" si="253"/>
        <v>0</v>
      </c>
      <c r="L1852">
        <f t="shared" si="254"/>
        <v>775.64000000000033</v>
      </c>
    </row>
    <row r="1853" spans="1:12" x14ac:dyDescent="0.25">
      <c r="A1853">
        <f t="shared" si="259"/>
        <v>4</v>
      </c>
      <c r="B1853">
        <f t="shared" si="260"/>
        <v>155</v>
      </c>
      <c r="C1853">
        <f t="shared" si="255"/>
        <v>3075</v>
      </c>
      <c r="D1853" t="str">
        <f t="shared" si="256"/>
        <v>Axel</v>
      </c>
      <c r="E1853" t="str">
        <f t="shared" si="257"/>
        <v>Schaible</v>
      </c>
      <c r="F1853">
        <f>ROUND(IF(Tariftyp="AT",IF($A1853&lt;MONTH(TE_ZP_AT),AT_Gehalt,AT_Gehalt*(1+TE_Satz_AT)),IF($A1853&lt;MONTH(TE_ZP_Tarif),Tarifentgelt,Tarifentgelt*(1+TE_Satz))*IRWAZ/AZ_Tarif)*EintrittsKNZ*AustrittsKNZ,2)</f>
        <v>4467</v>
      </c>
      <c r="G1853">
        <f>ROUND(Grundentgelt*LZinPrz,2)</f>
        <v>357.36</v>
      </c>
      <c r="H1853">
        <f>ROUND(IF(FreiwZulage&gt;TarifVolumenEnt+TarifVolumenLZ,FreiwZulage-(TarifVolumenEnt+TarifVolumenLZ),0)*AustrittsKNZ*EintrittsKNZ,2)</f>
        <v>0</v>
      </c>
      <c r="I1853">
        <f t="shared" si="258"/>
        <v>4824.3599999999997</v>
      </c>
      <c r="J1853">
        <f t="shared" si="252"/>
        <v>882.42</v>
      </c>
      <c r="K1853">
        <f t="shared" si="253"/>
        <v>0</v>
      </c>
      <c r="L1853">
        <f t="shared" si="254"/>
        <v>775.64000000000033</v>
      </c>
    </row>
    <row r="1854" spans="1:12" x14ac:dyDescent="0.25">
      <c r="A1854">
        <f t="shared" si="259"/>
        <v>5</v>
      </c>
      <c r="B1854">
        <f t="shared" si="260"/>
        <v>155</v>
      </c>
      <c r="C1854">
        <f t="shared" si="255"/>
        <v>3075</v>
      </c>
      <c r="D1854" t="str">
        <f t="shared" si="256"/>
        <v>Axel</v>
      </c>
      <c r="E1854" t="str">
        <f t="shared" si="257"/>
        <v>Schaible</v>
      </c>
      <c r="F1854">
        <f>ROUND(IF(Tariftyp="AT",IF($A1854&lt;MONTH(TE_ZP_AT),AT_Gehalt,AT_Gehalt*(1+TE_Satz_AT)),IF($A1854&lt;MONTH(TE_ZP_Tarif),Tarifentgelt,Tarifentgelt*(1+TE_Satz))*IRWAZ/AZ_Tarif)*EintrittsKNZ*AustrittsKNZ,2)</f>
        <v>4601.01</v>
      </c>
      <c r="G1854">
        <f>ROUND(Grundentgelt*LZinPrz,2)</f>
        <v>368.08</v>
      </c>
      <c r="H1854">
        <f>ROUND(IF(FreiwZulage&gt;TarifVolumenEnt+TarifVolumenLZ,FreiwZulage-(TarifVolumenEnt+TarifVolumenLZ),0)*AustrittsKNZ*EintrittsKNZ,2)</f>
        <v>0</v>
      </c>
      <c r="I1854">
        <f t="shared" si="258"/>
        <v>4969.09</v>
      </c>
      <c r="J1854">
        <f t="shared" si="252"/>
        <v>899.39</v>
      </c>
      <c r="K1854">
        <f t="shared" si="253"/>
        <v>0</v>
      </c>
      <c r="L1854">
        <f t="shared" si="254"/>
        <v>630.90999999999985</v>
      </c>
    </row>
    <row r="1855" spans="1:12" x14ac:dyDescent="0.25">
      <c r="A1855">
        <f t="shared" si="259"/>
        <v>6</v>
      </c>
      <c r="B1855">
        <f t="shared" si="260"/>
        <v>155</v>
      </c>
      <c r="C1855">
        <f t="shared" si="255"/>
        <v>3075</v>
      </c>
      <c r="D1855" t="str">
        <f t="shared" si="256"/>
        <v>Axel</v>
      </c>
      <c r="E1855" t="str">
        <f t="shared" si="257"/>
        <v>Schaible</v>
      </c>
      <c r="F1855">
        <f>ROUND(IF(Tariftyp="AT",IF($A1855&lt;MONTH(TE_ZP_AT),AT_Gehalt,AT_Gehalt*(1+TE_Satz_AT)),IF($A1855&lt;MONTH(TE_ZP_Tarif),Tarifentgelt,Tarifentgelt*(1+TE_Satz))*IRWAZ/AZ_Tarif)*EintrittsKNZ*AustrittsKNZ,2)</f>
        <v>4601.01</v>
      </c>
      <c r="G1855">
        <f>ROUND(Grundentgelt*LZinPrz,2)</f>
        <v>368.08</v>
      </c>
      <c r="H1855">
        <f>ROUND(IF(FreiwZulage&gt;TarifVolumenEnt+TarifVolumenLZ,FreiwZulage-(TarifVolumenEnt+TarifVolumenLZ),0)*AustrittsKNZ*EintrittsKNZ,2)</f>
        <v>0</v>
      </c>
      <c r="I1855">
        <f t="shared" si="258"/>
        <v>4969.09</v>
      </c>
      <c r="J1855">
        <f t="shared" si="252"/>
        <v>899.39</v>
      </c>
      <c r="K1855">
        <f t="shared" si="253"/>
        <v>0</v>
      </c>
      <c r="L1855">
        <f t="shared" si="254"/>
        <v>630.90999999999985</v>
      </c>
    </row>
    <row r="1856" spans="1:12" x14ac:dyDescent="0.25">
      <c r="A1856">
        <f t="shared" si="259"/>
        <v>7</v>
      </c>
      <c r="B1856">
        <f t="shared" si="260"/>
        <v>155</v>
      </c>
      <c r="C1856">
        <f t="shared" si="255"/>
        <v>3075</v>
      </c>
      <c r="D1856" t="str">
        <f t="shared" si="256"/>
        <v>Axel</v>
      </c>
      <c r="E1856" t="str">
        <f t="shared" si="257"/>
        <v>Schaible</v>
      </c>
      <c r="F1856">
        <f>ROUND(IF(Tariftyp="AT",IF($A1856&lt;MONTH(TE_ZP_AT),AT_Gehalt,AT_Gehalt*(1+TE_Satz_AT)),IF($A1856&lt;MONTH(TE_ZP_Tarif),Tarifentgelt,Tarifentgelt*(1+TE_Satz))*IRWAZ/AZ_Tarif)*EintrittsKNZ*AustrittsKNZ,2)</f>
        <v>4601.01</v>
      </c>
      <c r="G1856">
        <f>ROUND(Grundentgelt*LZinPrz,2)</f>
        <v>368.08</v>
      </c>
      <c r="H1856">
        <f>ROUND(IF(FreiwZulage&gt;TarifVolumenEnt+TarifVolumenLZ,FreiwZulage-(TarifVolumenEnt+TarifVolumenLZ),0)*AustrittsKNZ*EintrittsKNZ,2)</f>
        <v>0</v>
      </c>
      <c r="I1856">
        <f t="shared" si="258"/>
        <v>4969.09</v>
      </c>
      <c r="J1856">
        <f t="shared" si="252"/>
        <v>899.39</v>
      </c>
      <c r="K1856">
        <f t="shared" si="253"/>
        <v>0</v>
      </c>
      <c r="L1856">
        <f t="shared" si="254"/>
        <v>630.90999999999985</v>
      </c>
    </row>
    <row r="1857" spans="1:12" x14ac:dyDescent="0.25">
      <c r="A1857">
        <f t="shared" si="259"/>
        <v>8</v>
      </c>
      <c r="B1857">
        <f t="shared" si="260"/>
        <v>155</v>
      </c>
      <c r="C1857">
        <f t="shared" si="255"/>
        <v>3075</v>
      </c>
      <c r="D1857" t="str">
        <f t="shared" si="256"/>
        <v>Axel</v>
      </c>
      <c r="E1857" t="str">
        <f t="shared" si="257"/>
        <v>Schaible</v>
      </c>
      <c r="F1857">
        <f>ROUND(IF(Tariftyp="AT",IF($A1857&lt;MONTH(TE_ZP_AT),AT_Gehalt,AT_Gehalt*(1+TE_Satz_AT)),IF($A1857&lt;MONTH(TE_ZP_Tarif),Tarifentgelt,Tarifentgelt*(1+TE_Satz))*IRWAZ/AZ_Tarif)*EintrittsKNZ*AustrittsKNZ,2)</f>
        <v>4601.01</v>
      </c>
      <c r="G1857">
        <f>ROUND(Grundentgelt*LZinPrz,2)</f>
        <v>368.08</v>
      </c>
      <c r="H1857">
        <f>ROUND(IF(FreiwZulage&gt;TarifVolumenEnt+TarifVolumenLZ,FreiwZulage-(TarifVolumenEnt+TarifVolumenLZ),0)*AustrittsKNZ*EintrittsKNZ,2)</f>
        <v>0</v>
      </c>
      <c r="I1857">
        <f t="shared" si="258"/>
        <v>4969.09</v>
      </c>
      <c r="J1857">
        <f t="shared" si="252"/>
        <v>899.39</v>
      </c>
      <c r="K1857">
        <f t="shared" si="253"/>
        <v>0</v>
      </c>
      <c r="L1857">
        <f t="shared" si="254"/>
        <v>630.90999999999985</v>
      </c>
    </row>
    <row r="1858" spans="1:12" x14ac:dyDescent="0.25">
      <c r="A1858">
        <f t="shared" si="259"/>
        <v>9</v>
      </c>
      <c r="B1858">
        <f t="shared" si="260"/>
        <v>155</v>
      </c>
      <c r="C1858">
        <f t="shared" si="255"/>
        <v>3075</v>
      </c>
      <c r="D1858" t="str">
        <f t="shared" si="256"/>
        <v>Axel</v>
      </c>
      <c r="E1858" t="str">
        <f t="shared" si="257"/>
        <v>Schaible</v>
      </c>
      <c r="F1858">
        <f>ROUND(IF(Tariftyp="AT",IF($A1858&lt;MONTH(TE_ZP_AT),AT_Gehalt,AT_Gehalt*(1+TE_Satz_AT)),IF($A1858&lt;MONTH(TE_ZP_Tarif),Tarifentgelt,Tarifentgelt*(1+TE_Satz))*IRWAZ/AZ_Tarif)*EintrittsKNZ*AustrittsKNZ,2)</f>
        <v>4601.01</v>
      </c>
      <c r="G1858">
        <f>ROUND(Grundentgelt*LZinPrz,2)</f>
        <v>368.08</v>
      </c>
      <c r="H1858">
        <f>ROUND(IF(FreiwZulage&gt;TarifVolumenEnt+TarifVolumenLZ,FreiwZulage-(TarifVolumenEnt+TarifVolumenLZ),0)*AustrittsKNZ*EintrittsKNZ,2)</f>
        <v>0</v>
      </c>
      <c r="I1858">
        <f t="shared" si="258"/>
        <v>4969.09</v>
      </c>
      <c r="J1858">
        <f t="shared" ref="J1858:J1921" si="261">ROUND(IF(KVPV_BBG&lt;lfdEntgelt,KVPV_BBG*KVPV_Satz,lfdEntgelt*KVPV_Satz)+IF(RVAV_BBG&lt;lfdEntgelt,RVAV_BBG*RVAV_Satz,lfdEntgelt*RVAV_Satz),2)</f>
        <v>899.39</v>
      </c>
      <c r="K1858">
        <f t="shared" ref="K1858:K1921" si="262">IF(KVPV_BBG-lfdEntgelt&lt;0,0,KVPV_BBG-lfdEntgelt)</f>
        <v>0</v>
      </c>
      <c r="L1858">
        <f t="shared" ref="L1858:L1921" si="263">IF(RVAV_BBG-lfdEntgelt&lt;0,0,RVAV_BBG-lfdEntgelt)</f>
        <v>630.90999999999985</v>
      </c>
    </row>
    <row r="1859" spans="1:12" x14ac:dyDescent="0.25">
      <c r="A1859">
        <f t="shared" si="259"/>
        <v>10</v>
      </c>
      <c r="B1859">
        <f t="shared" si="260"/>
        <v>155</v>
      </c>
      <c r="C1859">
        <f t="shared" ref="C1859:C1922" si="264">INDEX(Stammdaten,$B1859,1)</f>
        <v>3075</v>
      </c>
      <c r="D1859" t="str">
        <f t="shared" ref="D1859:D1922" si="265">INDEX(Stammdaten,$B1859,2)</f>
        <v>Axel</v>
      </c>
      <c r="E1859" t="str">
        <f t="shared" ref="E1859:E1922" si="266">INDEX(Stammdaten,$B1859,3)</f>
        <v>Schaible</v>
      </c>
      <c r="F1859">
        <f>ROUND(IF(Tariftyp="AT",IF($A1859&lt;MONTH(TE_ZP_AT),AT_Gehalt,AT_Gehalt*(1+TE_Satz_AT)),IF($A1859&lt;MONTH(TE_ZP_Tarif),Tarifentgelt,Tarifentgelt*(1+TE_Satz))*IRWAZ/AZ_Tarif)*EintrittsKNZ*AustrittsKNZ,2)</f>
        <v>4601.01</v>
      </c>
      <c r="G1859">
        <f>ROUND(Grundentgelt*LZinPrz,2)</f>
        <v>368.08</v>
      </c>
      <c r="H1859">
        <f>ROUND(IF(FreiwZulage&gt;TarifVolumenEnt+TarifVolumenLZ,FreiwZulage-(TarifVolumenEnt+TarifVolumenLZ),0)*AustrittsKNZ*EintrittsKNZ,2)</f>
        <v>0</v>
      </c>
      <c r="I1859">
        <f t="shared" ref="I1859:I1922" si="267">SUM(F1859:H1859)</f>
        <v>4969.09</v>
      </c>
      <c r="J1859">
        <f t="shared" si="261"/>
        <v>899.39</v>
      </c>
      <c r="K1859">
        <f t="shared" si="262"/>
        <v>0</v>
      </c>
      <c r="L1859">
        <f t="shared" si="263"/>
        <v>630.90999999999985</v>
      </c>
    </row>
    <row r="1860" spans="1:12" x14ac:dyDescent="0.25">
      <c r="A1860">
        <f t="shared" ref="A1860:A1923" si="268">IF($A1859=12,1,$A1859+1)</f>
        <v>11</v>
      </c>
      <c r="B1860">
        <f t="shared" ref="B1860:B1923" si="269">IF(A1860=1,B1859+1,B1859)</f>
        <v>155</v>
      </c>
      <c r="C1860">
        <f t="shared" si="264"/>
        <v>3075</v>
      </c>
      <c r="D1860" t="str">
        <f t="shared" si="265"/>
        <v>Axel</v>
      </c>
      <c r="E1860" t="str">
        <f t="shared" si="266"/>
        <v>Schaible</v>
      </c>
      <c r="F1860">
        <f>ROUND(IF(Tariftyp="AT",IF($A1860&lt;MONTH(TE_ZP_AT),AT_Gehalt,AT_Gehalt*(1+TE_Satz_AT)),IF($A1860&lt;MONTH(TE_ZP_Tarif),Tarifentgelt,Tarifentgelt*(1+TE_Satz))*IRWAZ/AZ_Tarif)*EintrittsKNZ*AustrittsKNZ,2)</f>
        <v>4601.01</v>
      </c>
      <c r="G1860">
        <f>ROUND(Grundentgelt*LZinPrz,2)</f>
        <v>368.08</v>
      </c>
      <c r="H1860">
        <f>ROUND(IF(FreiwZulage&gt;TarifVolumenEnt+TarifVolumenLZ,FreiwZulage-(TarifVolumenEnt+TarifVolumenLZ),0)*AustrittsKNZ*EintrittsKNZ,2)</f>
        <v>0</v>
      </c>
      <c r="I1860">
        <f t="shared" si="267"/>
        <v>4969.09</v>
      </c>
      <c r="J1860">
        <f t="shared" si="261"/>
        <v>899.39</v>
      </c>
      <c r="K1860">
        <f t="shared" si="262"/>
        <v>0</v>
      </c>
      <c r="L1860">
        <f t="shared" si="263"/>
        <v>630.90999999999985</v>
      </c>
    </row>
    <row r="1861" spans="1:12" x14ac:dyDescent="0.25">
      <c r="A1861">
        <f t="shared" si="268"/>
        <v>12</v>
      </c>
      <c r="B1861">
        <f t="shared" si="269"/>
        <v>155</v>
      </c>
      <c r="C1861">
        <f t="shared" si="264"/>
        <v>3075</v>
      </c>
      <c r="D1861" t="str">
        <f t="shared" si="265"/>
        <v>Axel</v>
      </c>
      <c r="E1861" t="str">
        <f t="shared" si="266"/>
        <v>Schaible</v>
      </c>
      <c r="F1861">
        <f>ROUND(IF(Tariftyp="AT",IF($A1861&lt;MONTH(TE_ZP_AT),AT_Gehalt,AT_Gehalt*(1+TE_Satz_AT)),IF($A1861&lt;MONTH(TE_ZP_Tarif),Tarifentgelt,Tarifentgelt*(1+TE_Satz))*IRWAZ/AZ_Tarif)*EintrittsKNZ*AustrittsKNZ,2)</f>
        <v>4601.01</v>
      </c>
      <c r="G1861">
        <f>ROUND(Grundentgelt*LZinPrz,2)</f>
        <v>368.08</v>
      </c>
      <c r="H1861">
        <f>ROUND(IF(FreiwZulage&gt;TarifVolumenEnt+TarifVolumenLZ,FreiwZulage-(TarifVolumenEnt+TarifVolumenLZ),0)*AustrittsKNZ*EintrittsKNZ,2)</f>
        <v>0</v>
      </c>
      <c r="I1861">
        <f t="shared" si="267"/>
        <v>4969.09</v>
      </c>
      <c r="J1861">
        <f t="shared" si="261"/>
        <v>899.39</v>
      </c>
      <c r="K1861">
        <f t="shared" si="262"/>
        <v>0</v>
      </c>
      <c r="L1861">
        <f t="shared" si="263"/>
        <v>630.90999999999985</v>
      </c>
    </row>
    <row r="1862" spans="1:12" x14ac:dyDescent="0.25">
      <c r="A1862">
        <f t="shared" si="268"/>
        <v>1</v>
      </c>
      <c r="B1862">
        <f t="shared" si="269"/>
        <v>156</v>
      </c>
      <c r="C1862">
        <f t="shared" si="264"/>
        <v>3076</v>
      </c>
      <c r="D1862" t="str">
        <f t="shared" si="265"/>
        <v>Axel</v>
      </c>
      <c r="E1862" t="str">
        <f t="shared" si="266"/>
        <v>Scheerer</v>
      </c>
      <c r="F1862">
        <f>ROUND(IF(Tariftyp="AT",IF($A1862&lt;MONTH(TE_ZP_AT),AT_Gehalt,AT_Gehalt*(1+TE_Satz_AT)),IF($A1862&lt;MONTH(TE_ZP_Tarif),Tarifentgelt,Tarifentgelt*(1+TE_Satz))*IRWAZ/AZ_Tarif)*EintrittsKNZ*AustrittsKNZ,2)</f>
        <v>2167.5</v>
      </c>
      <c r="G1862">
        <f>ROUND(Grundentgelt*LZinPrz,2)</f>
        <v>216.75</v>
      </c>
      <c r="H1862">
        <f>ROUND(IF(FreiwZulage&gt;TarifVolumenEnt+TarifVolumenLZ,FreiwZulage-(TarifVolumenEnt+TarifVolumenLZ),0)*AustrittsKNZ*EintrittsKNZ,2)</f>
        <v>0</v>
      </c>
      <c r="I1862">
        <f t="shared" si="267"/>
        <v>2384.25</v>
      </c>
      <c r="J1862">
        <f t="shared" si="261"/>
        <v>476.97</v>
      </c>
      <c r="K1862">
        <f t="shared" si="262"/>
        <v>1440.75</v>
      </c>
      <c r="L1862">
        <f t="shared" si="263"/>
        <v>3215.75</v>
      </c>
    </row>
    <row r="1863" spans="1:12" x14ac:dyDescent="0.25">
      <c r="A1863">
        <f t="shared" si="268"/>
        <v>2</v>
      </c>
      <c r="B1863">
        <f t="shared" si="269"/>
        <v>156</v>
      </c>
      <c r="C1863">
        <f t="shared" si="264"/>
        <v>3076</v>
      </c>
      <c r="D1863" t="str">
        <f t="shared" si="265"/>
        <v>Axel</v>
      </c>
      <c r="E1863" t="str">
        <f t="shared" si="266"/>
        <v>Scheerer</v>
      </c>
      <c r="F1863">
        <f>ROUND(IF(Tariftyp="AT",IF($A1863&lt;MONTH(TE_ZP_AT),AT_Gehalt,AT_Gehalt*(1+TE_Satz_AT)),IF($A1863&lt;MONTH(TE_ZP_Tarif),Tarifentgelt,Tarifentgelt*(1+TE_Satz))*IRWAZ/AZ_Tarif)*EintrittsKNZ*AustrittsKNZ,2)</f>
        <v>2167.5</v>
      </c>
      <c r="G1863">
        <f>ROUND(Grundentgelt*LZinPrz,2)</f>
        <v>216.75</v>
      </c>
      <c r="H1863">
        <f>ROUND(IF(FreiwZulage&gt;TarifVolumenEnt+TarifVolumenLZ,FreiwZulage-(TarifVolumenEnt+TarifVolumenLZ),0)*AustrittsKNZ*EintrittsKNZ,2)</f>
        <v>0</v>
      </c>
      <c r="I1863">
        <f t="shared" si="267"/>
        <v>2384.25</v>
      </c>
      <c r="J1863">
        <f t="shared" si="261"/>
        <v>476.97</v>
      </c>
      <c r="K1863">
        <f t="shared" si="262"/>
        <v>1440.75</v>
      </c>
      <c r="L1863">
        <f t="shared" si="263"/>
        <v>3215.75</v>
      </c>
    </row>
    <row r="1864" spans="1:12" x14ac:dyDescent="0.25">
      <c r="A1864">
        <f t="shared" si="268"/>
        <v>3</v>
      </c>
      <c r="B1864">
        <f t="shared" si="269"/>
        <v>156</v>
      </c>
      <c r="C1864">
        <f t="shared" si="264"/>
        <v>3076</v>
      </c>
      <c r="D1864" t="str">
        <f t="shared" si="265"/>
        <v>Axel</v>
      </c>
      <c r="E1864" t="str">
        <f t="shared" si="266"/>
        <v>Scheerer</v>
      </c>
      <c r="F1864">
        <f>ROUND(IF(Tariftyp="AT",IF($A1864&lt;MONTH(TE_ZP_AT),AT_Gehalt,AT_Gehalt*(1+TE_Satz_AT)),IF($A1864&lt;MONTH(TE_ZP_Tarif),Tarifentgelt,Tarifentgelt*(1+TE_Satz))*IRWAZ/AZ_Tarif)*EintrittsKNZ*AustrittsKNZ,2)</f>
        <v>2167.5</v>
      </c>
      <c r="G1864">
        <f>ROUND(Grundentgelt*LZinPrz,2)</f>
        <v>216.75</v>
      </c>
      <c r="H1864">
        <f>ROUND(IF(FreiwZulage&gt;TarifVolumenEnt+TarifVolumenLZ,FreiwZulage-(TarifVolumenEnt+TarifVolumenLZ),0)*AustrittsKNZ*EintrittsKNZ,2)</f>
        <v>0</v>
      </c>
      <c r="I1864">
        <f t="shared" si="267"/>
        <v>2384.25</v>
      </c>
      <c r="J1864">
        <f t="shared" si="261"/>
        <v>476.97</v>
      </c>
      <c r="K1864">
        <f t="shared" si="262"/>
        <v>1440.75</v>
      </c>
      <c r="L1864">
        <f t="shared" si="263"/>
        <v>3215.75</v>
      </c>
    </row>
    <row r="1865" spans="1:12" x14ac:dyDescent="0.25">
      <c r="A1865">
        <f t="shared" si="268"/>
        <v>4</v>
      </c>
      <c r="B1865">
        <f t="shared" si="269"/>
        <v>156</v>
      </c>
      <c r="C1865">
        <f t="shared" si="264"/>
        <v>3076</v>
      </c>
      <c r="D1865" t="str">
        <f t="shared" si="265"/>
        <v>Axel</v>
      </c>
      <c r="E1865" t="str">
        <f t="shared" si="266"/>
        <v>Scheerer</v>
      </c>
      <c r="F1865">
        <f>ROUND(IF(Tariftyp="AT",IF($A1865&lt;MONTH(TE_ZP_AT),AT_Gehalt,AT_Gehalt*(1+TE_Satz_AT)),IF($A1865&lt;MONTH(TE_ZP_Tarif),Tarifentgelt,Tarifentgelt*(1+TE_Satz))*IRWAZ/AZ_Tarif)*EintrittsKNZ*AustrittsKNZ,2)</f>
        <v>2167.5</v>
      </c>
      <c r="G1865">
        <f>ROUND(Grundentgelt*LZinPrz,2)</f>
        <v>216.75</v>
      </c>
      <c r="H1865">
        <f>ROUND(IF(FreiwZulage&gt;TarifVolumenEnt+TarifVolumenLZ,FreiwZulage-(TarifVolumenEnt+TarifVolumenLZ),0)*AustrittsKNZ*EintrittsKNZ,2)</f>
        <v>0</v>
      </c>
      <c r="I1865">
        <f t="shared" si="267"/>
        <v>2384.25</v>
      </c>
      <c r="J1865">
        <f t="shared" si="261"/>
        <v>476.97</v>
      </c>
      <c r="K1865">
        <f t="shared" si="262"/>
        <v>1440.75</v>
      </c>
      <c r="L1865">
        <f t="shared" si="263"/>
        <v>3215.75</v>
      </c>
    </row>
    <row r="1866" spans="1:12" x14ac:dyDescent="0.25">
      <c r="A1866">
        <f t="shared" si="268"/>
        <v>5</v>
      </c>
      <c r="B1866">
        <f t="shared" si="269"/>
        <v>156</v>
      </c>
      <c r="C1866">
        <f t="shared" si="264"/>
        <v>3076</v>
      </c>
      <c r="D1866" t="str">
        <f t="shared" si="265"/>
        <v>Axel</v>
      </c>
      <c r="E1866" t="str">
        <f t="shared" si="266"/>
        <v>Scheerer</v>
      </c>
      <c r="F1866">
        <f>ROUND(IF(Tariftyp="AT",IF($A1866&lt;MONTH(TE_ZP_AT),AT_Gehalt,AT_Gehalt*(1+TE_Satz_AT)),IF($A1866&lt;MONTH(TE_ZP_Tarif),Tarifentgelt,Tarifentgelt*(1+TE_Satz))*IRWAZ/AZ_Tarif)*EintrittsKNZ*AustrittsKNZ,2)</f>
        <v>2232.5300000000002</v>
      </c>
      <c r="G1866">
        <f>ROUND(Grundentgelt*LZinPrz,2)</f>
        <v>223.25</v>
      </c>
      <c r="H1866">
        <f>ROUND(IF(FreiwZulage&gt;TarifVolumenEnt+TarifVolumenLZ,FreiwZulage-(TarifVolumenEnt+TarifVolumenLZ),0)*AustrittsKNZ*EintrittsKNZ,2)</f>
        <v>0</v>
      </c>
      <c r="I1866">
        <f t="shared" si="267"/>
        <v>2455.7800000000002</v>
      </c>
      <c r="J1866">
        <f t="shared" si="261"/>
        <v>491.28</v>
      </c>
      <c r="K1866">
        <f t="shared" si="262"/>
        <v>1369.2199999999998</v>
      </c>
      <c r="L1866">
        <f t="shared" si="263"/>
        <v>3144.22</v>
      </c>
    </row>
    <row r="1867" spans="1:12" x14ac:dyDescent="0.25">
      <c r="A1867">
        <f t="shared" si="268"/>
        <v>6</v>
      </c>
      <c r="B1867">
        <f t="shared" si="269"/>
        <v>156</v>
      </c>
      <c r="C1867">
        <f t="shared" si="264"/>
        <v>3076</v>
      </c>
      <c r="D1867" t="str">
        <f t="shared" si="265"/>
        <v>Axel</v>
      </c>
      <c r="E1867" t="str">
        <f t="shared" si="266"/>
        <v>Scheerer</v>
      </c>
      <c r="F1867">
        <f>ROUND(IF(Tariftyp="AT",IF($A1867&lt;MONTH(TE_ZP_AT),AT_Gehalt,AT_Gehalt*(1+TE_Satz_AT)),IF($A1867&lt;MONTH(TE_ZP_Tarif),Tarifentgelt,Tarifentgelt*(1+TE_Satz))*IRWAZ/AZ_Tarif)*EintrittsKNZ*AustrittsKNZ,2)</f>
        <v>2232.5300000000002</v>
      </c>
      <c r="G1867">
        <f>ROUND(Grundentgelt*LZinPrz,2)</f>
        <v>223.25</v>
      </c>
      <c r="H1867">
        <f>ROUND(IF(FreiwZulage&gt;TarifVolumenEnt+TarifVolumenLZ,FreiwZulage-(TarifVolumenEnt+TarifVolumenLZ),0)*AustrittsKNZ*EintrittsKNZ,2)</f>
        <v>0</v>
      </c>
      <c r="I1867">
        <f t="shared" si="267"/>
        <v>2455.7800000000002</v>
      </c>
      <c r="J1867">
        <f t="shared" si="261"/>
        <v>491.28</v>
      </c>
      <c r="K1867">
        <f t="shared" si="262"/>
        <v>1369.2199999999998</v>
      </c>
      <c r="L1867">
        <f t="shared" si="263"/>
        <v>3144.22</v>
      </c>
    </row>
    <row r="1868" spans="1:12" x14ac:dyDescent="0.25">
      <c r="A1868">
        <f t="shared" si="268"/>
        <v>7</v>
      </c>
      <c r="B1868">
        <f t="shared" si="269"/>
        <v>156</v>
      </c>
      <c r="C1868">
        <f t="shared" si="264"/>
        <v>3076</v>
      </c>
      <c r="D1868" t="str">
        <f t="shared" si="265"/>
        <v>Axel</v>
      </c>
      <c r="E1868" t="str">
        <f t="shared" si="266"/>
        <v>Scheerer</v>
      </c>
      <c r="F1868">
        <f>ROUND(IF(Tariftyp="AT",IF($A1868&lt;MONTH(TE_ZP_AT),AT_Gehalt,AT_Gehalt*(1+TE_Satz_AT)),IF($A1868&lt;MONTH(TE_ZP_Tarif),Tarifentgelt,Tarifentgelt*(1+TE_Satz))*IRWAZ/AZ_Tarif)*EintrittsKNZ*AustrittsKNZ,2)</f>
        <v>2232.5300000000002</v>
      </c>
      <c r="G1868">
        <f>ROUND(Grundentgelt*LZinPrz,2)</f>
        <v>223.25</v>
      </c>
      <c r="H1868">
        <f>ROUND(IF(FreiwZulage&gt;TarifVolumenEnt+TarifVolumenLZ,FreiwZulage-(TarifVolumenEnt+TarifVolumenLZ),0)*AustrittsKNZ*EintrittsKNZ,2)</f>
        <v>0</v>
      </c>
      <c r="I1868">
        <f t="shared" si="267"/>
        <v>2455.7800000000002</v>
      </c>
      <c r="J1868">
        <f t="shared" si="261"/>
        <v>491.28</v>
      </c>
      <c r="K1868">
        <f t="shared" si="262"/>
        <v>1369.2199999999998</v>
      </c>
      <c r="L1868">
        <f t="shared" si="263"/>
        <v>3144.22</v>
      </c>
    </row>
    <row r="1869" spans="1:12" x14ac:dyDescent="0.25">
      <c r="A1869">
        <f t="shared" si="268"/>
        <v>8</v>
      </c>
      <c r="B1869">
        <f t="shared" si="269"/>
        <v>156</v>
      </c>
      <c r="C1869">
        <f t="shared" si="264"/>
        <v>3076</v>
      </c>
      <c r="D1869" t="str">
        <f t="shared" si="265"/>
        <v>Axel</v>
      </c>
      <c r="E1869" t="str">
        <f t="shared" si="266"/>
        <v>Scheerer</v>
      </c>
      <c r="F1869">
        <f>ROUND(IF(Tariftyp="AT",IF($A1869&lt;MONTH(TE_ZP_AT),AT_Gehalt,AT_Gehalt*(1+TE_Satz_AT)),IF($A1869&lt;MONTH(TE_ZP_Tarif),Tarifentgelt,Tarifentgelt*(1+TE_Satz))*IRWAZ/AZ_Tarif)*EintrittsKNZ*AustrittsKNZ,2)</f>
        <v>2232.5300000000002</v>
      </c>
      <c r="G1869">
        <f>ROUND(Grundentgelt*LZinPrz,2)</f>
        <v>223.25</v>
      </c>
      <c r="H1869">
        <f>ROUND(IF(FreiwZulage&gt;TarifVolumenEnt+TarifVolumenLZ,FreiwZulage-(TarifVolumenEnt+TarifVolumenLZ),0)*AustrittsKNZ*EintrittsKNZ,2)</f>
        <v>0</v>
      </c>
      <c r="I1869">
        <f t="shared" si="267"/>
        <v>2455.7800000000002</v>
      </c>
      <c r="J1869">
        <f t="shared" si="261"/>
        <v>491.28</v>
      </c>
      <c r="K1869">
        <f t="shared" si="262"/>
        <v>1369.2199999999998</v>
      </c>
      <c r="L1869">
        <f t="shared" si="263"/>
        <v>3144.22</v>
      </c>
    </row>
    <row r="1870" spans="1:12" x14ac:dyDescent="0.25">
      <c r="A1870">
        <f t="shared" si="268"/>
        <v>9</v>
      </c>
      <c r="B1870">
        <f t="shared" si="269"/>
        <v>156</v>
      </c>
      <c r="C1870">
        <f t="shared" si="264"/>
        <v>3076</v>
      </c>
      <c r="D1870" t="str">
        <f t="shared" si="265"/>
        <v>Axel</v>
      </c>
      <c r="E1870" t="str">
        <f t="shared" si="266"/>
        <v>Scheerer</v>
      </c>
      <c r="F1870">
        <f>ROUND(IF(Tariftyp="AT",IF($A1870&lt;MONTH(TE_ZP_AT),AT_Gehalt,AT_Gehalt*(1+TE_Satz_AT)),IF($A1870&lt;MONTH(TE_ZP_Tarif),Tarifentgelt,Tarifentgelt*(1+TE_Satz))*IRWAZ/AZ_Tarif)*EintrittsKNZ*AustrittsKNZ,2)</f>
        <v>2232.5300000000002</v>
      </c>
      <c r="G1870">
        <f>ROUND(Grundentgelt*LZinPrz,2)</f>
        <v>223.25</v>
      </c>
      <c r="H1870">
        <f>ROUND(IF(FreiwZulage&gt;TarifVolumenEnt+TarifVolumenLZ,FreiwZulage-(TarifVolumenEnt+TarifVolumenLZ),0)*AustrittsKNZ*EintrittsKNZ,2)</f>
        <v>0</v>
      </c>
      <c r="I1870">
        <f t="shared" si="267"/>
        <v>2455.7800000000002</v>
      </c>
      <c r="J1870">
        <f t="shared" si="261"/>
        <v>491.28</v>
      </c>
      <c r="K1870">
        <f t="shared" si="262"/>
        <v>1369.2199999999998</v>
      </c>
      <c r="L1870">
        <f t="shared" si="263"/>
        <v>3144.22</v>
      </c>
    </row>
    <row r="1871" spans="1:12" x14ac:dyDescent="0.25">
      <c r="A1871">
        <f t="shared" si="268"/>
        <v>10</v>
      </c>
      <c r="B1871">
        <f t="shared" si="269"/>
        <v>156</v>
      </c>
      <c r="C1871">
        <f t="shared" si="264"/>
        <v>3076</v>
      </c>
      <c r="D1871" t="str">
        <f t="shared" si="265"/>
        <v>Axel</v>
      </c>
      <c r="E1871" t="str">
        <f t="shared" si="266"/>
        <v>Scheerer</v>
      </c>
      <c r="F1871">
        <f>ROUND(IF(Tariftyp="AT",IF($A1871&lt;MONTH(TE_ZP_AT),AT_Gehalt,AT_Gehalt*(1+TE_Satz_AT)),IF($A1871&lt;MONTH(TE_ZP_Tarif),Tarifentgelt,Tarifentgelt*(1+TE_Satz))*IRWAZ/AZ_Tarif)*EintrittsKNZ*AustrittsKNZ,2)</f>
        <v>2232.5300000000002</v>
      </c>
      <c r="G1871">
        <f>ROUND(Grundentgelt*LZinPrz,2)</f>
        <v>223.25</v>
      </c>
      <c r="H1871">
        <f>ROUND(IF(FreiwZulage&gt;TarifVolumenEnt+TarifVolumenLZ,FreiwZulage-(TarifVolumenEnt+TarifVolumenLZ),0)*AustrittsKNZ*EintrittsKNZ,2)</f>
        <v>0</v>
      </c>
      <c r="I1871">
        <f t="shared" si="267"/>
        <v>2455.7800000000002</v>
      </c>
      <c r="J1871">
        <f t="shared" si="261"/>
        <v>491.28</v>
      </c>
      <c r="K1871">
        <f t="shared" si="262"/>
        <v>1369.2199999999998</v>
      </c>
      <c r="L1871">
        <f t="shared" si="263"/>
        <v>3144.22</v>
      </c>
    </row>
    <row r="1872" spans="1:12" x14ac:dyDescent="0.25">
      <c r="A1872">
        <f t="shared" si="268"/>
        <v>11</v>
      </c>
      <c r="B1872">
        <f t="shared" si="269"/>
        <v>156</v>
      </c>
      <c r="C1872">
        <f t="shared" si="264"/>
        <v>3076</v>
      </c>
      <c r="D1872" t="str">
        <f t="shared" si="265"/>
        <v>Axel</v>
      </c>
      <c r="E1872" t="str">
        <f t="shared" si="266"/>
        <v>Scheerer</v>
      </c>
      <c r="F1872">
        <f>ROUND(IF(Tariftyp="AT",IF($A1872&lt;MONTH(TE_ZP_AT),AT_Gehalt,AT_Gehalt*(1+TE_Satz_AT)),IF($A1872&lt;MONTH(TE_ZP_Tarif),Tarifentgelt,Tarifentgelt*(1+TE_Satz))*IRWAZ/AZ_Tarif)*EintrittsKNZ*AustrittsKNZ,2)</f>
        <v>2232.5300000000002</v>
      </c>
      <c r="G1872">
        <f>ROUND(Grundentgelt*LZinPrz,2)</f>
        <v>223.25</v>
      </c>
      <c r="H1872">
        <f>ROUND(IF(FreiwZulage&gt;TarifVolumenEnt+TarifVolumenLZ,FreiwZulage-(TarifVolumenEnt+TarifVolumenLZ),0)*AustrittsKNZ*EintrittsKNZ,2)</f>
        <v>0</v>
      </c>
      <c r="I1872">
        <f t="shared" si="267"/>
        <v>2455.7800000000002</v>
      </c>
      <c r="J1872">
        <f t="shared" si="261"/>
        <v>491.28</v>
      </c>
      <c r="K1872">
        <f t="shared" si="262"/>
        <v>1369.2199999999998</v>
      </c>
      <c r="L1872">
        <f t="shared" si="263"/>
        <v>3144.22</v>
      </c>
    </row>
    <row r="1873" spans="1:12" x14ac:dyDescent="0.25">
      <c r="A1873">
        <f t="shared" si="268"/>
        <v>12</v>
      </c>
      <c r="B1873">
        <f t="shared" si="269"/>
        <v>156</v>
      </c>
      <c r="C1873">
        <f t="shared" si="264"/>
        <v>3076</v>
      </c>
      <c r="D1873" t="str">
        <f t="shared" si="265"/>
        <v>Axel</v>
      </c>
      <c r="E1873" t="str">
        <f t="shared" si="266"/>
        <v>Scheerer</v>
      </c>
      <c r="F1873">
        <f>ROUND(IF(Tariftyp="AT",IF($A1873&lt;MONTH(TE_ZP_AT),AT_Gehalt,AT_Gehalt*(1+TE_Satz_AT)),IF($A1873&lt;MONTH(TE_ZP_Tarif),Tarifentgelt,Tarifentgelt*(1+TE_Satz))*IRWAZ/AZ_Tarif)*EintrittsKNZ*AustrittsKNZ,2)</f>
        <v>2232.5300000000002</v>
      </c>
      <c r="G1873">
        <f>ROUND(Grundentgelt*LZinPrz,2)</f>
        <v>223.25</v>
      </c>
      <c r="H1873">
        <f>ROUND(IF(FreiwZulage&gt;TarifVolumenEnt+TarifVolumenLZ,FreiwZulage-(TarifVolumenEnt+TarifVolumenLZ),0)*AustrittsKNZ*EintrittsKNZ,2)</f>
        <v>0</v>
      </c>
      <c r="I1873">
        <f t="shared" si="267"/>
        <v>2455.7800000000002</v>
      </c>
      <c r="J1873">
        <f t="shared" si="261"/>
        <v>491.28</v>
      </c>
      <c r="K1873">
        <f t="shared" si="262"/>
        <v>1369.2199999999998</v>
      </c>
      <c r="L1873">
        <f t="shared" si="263"/>
        <v>3144.22</v>
      </c>
    </row>
    <row r="1874" spans="1:12" x14ac:dyDescent="0.25">
      <c r="A1874">
        <f t="shared" si="268"/>
        <v>1</v>
      </c>
      <c r="B1874">
        <f t="shared" si="269"/>
        <v>157</v>
      </c>
      <c r="C1874">
        <f t="shared" si="264"/>
        <v>3078</v>
      </c>
      <c r="D1874" t="str">
        <f t="shared" si="265"/>
        <v>Christoph</v>
      </c>
      <c r="E1874" t="str">
        <f t="shared" si="266"/>
        <v>Schenk</v>
      </c>
      <c r="F1874">
        <f>ROUND(IF(Tariftyp="AT",IF($A1874&lt;MONTH(TE_ZP_AT),AT_Gehalt,AT_Gehalt*(1+TE_Satz_AT)),IF($A1874&lt;MONTH(TE_ZP_Tarif),Tarifentgelt,Tarifentgelt*(1+TE_Satz))*IRWAZ/AZ_Tarif)*EintrittsKNZ*AustrittsKNZ,2)</f>
        <v>2123.5</v>
      </c>
      <c r="G1874">
        <f>ROUND(Grundentgelt*LZinPrz,2)</f>
        <v>233.59</v>
      </c>
      <c r="H1874">
        <f>ROUND(IF(FreiwZulage&gt;TarifVolumenEnt+TarifVolumenLZ,FreiwZulage-(TarifVolumenEnt+TarifVolumenLZ),0)*AustrittsKNZ*EintrittsKNZ,2)</f>
        <v>278</v>
      </c>
      <c r="I1874">
        <f t="shared" si="267"/>
        <v>2635.09</v>
      </c>
      <c r="J1874">
        <f t="shared" si="261"/>
        <v>527.15</v>
      </c>
      <c r="K1874">
        <f t="shared" si="262"/>
        <v>1189.9099999999999</v>
      </c>
      <c r="L1874">
        <f t="shared" si="263"/>
        <v>2964.91</v>
      </c>
    </row>
    <row r="1875" spans="1:12" x14ac:dyDescent="0.25">
      <c r="A1875">
        <f t="shared" si="268"/>
        <v>2</v>
      </c>
      <c r="B1875">
        <f t="shared" si="269"/>
        <v>157</v>
      </c>
      <c r="C1875">
        <f t="shared" si="264"/>
        <v>3078</v>
      </c>
      <c r="D1875" t="str">
        <f t="shared" si="265"/>
        <v>Christoph</v>
      </c>
      <c r="E1875" t="str">
        <f t="shared" si="266"/>
        <v>Schenk</v>
      </c>
      <c r="F1875">
        <f>ROUND(IF(Tariftyp="AT",IF($A1875&lt;MONTH(TE_ZP_AT),AT_Gehalt,AT_Gehalt*(1+TE_Satz_AT)),IF($A1875&lt;MONTH(TE_ZP_Tarif),Tarifentgelt,Tarifentgelt*(1+TE_Satz))*IRWAZ/AZ_Tarif)*EintrittsKNZ*AustrittsKNZ,2)</f>
        <v>2123.5</v>
      </c>
      <c r="G1875">
        <f>ROUND(Grundentgelt*LZinPrz,2)</f>
        <v>233.59</v>
      </c>
      <c r="H1875">
        <f>ROUND(IF(FreiwZulage&gt;TarifVolumenEnt+TarifVolumenLZ,FreiwZulage-(TarifVolumenEnt+TarifVolumenLZ),0)*AustrittsKNZ*EintrittsKNZ,2)</f>
        <v>278</v>
      </c>
      <c r="I1875">
        <f t="shared" si="267"/>
        <v>2635.09</v>
      </c>
      <c r="J1875">
        <f t="shared" si="261"/>
        <v>527.15</v>
      </c>
      <c r="K1875">
        <f t="shared" si="262"/>
        <v>1189.9099999999999</v>
      </c>
      <c r="L1875">
        <f t="shared" si="263"/>
        <v>2964.91</v>
      </c>
    </row>
    <row r="1876" spans="1:12" x14ac:dyDescent="0.25">
      <c r="A1876">
        <f t="shared" si="268"/>
        <v>3</v>
      </c>
      <c r="B1876">
        <f t="shared" si="269"/>
        <v>157</v>
      </c>
      <c r="C1876">
        <f t="shared" si="264"/>
        <v>3078</v>
      </c>
      <c r="D1876" t="str">
        <f t="shared" si="265"/>
        <v>Christoph</v>
      </c>
      <c r="E1876" t="str">
        <f t="shared" si="266"/>
        <v>Schenk</v>
      </c>
      <c r="F1876">
        <f>ROUND(IF(Tariftyp="AT",IF($A1876&lt;MONTH(TE_ZP_AT),AT_Gehalt,AT_Gehalt*(1+TE_Satz_AT)),IF($A1876&lt;MONTH(TE_ZP_Tarif),Tarifentgelt,Tarifentgelt*(1+TE_Satz))*IRWAZ/AZ_Tarif)*EintrittsKNZ*AustrittsKNZ,2)</f>
        <v>2123.5</v>
      </c>
      <c r="G1876">
        <f>ROUND(Grundentgelt*LZinPrz,2)</f>
        <v>233.59</v>
      </c>
      <c r="H1876">
        <f>ROUND(IF(FreiwZulage&gt;TarifVolumenEnt+TarifVolumenLZ,FreiwZulage-(TarifVolumenEnt+TarifVolumenLZ),0)*AustrittsKNZ*EintrittsKNZ,2)</f>
        <v>278</v>
      </c>
      <c r="I1876">
        <f t="shared" si="267"/>
        <v>2635.09</v>
      </c>
      <c r="J1876">
        <f t="shared" si="261"/>
        <v>527.15</v>
      </c>
      <c r="K1876">
        <f t="shared" si="262"/>
        <v>1189.9099999999999</v>
      </c>
      <c r="L1876">
        <f t="shared" si="263"/>
        <v>2964.91</v>
      </c>
    </row>
    <row r="1877" spans="1:12" x14ac:dyDescent="0.25">
      <c r="A1877">
        <f t="shared" si="268"/>
        <v>4</v>
      </c>
      <c r="B1877">
        <f t="shared" si="269"/>
        <v>157</v>
      </c>
      <c r="C1877">
        <f t="shared" si="264"/>
        <v>3078</v>
      </c>
      <c r="D1877" t="str">
        <f t="shared" si="265"/>
        <v>Christoph</v>
      </c>
      <c r="E1877" t="str">
        <f t="shared" si="266"/>
        <v>Schenk</v>
      </c>
      <c r="F1877">
        <f>ROUND(IF(Tariftyp="AT",IF($A1877&lt;MONTH(TE_ZP_AT),AT_Gehalt,AT_Gehalt*(1+TE_Satz_AT)),IF($A1877&lt;MONTH(TE_ZP_Tarif),Tarifentgelt,Tarifentgelt*(1+TE_Satz))*IRWAZ/AZ_Tarif)*EintrittsKNZ*AustrittsKNZ,2)</f>
        <v>2123.5</v>
      </c>
      <c r="G1877">
        <f>ROUND(Grundentgelt*LZinPrz,2)</f>
        <v>233.59</v>
      </c>
      <c r="H1877">
        <f>ROUND(IF(FreiwZulage&gt;TarifVolumenEnt+TarifVolumenLZ,FreiwZulage-(TarifVolumenEnt+TarifVolumenLZ),0)*AustrittsKNZ*EintrittsKNZ,2)</f>
        <v>278</v>
      </c>
      <c r="I1877">
        <f t="shared" si="267"/>
        <v>2635.09</v>
      </c>
      <c r="J1877">
        <f t="shared" si="261"/>
        <v>527.15</v>
      </c>
      <c r="K1877">
        <f t="shared" si="262"/>
        <v>1189.9099999999999</v>
      </c>
      <c r="L1877">
        <f t="shared" si="263"/>
        <v>2964.91</v>
      </c>
    </row>
    <row r="1878" spans="1:12" x14ac:dyDescent="0.25">
      <c r="A1878">
        <f t="shared" si="268"/>
        <v>5</v>
      </c>
      <c r="B1878">
        <f t="shared" si="269"/>
        <v>157</v>
      </c>
      <c r="C1878">
        <f t="shared" si="264"/>
        <v>3078</v>
      </c>
      <c r="D1878" t="str">
        <f t="shared" si="265"/>
        <v>Christoph</v>
      </c>
      <c r="E1878" t="str">
        <f t="shared" si="266"/>
        <v>Schenk</v>
      </c>
      <c r="F1878">
        <f>ROUND(IF(Tariftyp="AT",IF($A1878&lt;MONTH(TE_ZP_AT),AT_Gehalt,AT_Gehalt*(1+TE_Satz_AT)),IF($A1878&lt;MONTH(TE_ZP_Tarif),Tarifentgelt,Tarifentgelt*(1+TE_Satz))*IRWAZ/AZ_Tarif)*EintrittsKNZ*AustrittsKNZ,2)</f>
        <v>2187.21</v>
      </c>
      <c r="G1878">
        <f>ROUND(Grundentgelt*LZinPrz,2)</f>
        <v>240.59</v>
      </c>
      <c r="H1878">
        <f>ROUND(IF(FreiwZulage&gt;TarifVolumenEnt+TarifVolumenLZ,FreiwZulage-(TarifVolumenEnt+TarifVolumenLZ),0)*AustrittsKNZ*EintrittsKNZ,2)</f>
        <v>207.29</v>
      </c>
      <c r="I1878">
        <f t="shared" si="267"/>
        <v>2635.09</v>
      </c>
      <c r="J1878">
        <f t="shared" si="261"/>
        <v>527.15</v>
      </c>
      <c r="K1878">
        <f t="shared" si="262"/>
        <v>1189.9099999999999</v>
      </c>
      <c r="L1878">
        <f t="shared" si="263"/>
        <v>2964.91</v>
      </c>
    </row>
    <row r="1879" spans="1:12" x14ac:dyDescent="0.25">
      <c r="A1879">
        <f t="shared" si="268"/>
        <v>6</v>
      </c>
      <c r="B1879">
        <f t="shared" si="269"/>
        <v>157</v>
      </c>
      <c r="C1879">
        <f t="shared" si="264"/>
        <v>3078</v>
      </c>
      <c r="D1879" t="str">
        <f t="shared" si="265"/>
        <v>Christoph</v>
      </c>
      <c r="E1879" t="str">
        <f t="shared" si="266"/>
        <v>Schenk</v>
      </c>
      <c r="F1879">
        <f>ROUND(IF(Tariftyp="AT",IF($A1879&lt;MONTH(TE_ZP_AT),AT_Gehalt,AT_Gehalt*(1+TE_Satz_AT)),IF($A1879&lt;MONTH(TE_ZP_Tarif),Tarifentgelt,Tarifentgelt*(1+TE_Satz))*IRWAZ/AZ_Tarif)*EintrittsKNZ*AustrittsKNZ,2)</f>
        <v>2187.21</v>
      </c>
      <c r="G1879">
        <f>ROUND(Grundentgelt*LZinPrz,2)</f>
        <v>240.59</v>
      </c>
      <c r="H1879">
        <f>ROUND(IF(FreiwZulage&gt;TarifVolumenEnt+TarifVolumenLZ,FreiwZulage-(TarifVolumenEnt+TarifVolumenLZ),0)*AustrittsKNZ*EintrittsKNZ,2)</f>
        <v>207.29</v>
      </c>
      <c r="I1879">
        <f t="shared" si="267"/>
        <v>2635.09</v>
      </c>
      <c r="J1879">
        <f t="shared" si="261"/>
        <v>527.15</v>
      </c>
      <c r="K1879">
        <f t="shared" si="262"/>
        <v>1189.9099999999999</v>
      </c>
      <c r="L1879">
        <f t="shared" si="263"/>
        <v>2964.91</v>
      </c>
    </row>
    <row r="1880" spans="1:12" x14ac:dyDescent="0.25">
      <c r="A1880">
        <f t="shared" si="268"/>
        <v>7</v>
      </c>
      <c r="B1880">
        <f t="shared" si="269"/>
        <v>157</v>
      </c>
      <c r="C1880">
        <f t="shared" si="264"/>
        <v>3078</v>
      </c>
      <c r="D1880" t="str">
        <f t="shared" si="265"/>
        <v>Christoph</v>
      </c>
      <c r="E1880" t="str">
        <f t="shared" si="266"/>
        <v>Schenk</v>
      </c>
      <c r="F1880">
        <f>ROUND(IF(Tariftyp="AT",IF($A1880&lt;MONTH(TE_ZP_AT),AT_Gehalt,AT_Gehalt*(1+TE_Satz_AT)),IF($A1880&lt;MONTH(TE_ZP_Tarif),Tarifentgelt,Tarifentgelt*(1+TE_Satz))*IRWAZ/AZ_Tarif)*EintrittsKNZ*AustrittsKNZ,2)</f>
        <v>2187.21</v>
      </c>
      <c r="G1880">
        <f>ROUND(Grundentgelt*LZinPrz,2)</f>
        <v>240.59</v>
      </c>
      <c r="H1880">
        <f>ROUND(IF(FreiwZulage&gt;TarifVolumenEnt+TarifVolumenLZ,FreiwZulage-(TarifVolumenEnt+TarifVolumenLZ),0)*AustrittsKNZ*EintrittsKNZ,2)</f>
        <v>207.29</v>
      </c>
      <c r="I1880">
        <f t="shared" si="267"/>
        <v>2635.09</v>
      </c>
      <c r="J1880">
        <f t="shared" si="261"/>
        <v>527.15</v>
      </c>
      <c r="K1880">
        <f t="shared" si="262"/>
        <v>1189.9099999999999</v>
      </c>
      <c r="L1880">
        <f t="shared" si="263"/>
        <v>2964.91</v>
      </c>
    </row>
    <row r="1881" spans="1:12" x14ac:dyDescent="0.25">
      <c r="A1881">
        <f t="shared" si="268"/>
        <v>8</v>
      </c>
      <c r="B1881">
        <f t="shared" si="269"/>
        <v>157</v>
      </c>
      <c r="C1881">
        <f t="shared" si="264"/>
        <v>3078</v>
      </c>
      <c r="D1881" t="str">
        <f t="shared" si="265"/>
        <v>Christoph</v>
      </c>
      <c r="E1881" t="str">
        <f t="shared" si="266"/>
        <v>Schenk</v>
      </c>
      <c r="F1881">
        <f>ROUND(IF(Tariftyp="AT",IF($A1881&lt;MONTH(TE_ZP_AT),AT_Gehalt,AT_Gehalt*(1+TE_Satz_AT)),IF($A1881&lt;MONTH(TE_ZP_Tarif),Tarifentgelt,Tarifentgelt*(1+TE_Satz))*IRWAZ/AZ_Tarif)*EintrittsKNZ*AustrittsKNZ,2)</f>
        <v>2187.21</v>
      </c>
      <c r="G1881">
        <f>ROUND(Grundentgelt*LZinPrz,2)</f>
        <v>240.59</v>
      </c>
      <c r="H1881">
        <f>ROUND(IF(FreiwZulage&gt;TarifVolumenEnt+TarifVolumenLZ,FreiwZulage-(TarifVolumenEnt+TarifVolumenLZ),0)*AustrittsKNZ*EintrittsKNZ,2)</f>
        <v>207.29</v>
      </c>
      <c r="I1881">
        <f t="shared" si="267"/>
        <v>2635.09</v>
      </c>
      <c r="J1881">
        <f t="shared" si="261"/>
        <v>527.15</v>
      </c>
      <c r="K1881">
        <f t="shared" si="262"/>
        <v>1189.9099999999999</v>
      </c>
      <c r="L1881">
        <f t="shared" si="263"/>
        <v>2964.91</v>
      </c>
    </row>
    <row r="1882" spans="1:12" x14ac:dyDescent="0.25">
      <c r="A1882">
        <f t="shared" si="268"/>
        <v>9</v>
      </c>
      <c r="B1882">
        <f t="shared" si="269"/>
        <v>157</v>
      </c>
      <c r="C1882">
        <f t="shared" si="264"/>
        <v>3078</v>
      </c>
      <c r="D1882" t="str">
        <f t="shared" si="265"/>
        <v>Christoph</v>
      </c>
      <c r="E1882" t="str">
        <f t="shared" si="266"/>
        <v>Schenk</v>
      </c>
      <c r="F1882">
        <f>ROUND(IF(Tariftyp="AT",IF($A1882&lt;MONTH(TE_ZP_AT),AT_Gehalt,AT_Gehalt*(1+TE_Satz_AT)),IF($A1882&lt;MONTH(TE_ZP_Tarif),Tarifentgelt,Tarifentgelt*(1+TE_Satz))*IRWAZ/AZ_Tarif)*EintrittsKNZ*AustrittsKNZ,2)</f>
        <v>2187.21</v>
      </c>
      <c r="G1882">
        <f>ROUND(Grundentgelt*LZinPrz,2)</f>
        <v>240.59</v>
      </c>
      <c r="H1882">
        <f>ROUND(IF(FreiwZulage&gt;TarifVolumenEnt+TarifVolumenLZ,FreiwZulage-(TarifVolumenEnt+TarifVolumenLZ),0)*AustrittsKNZ*EintrittsKNZ,2)</f>
        <v>207.29</v>
      </c>
      <c r="I1882">
        <f t="shared" si="267"/>
        <v>2635.09</v>
      </c>
      <c r="J1882">
        <f t="shared" si="261"/>
        <v>527.15</v>
      </c>
      <c r="K1882">
        <f t="shared" si="262"/>
        <v>1189.9099999999999</v>
      </c>
      <c r="L1882">
        <f t="shared" si="263"/>
        <v>2964.91</v>
      </c>
    </row>
    <row r="1883" spans="1:12" x14ac:dyDescent="0.25">
      <c r="A1883">
        <f t="shared" si="268"/>
        <v>10</v>
      </c>
      <c r="B1883">
        <f t="shared" si="269"/>
        <v>157</v>
      </c>
      <c r="C1883">
        <f t="shared" si="264"/>
        <v>3078</v>
      </c>
      <c r="D1883" t="str">
        <f t="shared" si="265"/>
        <v>Christoph</v>
      </c>
      <c r="E1883" t="str">
        <f t="shared" si="266"/>
        <v>Schenk</v>
      </c>
      <c r="F1883">
        <f>ROUND(IF(Tariftyp="AT",IF($A1883&lt;MONTH(TE_ZP_AT),AT_Gehalt,AT_Gehalt*(1+TE_Satz_AT)),IF($A1883&lt;MONTH(TE_ZP_Tarif),Tarifentgelt,Tarifentgelt*(1+TE_Satz))*IRWAZ/AZ_Tarif)*EintrittsKNZ*AustrittsKNZ,2)</f>
        <v>2187.21</v>
      </c>
      <c r="G1883">
        <f>ROUND(Grundentgelt*LZinPrz,2)</f>
        <v>240.59</v>
      </c>
      <c r="H1883">
        <f>ROUND(IF(FreiwZulage&gt;TarifVolumenEnt+TarifVolumenLZ,FreiwZulage-(TarifVolumenEnt+TarifVolumenLZ),0)*AustrittsKNZ*EintrittsKNZ,2)</f>
        <v>207.29</v>
      </c>
      <c r="I1883">
        <f t="shared" si="267"/>
        <v>2635.09</v>
      </c>
      <c r="J1883">
        <f t="shared" si="261"/>
        <v>527.15</v>
      </c>
      <c r="K1883">
        <f t="shared" si="262"/>
        <v>1189.9099999999999</v>
      </c>
      <c r="L1883">
        <f t="shared" si="263"/>
        <v>2964.91</v>
      </c>
    </row>
    <row r="1884" spans="1:12" x14ac:dyDescent="0.25">
      <c r="A1884">
        <f t="shared" si="268"/>
        <v>11</v>
      </c>
      <c r="B1884">
        <f t="shared" si="269"/>
        <v>157</v>
      </c>
      <c r="C1884">
        <f t="shared" si="264"/>
        <v>3078</v>
      </c>
      <c r="D1884" t="str">
        <f t="shared" si="265"/>
        <v>Christoph</v>
      </c>
      <c r="E1884" t="str">
        <f t="shared" si="266"/>
        <v>Schenk</v>
      </c>
      <c r="F1884">
        <f>ROUND(IF(Tariftyp="AT",IF($A1884&lt;MONTH(TE_ZP_AT),AT_Gehalt,AT_Gehalt*(1+TE_Satz_AT)),IF($A1884&lt;MONTH(TE_ZP_Tarif),Tarifentgelt,Tarifentgelt*(1+TE_Satz))*IRWAZ/AZ_Tarif)*EintrittsKNZ*AustrittsKNZ,2)</f>
        <v>2187.21</v>
      </c>
      <c r="G1884">
        <f>ROUND(Grundentgelt*LZinPrz,2)</f>
        <v>240.59</v>
      </c>
      <c r="H1884">
        <f>ROUND(IF(FreiwZulage&gt;TarifVolumenEnt+TarifVolumenLZ,FreiwZulage-(TarifVolumenEnt+TarifVolumenLZ),0)*AustrittsKNZ*EintrittsKNZ,2)</f>
        <v>207.29</v>
      </c>
      <c r="I1884">
        <f t="shared" si="267"/>
        <v>2635.09</v>
      </c>
      <c r="J1884">
        <f t="shared" si="261"/>
        <v>527.15</v>
      </c>
      <c r="K1884">
        <f t="shared" si="262"/>
        <v>1189.9099999999999</v>
      </c>
      <c r="L1884">
        <f t="shared" si="263"/>
        <v>2964.91</v>
      </c>
    </row>
    <row r="1885" spans="1:12" x14ac:dyDescent="0.25">
      <c r="A1885">
        <f t="shared" si="268"/>
        <v>12</v>
      </c>
      <c r="B1885">
        <f t="shared" si="269"/>
        <v>157</v>
      </c>
      <c r="C1885">
        <f t="shared" si="264"/>
        <v>3078</v>
      </c>
      <c r="D1885" t="str">
        <f t="shared" si="265"/>
        <v>Christoph</v>
      </c>
      <c r="E1885" t="str">
        <f t="shared" si="266"/>
        <v>Schenk</v>
      </c>
      <c r="F1885">
        <f>ROUND(IF(Tariftyp="AT",IF($A1885&lt;MONTH(TE_ZP_AT),AT_Gehalt,AT_Gehalt*(1+TE_Satz_AT)),IF($A1885&lt;MONTH(TE_ZP_Tarif),Tarifentgelt,Tarifentgelt*(1+TE_Satz))*IRWAZ/AZ_Tarif)*EintrittsKNZ*AustrittsKNZ,2)</f>
        <v>2187.21</v>
      </c>
      <c r="G1885">
        <f>ROUND(Grundentgelt*LZinPrz,2)</f>
        <v>240.59</v>
      </c>
      <c r="H1885">
        <f>ROUND(IF(FreiwZulage&gt;TarifVolumenEnt+TarifVolumenLZ,FreiwZulage-(TarifVolumenEnt+TarifVolumenLZ),0)*AustrittsKNZ*EintrittsKNZ,2)</f>
        <v>207.29</v>
      </c>
      <c r="I1885">
        <f t="shared" si="267"/>
        <v>2635.09</v>
      </c>
      <c r="J1885">
        <f t="shared" si="261"/>
        <v>527.15</v>
      </c>
      <c r="K1885">
        <f t="shared" si="262"/>
        <v>1189.9099999999999</v>
      </c>
      <c r="L1885">
        <f t="shared" si="263"/>
        <v>2964.91</v>
      </c>
    </row>
    <row r="1886" spans="1:12" x14ac:dyDescent="0.25">
      <c r="A1886">
        <f t="shared" si="268"/>
        <v>1</v>
      </c>
      <c r="B1886">
        <f t="shared" si="269"/>
        <v>158</v>
      </c>
      <c r="C1886">
        <f t="shared" si="264"/>
        <v>3083</v>
      </c>
      <c r="D1886" t="str">
        <f t="shared" si="265"/>
        <v>Bernd</v>
      </c>
      <c r="E1886" t="str">
        <f t="shared" si="266"/>
        <v>Schepp</v>
      </c>
      <c r="F1886">
        <f>ROUND(IF(Tariftyp="AT",IF($A1886&lt;MONTH(TE_ZP_AT),AT_Gehalt,AT_Gehalt*(1+TE_Satz_AT)),IF($A1886&lt;MONTH(TE_ZP_Tarif),Tarifentgelt,Tarifentgelt*(1+TE_Satz))*IRWAZ/AZ_Tarif)*EintrittsKNZ*AustrittsKNZ,2)</f>
        <v>3679</v>
      </c>
      <c r="G1886">
        <f>ROUND(Grundentgelt*LZinPrz,2)</f>
        <v>441.48</v>
      </c>
      <c r="H1886">
        <f>ROUND(IF(FreiwZulage&gt;TarifVolumenEnt+TarifVolumenLZ,FreiwZulage-(TarifVolumenEnt+TarifVolumenLZ),0)*AustrittsKNZ*EintrittsKNZ,2)</f>
        <v>0</v>
      </c>
      <c r="I1886">
        <f t="shared" si="267"/>
        <v>4120.4799999999996</v>
      </c>
      <c r="J1886">
        <f t="shared" si="261"/>
        <v>799.85</v>
      </c>
      <c r="K1886">
        <f t="shared" si="262"/>
        <v>0</v>
      </c>
      <c r="L1886">
        <f t="shared" si="263"/>
        <v>1479.5200000000004</v>
      </c>
    </row>
    <row r="1887" spans="1:12" x14ac:dyDescent="0.25">
      <c r="A1887">
        <f t="shared" si="268"/>
        <v>2</v>
      </c>
      <c r="B1887">
        <f t="shared" si="269"/>
        <v>158</v>
      </c>
      <c r="C1887">
        <f t="shared" si="264"/>
        <v>3083</v>
      </c>
      <c r="D1887" t="str">
        <f t="shared" si="265"/>
        <v>Bernd</v>
      </c>
      <c r="E1887" t="str">
        <f t="shared" si="266"/>
        <v>Schepp</v>
      </c>
      <c r="F1887">
        <f>ROUND(IF(Tariftyp="AT",IF($A1887&lt;MONTH(TE_ZP_AT),AT_Gehalt,AT_Gehalt*(1+TE_Satz_AT)),IF($A1887&lt;MONTH(TE_ZP_Tarif),Tarifentgelt,Tarifentgelt*(1+TE_Satz))*IRWAZ/AZ_Tarif)*EintrittsKNZ*AustrittsKNZ,2)</f>
        <v>3679</v>
      </c>
      <c r="G1887">
        <f>ROUND(Grundentgelt*LZinPrz,2)</f>
        <v>441.48</v>
      </c>
      <c r="H1887">
        <f>ROUND(IF(FreiwZulage&gt;TarifVolumenEnt+TarifVolumenLZ,FreiwZulage-(TarifVolumenEnt+TarifVolumenLZ),0)*AustrittsKNZ*EintrittsKNZ,2)</f>
        <v>0</v>
      </c>
      <c r="I1887">
        <f t="shared" si="267"/>
        <v>4120.4799999999996</v>
      </c>
      <c r="J1887">
        <f t="shared" si="261"/>
        <v>799.85</v>
      </c>
      <c r="K1887">
        <f t="shared" si="262"/>
        <v>0</v>
      </c>
      <c r="L1887">
        <f t="shared" si="263"/>
        <v>1479.5200000000004</v>
      </c>
    </row>
    <row r="1888" spans="1:12" x14ac:dyDescent="0.25">
      <c r="A1888">
        <f t="shared" si="268"/>
        <v>3</v>
      </c>
      <c r="B1888">
        <f t="shared" si="269"/>
        <v>158</v>
      </c>
      <c r="C1888">
        <f t="shared" si="264"/>
        <v>3083</v>
      </c>
      <c r="D1888" t="str">
        <f t="shared" si="265"/>
        <v>Bernd</v>
      </c>
      <c r="E1888" t="str">
        <f t="shared" si="266"/>
        <v>Schepp</v>
      </c>
      <c r="F1888">
        <f>ROUND(IF(Tariftyp="AT",IF($A1888&lt;MONTH(TE_ZP_AT),AT_Gehalt,AT_Gehalt*(1+TE_Satz_AT)),IF($A1888&lt;MONTH(TE_ZP_Tarif),Tarifentgelt,Tarifentgelt*(1+TE_Satz))*IRWAZ/AZ_Tarif)*EintrittsKNZ*AustrittsKNZ,2)</f>
        <v>3679</v>
      </c>
      <c r="G1888">
        <f>ROUND(Grundentgelt*LZinPrz,2)</f>
        <v>441.48</v>
      </c>
      <c r="H1888">
        <f>ROUND(IF(FreiwZulage&gt;TarifVolumenEnt+TarifVolumenLZ,FreiwZulage-(TarifVolumenEnt+TarifVolumenLZ),0)*AustrittsKNZ*EintrittsKNZ,2)</f>
        <v>0</v>
      </c>
      <c r="I1888">
        <f t="shared" si="267"/>
        <v>4120.4799999999996</v>
      </c>
      <c r="J1888">
        <f t="shared" si="261"/>
        <v>799.85</v>
      </c>
      <c r="K1888">
        <f t="shared" si="262"/>
        <v>0</v>
      </c>
      <c r="L1888">
        <f t="shared" si="263"/>
        <v>1479.5200000000004</v>
      </c>
    </row>
    <row r="1889" spans="1:12" x14ac:dyDescent="0.25">
      <c r="A1889">
        <f t="shared" si="268"/>
        <v>4</v>
      </c>
      <c r="B1889">
        <f t="shared" si="269"/>
        <v>158</v>
      </c>
      <c r="C1889">
        <f t="shared" si="264"/>
        <v>3083</v>
      </c>
      <c r="D1889" t="str">
        <f t="shared" si="265"/>
        <v>Bernd</v>
      </c>
      <c r="E1889" t="str">
        <f t="shared" si="266"/>
        <v>Schepp</v>
      </c>
      <c r="F1889">
        <f>ROUND(IF(Tariftyp="AT",IF($A1889&lt;MONTH(TE_ZP_AT),AT_Gehalt,AT_Gehalt*(1+TE_Satz_AT)),IF($A1889&lt;MONTH(TE_ZP_Tarif),Tarifentgelt,Tarifentgelt*(1+TE_Satz))*IRWAZ/AZ_Tarif)*EintrittsKNZ*AustrittsKNZ,2)</f>
        <v>3679</v>
      </c>
      <c r="G1889">
        <f>ROUND(Grundentgelt*LZinPrz,2)</f>
        <v>441.48</v>
      </c>
      <c r="H1889">
        <f>ROUND(IF(FreiwZulage&gt;TarifVolumenEnt+TarifVolumenLZ,FreiwZulage-(TarifVolumenEnt+TarifVolumenLZ),0)*AustrittsKNZ*EintrittsKNZ,2)</f>
        <v>0</v>
      </c>
      <c r="I1889">
        <f t="shared" si="267"/>
        <v>4120.4799999999996</v>
      </c>
      <c r="J1889">
        <f t="shared" si="261"/>
        <v>799.85</v>
      </c>
      <c r="K1889">
        <f t="shared" si="262"/>
        <v>0</v>
      </c>
      <c r="L1889">
        <f t="shared" si="263"/>
        <v>1479.5200000000004</v>
      </c>
    </row>
    <row r="1890" spans="1:12" x14ac:dyDescent="0.25">
      <c r="A1890">
        <f t="shared" si="268"/>
        <v>5</v>
      </c>
      <c r="B1890">
        <f t="shared" si="269"/>
        <v>158</v>
      </c>
      <c r="C1890">
        <f t="shared" si="264"/>
        <v>3083</v>
      </c>
      <c r="D1890" t="str">
        <f t="shared" si="265"/>
        <v>Bernd</v>
      </c>
      <c r="E1890" t="str">
        <f t="shared" si="266"/>
        <v>Schepp</v>
      </c>
      <c r="F1890">
        <f>ROUND(IF(Tariftyp="AT",IF($A1890&lt;MONTH(TE_ZP_AT),AT_Gehalt,AT_Gehalt*(1+TE_Satz_AT)),IF($A1890&lt;MONTH(TE_ZP_Tarif),Tarifentgelt,Tarifentgelt*(1+TE_Satz))*IRWAZ/AZ_Tarif)*EintrittsKNZ*AustrittsKNZ,2)</f>
        <v>3789.37</v>
      </c>
      <c r="G1890">
        <f>ROUND(Grundentgelt*LZinPrz,2)</f>
        <v>454.72</v>
      </c>
      <c r="H1890">
        <f>ROUND(IF(FreiwZulage&gt;TarifVolumenEnt+TarifVolumenLZ,FreiwZulage-(TarifVolumenEnt+TarifVolumenLZ),0)*AustrittsKNZ*EintrittsKNZ,2)</f>
        <v>0</v>
      </c>
      <c r="I1890">
        <f t="shared" si="267"/>
        <v>4244.09</v>
      </c>
      <c r="J1890">
        <f t="shared" si="261"/>
        <v>814.35</v>
      </c>
      <c r="K1890">
        <f t="shared" si="262"/>
        <v>0</v>
      </c>
      <c r="L1890">
        <f t="shared" si="263"/>
        <v>1355.9099999999999</v>
      </c>
    </row>
    <row r="1891" spans="1:12" x14ac:dyDescent="0.25">
      <c r="A1891">
        <f t="shared" si="268"/>
        <v>6</v>
      </c>
      <c r="B1891">
        <f t="shared" si="269"/>
        <v>158</v>
      </c>
      <c r="C1891">
        <f t="shared" si="264"/>
        <v>3083</v>
      </c>
      <c r="D1891" t="str">
        <f t="shared" si="265"/>
        <v>Bernd</v>
      </c>
      <c r="E1891" t="str">
        <f t="shared" si="266"/>
        <v>Schepp</v>
      </c>
      <c r="F1891">
        <f>ROUND(IF(Tariftyp="AT",IF($A1891&lt;MONTH(TE_ZP_AT),AT_Gehalt,AT_Gehalt*(1+TE_Satz_AT)),IF($A1891&lt;MONTH(TE_ZP_Tarif),Tarifentgelt,Tarifentgelt*(1+TE_Satz))*IRWAZ/AZ_Tarif)*EintrittsKNZ*AustrittsKNZ,2)</f>
        <v>3789.37</v>
      </c>
      <c r="G1891">
        <f>ROUND(Grundentgelt*LZinPrz,2)</f>
        <v>454.72</v>
      </c>
      <c r="H1891">
        <f>ROUND(IF(FreiwZulage&gt;TarifVolumenEnt+TarifVolumenLZ,FreiwZulage-(TarifVolumenEnt+TarifVolumenLZ),0)*AustrittsKNZ*EintrittsKNZ,2)</f>
        <v>0</v>
      </c>
      <c r="I1891">
        <f t="shared" si="267"/>
        <v>4244.09</v>
      </c>
      <c r="J1891">
        <f t="shared" si="261"/>
        <v>814.35</v>
      </c>
      <c r="K1891">
        <f t="shared" si="262"/>
        <v>0</v>
      </c>
      <c r="L1891">
        <f t="shared" si="263"/>
        <v>1355.9099999999999</v>
      </c>
    </row>
    <row r="1892" spans="1:12" x14ac:dyDescent="0.25">
      <c r="A1892">
        <f t="shared" si="268"/>
        <v>7</v>
      </c>
      <c r="B1892">
        <f t="shared" si="269"/>
        <v>158</v>
      </c>
      <c r="C1892">
        <f t="shared" si="264"/>
        <v>3083</v>
      </c>
      <c r="D1892" t="str">
        <f t="shared" si="265"/>
        <v>Bernd</v>
      </c>
      <c r="E1892" t="str">
        <f t="shared" si="266"/>
        <v>Schepp</v>
      </c>
      <c r="F1892">
        <f>ROUND(IF(Tariftyp="AT",IF($A1892&lt;MONTH(TE_ZP_AT),AT_Gehalt,AT_Gehalt*(1+TE_Satz_AT)),IF($A1892&lt;MONTH(TE_ZP_Tarif),Tarifentgelt,Tarifentgelt*(1+TE_Satz))*IRWAZ/AZ_Tarif)*EintrittsKNZ*AustrittsKNZ,2)</f>
        <v>3789.37</v>
      </c>
      <c r="G1892">
        <f>ROUND(Grundentgelt*LZinPrz,2)</f>
        <v>454.72</v>
      </c>
      <c r="H1892">
        <f>ROUND(IF(FreiwZulage&gt;TarifVolumenEnt+TarifVolumenLZ,FreiwZulage-(TarifVolumenEnt+TarifVolumenLZ),0)*AustrittsKNZ*EintrittsKNZ,2)</f>
        <v>0</v>
      </c>
      <c r="I1892">
        <f t="shared" si="267"/>
        <v>4244.09</v>
      </c>
      <c r="J1892">
        <f t="shared" si="261"/>
        <v>814.35</v>
      </c>
      <c r="K1892">
        <f t="shared" si="262"/>
        <v>0</v>
      </c>
      <c r="L1892">
        <f t="shared" si="263"/>
        <v>1355.9099999999999</v>
      </c>
    </row>
    <row r="1893" spans="1:12" x14ac:dyDescent="0.25">
      <c r="A1893">
        <f t="shared" si="268"/>
        <v>8</v>
      </c>
      <c r="B1893">
        <f t="shared" si="269"/>
        <v>158</v>
      </c>
      <c r="C1893">
        <f t="shared" si="264"/>
        <v>3083</v>
      </c>
      <c r="D1893" t="str">
        <f t="shared" si="265"/>
        <v>Bernd</v>
      </c>
      <c r="E1893" t="str">
        <f t="shared" si="266"/>
        <v>Schepp</v>
      </c>
      <c r="F1893">
        <f>ROUND(IF(Tariftyp="AT",IF($A1893&lt;MONTH(TE_ZP_AT),AT_Gehalt,AT_Gehalt*(1+TE_Satz_AT)),IF($A1893&lt;MONTH(TE_ZP_Tarif),Tarifentgelt,Tarifentgelt*(1+TE_Satz))*IRWAZ/AZ_Tarif)*EintrittsKNZ*AustrittsKNZ,2)</f>
        <v>3789.37</v>
      </c>
      <c r="G1893">
        <f>ROUND(Grundentgelt*LZinPrz,2)</f>
        <v>454.72</v>
      </c>
      <c r="H1893">
        <f>ROUND(IF(FreiwZulage&gt;TarifVolumenEnt+TarifVolumenLZ,FreiwZulage-(TarifVolumenEnt+TarifVolumenLZ),0)*AustrittsKNZ*EintrittsKNZ,2)</f>
        <v>0</v>
      </c>
      <c r="I1893">
        <f t="shared" si="267"/>
        <v>4244.09</v>
      </c>
      <c r="J1893">
        <f t="shared" si="261"/>
        <v>814.35</v>
      </c>
      <c r="K1893">
        <f t="shared" si="262"/>
        <v>0</v>
      </c>
      <c r="L1893">
        <f t="shared" si="263"/>
        <v>1355.9099999999999</v>
      </c>
    </row>
    <row r="1894" spans="1:12" x14ac:dyDescent="0.25">
      <c r="A1894">
        <f t="shared" si="268"/>
        <v>9</v>
      </c>
      <c r="B1894">
        <f t="shared" si="269"/>
        <v>158</v>
      </c>
      <c r="C1894">
        <f t="shared" si="264"/>
        <v>3083</v>
      </c>
      <c r="D1894" t="str">
        <f t="shared" si="265"/>
        <v>Bernd</v>
      </c>
      <c r="E1894" t="str">
        <f t="shared" si="266"/>
        <v>Schepp</v>
      </c>
      <c r="F1894">
        <f>ROUND(IF(Tariftyp="AT",IF($A1894&lt;MONTH(TE_ZP_AT),AT_Gehalt,AT_Gehalt*(1+TE_Satz_AT)),IF($A1894&lt;MONTH(TE_ZP_Tarif),Tarifentgelt,Tarifentgelt*(1+TE_Satz))*IRWAZ/AZ_Tarif)*EintrittsKNZ*AustrittsKNZ,2)</f>
        <v>3789.37</v>
      </c>
      <c r="G1894">
        <f>ROUND(Grundentgelt*LZinPrz,2)</f>
        <v>454.72</v>
      </c>
      <c r="H1894">
        <f>ROUND(IF(FreiwZulage&gt;TarifVolumenEnt+TarifVolumenLZ,FreiwZulage-(TarifVolumenEnt+TarifVolumenLZ),0)*AustrittsKNZ*EintrittsKNZ,2)</f>
        <v>0</v>
      </c>
      <c r="I1894">
        <f t="shared" si="267"/>
        <v>4244.09</v>
      </c>
      <c r="J1894">
        <f t="shared" si="261"/>
        <v>814.35</v>
      </c>
      <c r="K1894">
        <f t="shared" si="262"/>
        <v>0</v>
      </c>
      <c r="L1894">
        <f t="shared" si="263"/>
        <v>1355.9099999999999</v>
      </c>
    </row>
    <row r="1895" spans="1:12" x14ac:dyDescent="0.25">
      <c r="A1895">
        <f t="shared" si="268"/>
        <v>10</v>
      </c>
      <c r="B1895">
        <f t="shared" si="269"/>
        <v>158</v>
      </c>
      <c r="C1895">
        <f t="shared" si="264"/>
        <v>3083</v>
      </c>
      <c r="D1895" t="str">
        <f t="shared" si="265"/>
        <v>Bernd</v>
      </c>
      <c r="E1895" t="str">
        <f t="shared" si="266"/>
        <v>Schepp</v>
      </c>
      <c r="F1895">
        <f>ROUND(IF(Tariftyp="AT",IF($A1895&lt;MONTH(TE_ZP_AT),AT_Gehalt,AT_Gehalt*(1+TE_Satz_AT)),IF($A1895&lt;MONTH(TE_ZP_Tarif),Tarifentgelt,Tarifentgelt*(1+TE_Satz))*IRWAZ/AZ_Tarif)*EintrittsKNZ*AustrittsKNZ,2)</f>
        <v>3789.37</v>
      </c>
      <c r="G1895">
        <f>ROUND(Grundentgelt*LZinPrz,2)</f>
        <v>454.72</v>
      </c>
      <c r="H1895">
        <f>ROUND(IF(FreiwZulage&gt;TarifVolumenEnt+TarifVolumenLZ,FreiwZulage-(TarifVolumenEnt+TarifVolumenLZ),0)*AustrittsKNZ*EintrittsKNZ,2)</f>
        <v>0</v>
      </c>
      <c r="I1895">
        <f t="shared" si="267"/>
        <v>4244.09</v>
      </c>
      <c r="J1895">
        <f t="shared" si="261"/>
        <v>814.35</v>
      </c>
      <c r="K1895">
        <f t="shared" si="262"/>
        <v>0</v>
      </c>
      <c r="L1895">
        <f t="shared" si="263"/>
        <v>1355.9099999999999</v>
      </c>
    </row>
    <row r="1896" spans="1:12" x14ac:dyDescent="0.25">
      <c r="A1896">
        <f t="shared" si="268"/>
        <v>11</v>
      </c>
      <c r="B1896">
        <f t="shared" si="269"/>
        <v>158</v>
      </c>
      <c r="C1896">
        <f t="shared" si="264"/>
        <v>3083</v>
      </c>
      <c r="D1896" t="str">
        <f t="shared" si="265"/>
        <v>Bernd</v>
      </c>
      <c r="E1896" t="str">
        <f t="shared" si="266"/>
        <v>Schepp</v>
      </c>
      <c r="F1896">
        <f>ROUND(IF(Tariftyp="AT",IF($A1896&lt;MONTH(TE_ZP_AT),AT_Gehalt,AT_Gehalt*(1+TE_Satz_AT)),IF($A1896&lt;MONTH(TE_ZP_Tarif),Tarifentgelt,Tarifentgelt*(1+TE_Satz))*IRWAZ/AZ_Tarif)*EintrittsKNZ*AustrittsKNZ,2)</f>
        <v>3789.37</v>
      </c>
      <c r="G1896">
        <f>ROUND(Grundentgelt*LZinPrz,2)</f>
        <v>454.72</v>
      </c>
      <c r="H1896">
        <f>ROUND(IF(FreiwZulage&gt;TarifVolumenEnt+TarifVolumenLZ,FreiwZulage-(TarifVolumenEnt+TarifVolumenLZ),0)*AustrittsKNZ*EintrittsKNZ,2)</f>
        <v>0</v>
      </c>
      <c r="I1896">
        <f t="shared" si="267"/>
        <v>4244.09</v>
      </c>
      <c r="J1896">
        <f t="shared" si="261"/>
        <v>814.35</v>
      </c>
      <c r="K1896">
        <f t="shared" si="262"/>
        <v>0</v>
      </c>
      <c r="L1896">
        <f t="shared" si="263"/>
        <v>1355.9099999999999</v>
      </c>
    </row>
    <row r="1897" spans="1:12" x14ac:dyDescent="0.25">
      <c r="A1897">
        <f t="shared" si="268"/>
        <v>12</v>
      </c>
      <c r="B1897">
        <f t="shared" si="269"/>
        <v>158</v>
      </c>
      <c r="C1897">
        <f t="shared" si="264"/>
        <v>3083</v>
      </c>
      <c r="D1897" t="str">
        <f t="shared" si="265"/>
        <v>Bernd</v>
      </c>
      <c r="E1897" t="str">
        <f t="shared" si="266"/>
        <v>Schepp</v>
      </c>
      <c r="F1897">
        <f>ROUND(IF(Tariftyp="AT",IF($A1897&lt;MONTH(TE_ZP_AT),AT_Gehalt,AT_Gehalt*(1+TE_Satz_AT)),IF($A1897&lt;MONTH(TE_ZP_Tarif),Tarifentgelt,Tarifentgelt*(1+TE_Satz))*IRWAZ/AZ_Tarif)*EintrittsKNZ*AustrittsKNZ,2)</f>
        <v>3789.37</v>
      </c>
      <c r="G1897">
        <f>ROUND(Grundentgelt*LZinPrz,2)</f>
        <v>454.72</v>
      </c>
      <c r="H1897">
        <f>ROUND(IF(FreiwZulage&gt;TarifVolumenEnt+TarifVolumenLZ,FreiwZulage-(TarifVolumenEnt+TarifVolumenLZ),0)*AustrittsKNZ*EintrittsKNZ,2)</f>
        <v>0</v>
      </c>
      <c r="I1897">
        <f t="shared" si="267"/>
        <v>4244.09</v>
      </c>
      <c r="J1897">
        <f t="shared" si="261"/>
        <v>814.35</v>
      </c>
      <c r="K1897">
        <f t="shared" si="262"/>
        <v>0</v>
      </c>
      <c r="L1897">
        <f t="shared" si="263"/>
        <v>1355.9099999999999</v>
      </c>
    </row>
    <row r="1898" spans="1:12" x14ac:dyDescent="0.25">
      <c r="A1898">
        <f t="shared" si="268"/>
        <v>1</v>
      </c>
      <c r="B1898">
        <f t="shared" si="269"/>
        <v>159</v>
      </c>
      <c r="C1898">
        <f t="shared" si="264"/>
        <v>3084</v>
      </c>
      <c r="D1898" t="str">
        <f t="shared" si="265"/>
        <v>Alfred</v>
      </c>
      <c r="E1898" t="str">
        <f t="shared" si="266"/>
        <v>Schmid</v>
      </c>
      <c r="F1898">
        <f>ROUND(IF(Tariftyp="AT",IF($A1898&lt;MONTH(TE_ZP_AT),AT_Gehalt,AT_Gehalt*(1+TE_Satz_AT)),IF($A1898&lt;MONTH(TE_ZP_Tarif),Tarifentgelt,Tarifentgelt*(1+TE_Satz))*IRWAZ/AZ_Tarif)*EintrittsKNZ*AustrittsKNZ,2)</f>
        <v>3213.5</v>
      </c>
      <c r="G1898">
        <f>ROUND(Grundentgelt*LZinPrz,2)</f>
        <v>321.35000000000002</v>
      </c>
      <c r="H1898">
        <f>ROUND(IF(FreiwZulage&gt;TarifVolumenEnt+TarifVolumenLZ,FreiwZulage-(TarifVolumenEnt+TarifVolumenLZ),0)*AustrittsKNZ*EintrittsKNZ,2)</f>
        <v>0</v>
      </c>
      <c r="I1898">
        <f t="shared" si="267"/>
        <v>3534.85</v>
      </c>
      <c r="J1898">
        <f t="shared" si="261"/>
        <v>707.15</v>
      </c>
      <c r="K1898">
        <f t="shared" si="262"/>
        <v>290.15000000000009</v>
      </c>
      <c r="L1898">
        <f t="shared" si="263"/>
        <v>2065.15</v>
      </c>
    </row>
    <row r="1899" spans="1:12" x14ac:dyDescent="0.25">
      <c r="A1899">
        <f t="shared" si="268"/>
        <v>2</v>
      </c>
      <c r="B1899">
        <f t="shared" si="269"/>
        <v>159</v>
      </c>
      <c r="C1899">
        <f t="shared" si="264"/>
        <v>3084</v>
      </c>
      <c r="D1899" t="str">
        <f t="shared" si="265"/>
        <v>Alfred</v>
      </c>
      <c r="E1899" t="str">
        <f t="shared" si="266"/>
        <v>Schmid</v>
      </c>
      <c r="F1899">
        <f>ROUND(IF(Tariftyp="AT",IF($A1899&lt;MONTH(TE_ZP_AT),AT_Gehalt,AT_Gehalt*(1+TE_Satz_AT)),IF($A1899&lt;MONTH(TE_ZP_Tarif),Tarifentgelt,Tarifentgelt*(1+TE_Satz))*IRWAZ/AZ_Tarif)*EintrittsKNZ*AustrittsKNZ,2)</f>
        <v>3213.5</v>
      </c>
      <c r="G1899">
        <f>ROUND(Grundentgelt*LZinPrz,2)</f>
        <v>321.35000000000002</v>
      </c>
      <c r="H1899">
        <f>ROUND(IF(FreiwZulage&gt;TarifVolumenEnt+TarifVolumenLZ,FreiwZulage-(TarifVolumenEnt+TarifVolumenLZ),0)*AustrittsKNZ*EintrittsKNZ,2)</f>
        <v>0</v>
      </c>
      <c r="I1899">
        <f t="shared" si="267"/>
        <v>3534.85</v>
      </c>
      <c r="J1899">
        <f t="shared" si="261"/>
        <v>707.15</v>
      </c>
      <c r="K1899">
        <f t="shared" si="262"/>
        <v>290.15000000000009</v>
      </c>
      <c r="L1899">
        <f t="shared" si="263"/>
        <v>2065.15</v>
      </c>
    </row>
    <row r="1900" spans="1:12" x14ac:dyDescent="0.25">
      <c r="A1900">
        <f t="shared" si="268"/>
        <v>3</v>
      </c>
      <c r="B1900">
        <f t="shared" si="269"/>
        <v>159</v>
      </c>
      <c r="C1900">
        <f t="shared" si="264"/>
        <v>3084</v>
      </c>
      <c r="D1900" t="str">
        <f t="shared" si="265"/>
        <v>Alfred</v>
      </c>
      <c r="E1900" t="str">
        <f t="shared" si="266"/>
        <v>Schmid</v>
      </c>
      <c r="F1900">
        <f>ROUND(IF(Tariftyp="AT",IF($A1900&lt;MONTH(TE_ZP_AT),AT_Gehalt,AT_Gehalt*(1+TE_Satz_AT)),IF($A1900&lt;MONTH(TE_ZP_Tarif),Tarifentgelt,Tarifentgelt*(1+TE_Satz))*IRWAZ/AZ_Tarif)*EintrittsKNZ*AustrittsKNZ,2)</f>
        <v>3213.5</v>
      </c>
      <c r="G1900">
        <f>ROUND(Grundentgelt*LZinPrz,2)</f>
        <v>321.35000000000002</v>
      </c>
      <c r="H1900">
        <f>ROUND(IF(FreiwZulage&gt;TarifVolumenEnt+TarifVolumenLZ,FreiwZulage-(TarifVolumenEnt+TarifVolumenLZ),0)*AustrittsKNZ*EintrittsKNZ,2)</f>
        <v>0</v>
      </c>
      <c r="I1900">
        <f t="shared" si="267"/>
        <v>3534.85</v>
      </c>
      <c r="J1900">
        <f t="shared" si="261"/>
        <v>707.15</v>
      </c>
      <c r="K1900">
        <f t="shared" si="262"/>
        <v>290.15000000000009</v>
      </c>
      <c r="L1900">
        <f t="shared" si="263"/>
        <v>2065.15</v>
      </c>
    </row>
    <row r="1901" spans="1:12" x14ac:dyDescent="0.25">
      <c r="A1901">
        <f t="shared" si="268"/>
        <v>4</v>
      </c>
      <c r="B1901">
        <f t="shared" si="269"/>
        <v>159</v>
      </c>
      <c r="C1901">
        <f t="shared" si="264"/>
        <v>3084</v>
      </c>
      <c r="D1901" t="str">
        <f t="shared" si="265"/>
        <v>Alfred</v>
      </c>
      <c r="E1901" t="str">
        <f t="shared" si="266"/>
        <v>Schmid</v>
      </c>
      <c r="F1901">
        <f>ROUND(IF(Tariftyp="AT",IF($A1901&lt;MONTH(TE_ZP_AT),AT_Gehalt,AT_Gehalt*(1+TE_Satz_AT)),IF($A1901&lt;MONTH(TE_ZP_Tarif),Tarifentgelt,Tarifentgelt*(1+TE_Satz))*IRWAZ/AZ_Tarif)*EintrittsKNZ*AustrittsKNZ,2)</f>
        <v>3213.5</v>
      </c>
      <c r="G1901">
        <f>ROUND(Grundentgelt*LZinPrz,2)</f>
        <v>321.35000000000002</v>
      </c>
      <c r="H1901">
        <f>ROUND(IF(FreiwZulage&gt;TarifVolumenEnt+TarifVolumenLZ,FreiwZulage-(TarifVolumenEnt+TarifVolumenLZ),0)*AustrittsKNZ*EintrittsKNZ,2)</f>
        <v>0</v>
      </c>
      <c r="I1901">
        <f t="shared" si="267"/>
        <v>3534.85</v>
      </c>
      <c r="J1901">
        <f t="shared" si="261"/>
        <v>707.15</v>
      </c>
      <c r="K1901">
        <f t="shared" si="262"/>
        <v>290.15000000000009</v>
      </c>
      <c r="L1901">
        <f t="shared" si="263"/>
        <v>2065.15</v>
      </c>
    </row>
    <row r="1902" spans="1:12" x14ac:dyDescent="0.25">
      <c r="A1902">
        <f t="shared" si="268"/>
        <v>5</v>
      </c>
      <c r="B1902">
        <f t="shared" si="269"/>
        <v>159</v>
      </c>
      <c r="C1902">
        <f t="shared" si="264"/>
        <v>3084</v>
      </c>
      <c r="D1902" t="str">
        <f t="shared" si="265"/>
        <v>Alfred</v>
      </c>
      <c r="E1902" t="str">
        <f t="shared" si="266"/>
        <v>Schmid</v>
      </c>
      <c r="F1902">
        <f>ROUND(IF(Tariftyp="AT",IF($A1902&lt;MONTH(TE_ZP_AT),AT_Gehalt,AT_Gehalt*(1+TE_Satz_AT)),IF($A1902&lt;MONTH(TE_ZP_Tarif),Tarifentgelt,Tarifentgelt*(1+TE_Satz))*IRWAZ/AZ_Tarif)*EintrittsKNZ*AustrittsKNZ,2)</f>
        <v>3309.91</v>
      </c>
      <c r="G1902">
        <f>ROUND(Grundentgelt*LZinPrz,2)</f>
        <v>330.99</v>
      </c>
      <c r="H1902">
        <f>ROUND(IF(FreiwZulage&gt;TarifVolumenEnt+TarifVolumenLZ,FreiwZulage-(TarifVolumenEnt+TarifVolumenLZ),0)*AustrittsKNZ*EintrittsKNZ,2)</f>
        <v>0</v>
      </c>
      <c r="I1902">
        <f t="shared" si="267"/>
        <v>3640.8999999999996</v>
      </c>
      <c r="J1902">
        <f t="shared" si="261"/>
        <v>728.36</v>
      </c>
      <c r="K1902">
        <f t="shared" si="262"/>
        <v>184.10000000000036</v>
      </c>
      <c r="L1902">
        <f t="shared" si="263"/>
        <v>1959.1000000000004</v>
      </c>
    </row>
    <row r="1903" spans="1:12" x14ac:dyDescent="0.25">
      <c r="A1903">
        <f t="shared" si="268"/>
        <v>6</v>
      </c>
      <c r="B1903">
        <f t="shared" si="269"/>
        <v>159</v>
      </c>
      <c r="C1903">
        <f t="shared" si="264"/>
        <v>3084</v>
      </c>
      <c r="D1903" t="str">
        <f t="shared" si="265"/>
        <v>Alfred</v>
      </c>
      <c r="E1903" t="str">
        <f t="shared" si="266"/>
        <v>Schmid</v>
      </c>
      <c r="F1903">
        <f>ROUND(IF(Tariftyp="AT",IF($A1903&lt;MONTH(TE_ZP_AT),AT_Gehalt,AT_Gehalt*(1+TE_Satz_AT)),IF($A1903&lt;MONTH(TE_ZP_Tarif),Tarifentgelt,Tarifentgelt*(1+TE_Satz))*IRWAZ/AZ_Tarif)*EintrittsKNZ*AustrittsKNZ,2)</f>
        <v>3309.91</v>
      </c>
      <c r="G1903">
        <f>ROUND(Grundentgelt*LZinPrz,2)</f>
        <v>330.99</v>
      </c>
      <c r="H1903">
        <f>ROUND(IF(FreiwZulage&gt;TarifVolumenEnt+TarifVolumenLZ,FreiwZulage-(TarifVolumenEnt+TarifVolumenLZ),0)*AustrittsKNZ*EintrittsKNZ,2)</f>
        <v>0</v>
      </c>
      <c r="I1903">
        <f t="shared" si="267"/>
        <v>3640.8999999999996</v>
      </c>
      <c r="J1903">
        <f t="shared" si="261"/>
        <v>728.36</v>
      </c>
      <c r="K1903">
        <f t="shared" si="262"/>
        <v>184.10000000000036</v>
      </c>
      <c r="L1903">
        <f t="shared" si="263"/>
        <v>1959.1000000000004</v>
      </c>
    </row>
    <row r="1904" spans="1:12" x14ac:dyDescent="0.25">
      <c r="A1904">
        <f t="shared" si="268"/>
        <v>7</v>
      </c>
      <c r="B1904">
        <f t="shared" si="269"/>
        <v>159</v>
      </c>
      <c r="C1904">
        <f t="shared" si="264"/>
        <v>3084</v>
      </c>
      <c r="D1904" t="str">
        <f t="shared" si="265"/>
        <v>Alfred</v>
      </c>
      <c r="E1904" t="str">
        <f t="shared" si="266"/>
        <v>Schmid</v>
      </c>
      <c r="F1904">
        <f>ROUND(IF(Tariftyp="AT",IF($A1904&lt;MONTH(TE_ZP_AT),AT_Gehalt,AT_Gehalt*(1+TE_Satz_AT)),IF($A1904&lt;MONTH(TE_ZP_Tarif),Tarifentgelt,Tarifentgelt*(1+TE_Satz))*IRWAZ/AZ_Tarif)*EintrittsKNZ*AustrittsKNZ,2)</f>
        <v>3309.91</v>
      </c>
      <c r="G1904">
        <f>ROUND(Grundentgelt*LZinPrz,2)</f>
        <v>330.99</v>
      </c>
      <c r="H1904">
        <f>ROUND(IF(FreiwZulage&gt;TarifVolumenEnt+TarifVolumenLZ,FreiwZulage-(TarifVolumenEnt+TarifVolumenLZ),0)*AustrittsKNZ*EintrittsKNZ,2)</f>
        <v>0</v>
      </c>
      <c r="I1904">
        <f t="shared" si="267"/>
        <v>3640.8999999999996</v>
      </c>
      <c r="J1904">
        <f t="shared" si="261"/>
        <v>728.36</v>
      </c>
      <c r="K1904">
        <f t="shared" si="262"/>
        <v>184.10000000000036</v>
      </c>
      <c r="L1904">
        <f t="shared" si="263"/>
        <v>1959.1000000000004</v>
      </c>
    </row>
    <row r="1905" spans="1:12" x14ac:dyDescent="0.25">
      <c r="A1905">
        <f t="shared" si="268"/>
        <v>8</v>
      </c>
      <c r="B1905">
        <f t="shared" si="269"/>
        <v>159</v>
      </c>
      <c r="C1905">
        <f t="shared" si="264"/>
        <v>3084</v>
      </c>
      <c r="D1905" t="str">
        <f t="shared" si="265"/>
        <v>Alfred</v>
      </c>
      <c r="E1905" t="str">
        <f t="shared" si="266"/>
        <v>Schmid</v>
      </c>
      <c r="F1905">
        <f>ROUND(IF(Tariftyp="AT",IF($A1905&lt;MONTH(TE_ZP_AT),AT_Gehalt,AT_Gehalt*(1+TE_Satz_AT)),IF($A1905&lt;MONTH(TE_ZP_Tarif),Tarifentgelt,Tarifentgelt*(1+TE_Satz))*IRWAZ/AZ_Tarif)*EintrittsKNZ*AustrittsKNZ,2)</f>
        <v>3309.91</v>
      </c>
      <c r="G1905">
        <f>ROUND(Grundentgelt*LZinPrz,2)</f>
        <v>330.99</v>
      </c>
      <c r="H1905">
        <f>ROUND(IF(FreiwZulage&gt;TarifVolumenEnt+TarifVolumenLZ,FreiwZulage-(TarifVolumenEnt+TarifVolumenLZ),0)*AustrittsKNZ*EintrittsKNZ,2)</f>
        <v>0</v>
      </c>
      <c r="I1905">
        <f t="shared" si="267"/>
        <v>3640.8999999999996</v>
      </c>
      <c r="J1905">
        <f t="shared" si="261"/>
        <v>728.36</v>
      </c>
      <c r="K1905">
        <f t="shared" si="262"/>
        <v>184.10000000000036</v>
      </c>
      <c r="L1905">
        <f t="shared" si="263"/>
        <v>1959.1000000000004</v>
      </c>
    </row>
    <row r="1906" spans="1:12" x14ac:dyDescent="0.25">
      <c r="A1906">
        <f t="shared" si="268"/>
        <v>9</v>
      </c>
      <c r="B1906">
        <f t="shared" si="269"/>
        <v>159</v>
      </c>
      <c r="C1906">
        <f t="shared" si="264"/>
        <v>3084</v>
      </c>
      <c r="D1906" t="str">
        <f t="shared" si="265"/>
        <v>Alfred</v>
      </c>
      <c r="E1906" t="str">
        <f t="shared" si="266"/>
        <v>Schmid</v>
      </c>
      <c r="F1906">
        <f>ROUND(IF(Tariftyp="AT",IF($A1906&lt;MONTH(TE_ZP_AT),AT_Gehalt,AT_Gehalt*(1+TE_Satz_AT)),IF($A1906&lt;MONTH(TE_ZP_Tarif),Tarifentgelt,Tarifentgelt*(1+TE_Satz))*IRWAZ/AZ_Tarif)*EintrittsKNZ*AustrittsKNZ,2)</f>
        <v>3309.91</v>
      </c>
      <c r="G1906">
        <f>ROUND(Grundentgelt*LZinPrz,2)</f>
        <v>330.99</v>
      </c>
      <c r="H1906">
        <f>ROUND(IF(FreiwZulage&gt;TarifVolumenEnt+TarifVolumenLZ,FreiwZulage-(TarifVolumenEnt+TarifVolumenLZ),0)*AustrittsKNZ*EintrittsKNZ,2)</f>
        <v>0</v>
      </c>
      <c r="I1906">
        <f t="shared" si="267"/>
        <v>3640.8999999999996</v>
      </c>
      <c r="J1906">
        <f t="shared" si="261"/>
        <v>728.36</v>
      </c>
      <c r="K1906">
        <f t="shared" si="262"/>
        <v>184.10000000000036</v>
      </c>
      <c r="L1906">
        <f t="shared" si="263"/>
        <v>1959.1000000000004</v>
      </c>
    </row>
    <row r="1907" spans="1:12" x14ac:dyDescent="0.25">
      <c r="A1907">
        <f t="shared" si="268"/>
        <v>10</v>
      </c>
      <c r="B1907">
        <f t="shared" si="269"/>
        <v>159</v>
      </c>
      <c r="C1907">
        <f t="shared" si="264"/>
        <v>3084</v>
      </c>
      <c r="D1907" t="str">
        <f t="shared" si="265"/>
        <v>Alfred</v>
      </c>
      <c r="E1907" t="str">
        <f t="shared" si="266"/>
        <v>Schmid</v>
      </c>
      <c r="F1907">
        <f>ROUND(IF(Tariftyp="AT",IF($A1907&lt;MONTH(TE_ZP_AT),AT_Gehalt,AT_Gehalt*(1+TE_Satz_AT)),IF($A1907&lt;MONTH(TE_ZP_Tarif),Tarifentgelt,Tarifentgelt*(1+TE_Satz))*IRWAZ/AZ_Tarif)*EintrittsKNZ*AustrittsKNZ,2)</f>
        <v>3309.91</v>
      </c>
      <c r="G1907">
        <f>ROUND(Grundentgelt*LZinPrz,2)</f>
        <v>330.99</v>
      </c>
      <c r="H1907">
        <f>ROUND(IF(FreiwZulage&gt;TarifVolumenEnt+TarifVolumenLZ,FreiwZulage-(TarifVolumenEnt+TarifVolumenLZ),0)*AustrittsKNZ*EintrittsKNZ,2)</f>
        <v>0</v>
      </c>
      <c r="I1907">
        <f t="shared" si="267"/>
        <v>3640.8999999999996</v>
      </c>
      <c r="J1907">
        <f t="shared" si="261"/>
        <v>728.36</v>
      </c>
      <c r="K1907">
        <f t="shared" si="262"/>
        <v>184.10000000000036</v>
      </c>
      <c r="L1907">
        <f t="shared" si="263"/>
        <v>1959.1000000000004</v>
      </c>
    </row>
    <row r="1908" spans="1:12" x14ac:dyDescent="0.25">
      <c r="A1908">
        <f t="shared" si="268"/>
        <v>11</v>
      </c>
      <c r="B1908">
        <f t="shared" si="269"/>
        <v>159</v>
      </c>
      <c r="C1908">
        <f t="shared" si="264"/>
        <v>3084</v>
      </c>
      <c r="D1908" t="str">
        <f t="shared" si="265"/>
        <v>Alfred</v>
      </c>
      <c r="E1908" t="str">
        <f t="shared" si="266"/>
        <v>Schmid</v>
      </c>
      <c r="F1908">
        <f>ROUND(IF(Tariftyp="AT",IF($A1908&lt;MONTH(TE_ZP_AT),AT_Gehalt,AT_Gehalt*(1+TE_Satz_AT)),IF($A1908&lt;MONTH(TE_ZP_Tarif),Tarifentgelt,Tarifentgelt*(1+TE_Satz))*IRWAZ/AZ_Tarif)*EintrittsKNZ*AustrittsKNZ,2)</f>
        <v>3309.91</v>
      </c>
      <c r="G1908">
        <f>ROUND(Grundentgelt*LZinPrz,2)</f>
        <v>330.99</v>
      </c>
      <c r="H1908">
        <f>ROUND(IF(FreiwZulage&gt;TarifVolumenEnt+TarifVolumenLZ,FreiwZulage-(TarifVolumenEnt+TarifVolumenLZ),0)*AustrittsKNZ*EintrittsKNZ,2)</f>
        <v>0</v>
      </c>
      <c r="I1908">
        <f t="shared" si="267"/>
        <v>3640.8999999999996</v>
      </c>
      <c r="J1908">
        <f t="shared" si="261"/>
        <v>728.36</v>
      </c>
      <c r="K1908">
        <f t="shared" si="262"/>
        <v>184.10000000000036</v>
      </c>
      <c r="L1908">
        <f t="shared" si="263"/>
        <v>1959.1000000000004</v>
      </c>
    </row>
    <row r="1909" spans="1:12" x14ac:dyDescent="0.25">
      <c r="A1909">
        <f t="shared" si="268"/>
        <v>12</v>
      </c>
      <c r="B1909">
        <f t="shared" si="269"/>
        <v>159</v>
      </c>
      <c r="C1909">
        <f t="shared" si="264"/>
        <v>3084</v>
      </c>
      <c r="D1909" t="str">
        <f t="shared" si="265"/>
        <v>Alfred</v>
      </c>
      <c r="E1909" t="str">
        <f t="shared" si="266"/>
        <v>Schmid</v>
      </c>
      <c r="F1909">
        <f>ROUND(IF(Tariftyp="AT",IF($A1909&lt;MONTH(TE_ZP_AT),AT_Gehalt,AT_Gehalt*(1+TE_Satz_AT)),IF($A1909&lt;MONTH(TE_ZP_Tarif),Tarifentgelt,Tarifentgelt*(1+TE_Satz))*IRWAZ/AZ_Tarif)*EintrittsKNZ*AustrittsKNZ,2)</f>
        <v>3309.91</v>
      </c>
      <c r="G1909">
        <f>ROUND(Grundentgelt*LZinPrz,2)</f>
        <v>330.99</v>
      </c>
      <c r="H1909">
        <f>ROUND(IF(FreiwZulage&gt;TarifVolumenEnt+TarifVolumenLZ,FreiwZulage-(TarifVolumenEnt+TarifVolumenLZ),0)*AustrittsKNZ*EintrittsKNZ,2)</f>
        <v>0</v>
      </c>
      <c r="I1909">
        <f t="shared" si="267"/>
        <v>3640.8999999999996</v>
      </c>
      <c r="J1909">
        <f t="shared" si="261"/>
        <v>728.36</v>
      </c>
      <c r="K1909">
        <f t="shared" si="262"/>
        <v>184.10000000000036</v>
      </c>
      <c r="L1909">
        <f t="shared" si="263"/>
        <v>1959.1000000000004</v>
      </c>
    </row>
    <row r="1910" spans="1:12" x14ac:dyDescent="0.25">
      <c r="A1910">
        <f t="shared" si="268"/>
        <v>1</v>
      </c>
      <c r="B1910">
        <f t="shared" si="269"/>
        <v>160</v>
      </c>
      <c r="C1910">
        <f t="shared" si="264"/>
        <v>3085</v>
      </c>
      <c r="D1910" t="str">
        <f t="shared" si="265"/>
        <v>Brigitte</v>
      </c>
      <c r="E1910" t="str">
        <f t="shared" si="266"/>
        <v>Schmidt</v>
      </c>
      <c r="F1910">
        <f>ROUND(IF(Tariftyp="AT",IF($A1910&lt;MONTH(TE_ZP_AT),AT_Gehalt,AT_Gehalt*(1+TE_Satz_AT)),IF($A1910&lt;MONTH(TE_ZP_Tarif),Tarifentgelt,Tarifentgelt*(1+TE_Satz))*IRWAZ/AZ_Tarif)*EintrittsKNZ*AustrittsKNZ,2)</f>
        <v>2224</v>
      </c>
      <c r="G1910">
        <f>ROUND(Grundentgelt*LZinPrz,2)</f>
        <v>244.64</v>
      </c>
      <c r="H1910">
        <f>ROUND(IF(FreiwZulage&gt;TarifVolumenEnt+TarifVolumenLZ,FreiwZulage-(TarifVolumenEnt+TarifVolumenLZ),0)*AustrittsKNZ*EintrittsKNZ,2)</f>
        <v>0</v>
      </c>
      <c r="I1910">
        <f t="shared" si="267"/>
        <v>2468.64</v>
      </c>
      <c r="J1910">
        <f t="shared" si="261"/>
        <v>493.85</v>
      </c>
      <c r="K1910">
        <f t="shared" si="262"/>
        <v>1356.3600000000001</v>
      </c>
      <c r="L1910">
        <f t="shared" si="263"/>
        <v>3131.36</v>
      </c>
    </row>
    <row r="1911" spans="1:12" x14ac:dyDescent="0.25">
      <c r="A1911">
        <f t="shared" si="268"/>
        <v>2</v>
      </c>
      <c r="B1911">
        <f t="shared" si="269"/>
        <v>160</v>
      </c>
      <c r="C1911">
        <f t="shared" si="264"/>
        <v>3085</v>
      </c>
      <c r="D1911" t="str">
        <f t="shared" si="265"/>
        <v>Brigitte</v>
      </c>
      <c r="E1911" t="str">
        <f t="shared" si="266"/>
        <v>Schmidt</v>
      </c>
      <c r="F1911">
        <f>ROUND(IF(Tariftyp="AT",IF($A1911&lt;MONTH(TE_ZP_AT),AT_Gehalt,AT_Gehalt*(1+TE_Satz_AT)),IF($A1911&lt;MONTH(TE_ZP_Tarif),Tarifentgelt,Tarifentgelt*(1+TE_Satz))*IRWAZ/AZ_Tarif)*EintrittsKNZ*AustrittsKNZ,2)</f>
        <v>2224</v>
      </c>
      <c r="G1911">
        <f>ROUND(Grundentgelt*LZinPrz,2)</f>
        <v>244.64</v>
      </c>
      <c r="H1911">
        <f>ROUND(IF(FreiwZulage&gt;TarifVolumenEnt+TarifVolumenLZ,FreiwZulage-(TarifVolumenEnt+TarifVolumenLZ),0)*AustrittsKNZ*EintrittsKNZ,2)</f>
        <v>0</v>
      </c>
      <c r="I1911">
        <f t="shared" si="267"/>
        <v>2468.64</v>
      </c>
      <c r="J1911">
        <f t="shared" si="261"/>
        <v>493.85</v>
      </c>
      <c r="K1911">
        <f t="shared" si="262"/>
        <v>1356.3600000000001</v>
      </c>
      <c r="L1911">
        <f t="shared" si="263"/>
        <v>3131.36</v>
      </c>
    </row>
    <row r="1912" spans="1:12" x14ac:dyDescent="0.25">
      <c r="A1912">
        <f t="shared" si="268"/>
        <v>3</v>
      </c>
      <c r="B1912">
        <f t="shared" si="269"/>
        <v>160</v>
      </c>
      <c r="C1912">
        <f t="shared" si="264"/>
        <v>3085</v>
      </c>
      <c r="D1912" t="str">
        <f t="shared" si="265"/>
        <v>Brigitte</v>
      </c>
      <c r="E1912" t="str">
        <f t="shared" si="266"/>
        <v>Schmidt</v>
      </c>
      <c r="F1912">
        <f>ROUND(IF(Tariftyp="AT",IF($A1912&lt;MONTH(TE_ZP_AT),AT_Gehalt,AT_Gehalt*(1+TE_Satz_AT)),IF($A1912&lt;MONTH(TE_ZP_Tarif),Tarifentgelt,Tarifentgelt*(1+TE_Satz))*IRWAZ/AZ_Tarif)*EintrittsKNZ*AustrittsKNZ,2)</f>
        <v>2224</v>
      </c>
      <c r="G1912">
        <f>ROUND(Grundentgelt*LZinPrz,2)</f>
        <v>244.64</v>
      </c>
      <c r="H1912">
        <f>ROUND(IF(FreiwZulage&gt;TarifVolumenEnt+TarifVolumenLZ,FreiwZulage-(TarifVolumenEnt+TarifVolumenLZ),0)*AustrittsKNZ*EintrittsKNZ,2)</f>
        <v>0</v>
      </c>
      <c r="I1912">
        <f t="shared" si="267"/>
        <v>2468.64</v>
      </c>
      <c r="J1912">
        <f t="shared" si="261"/>
        <v>493.85</v>
      </c>
      <c r="K1912">
        <f t="shared" si="262"/>
        <v>1356.3600000000001</v>
      </c>
      <c r="L1912">
        <f t="shared" si="263"/>
        <v>3131.36</v>
      </c>
    </row>
    <row r="1913" spans="1:12" x14ac:dyDescent="0.25">
      <c r="A1913">
        <f t="shared" si="268"/>
        <v>4</v>
      </c>
      <c r="B1913">
        <f t="shared" si="269"/>
        <v>160</v>
      </c>
      <c r="C1913">
        <f t="shared" si="264"/>
        <v>3085</v>
      </c>
      <c r="D1913" t="str">
        <f t="shared" si="265"/>
        <v>Brigitte</v>
      </c>
      <c r="E1913" t="str">
        <f t="shared" si="266"/>
        <v>Schmidt</v>
      </c>
      <c r="F1913">
        <f>ROUND(IF(Tariftyp="AT",IF($A1913&lt;MONTH(TE_ZP_AT),AT_Gehalt,AT_Gehalt*(1+TE_Satz_AT)),IF($A1913&lt;MONTH(TE_ZP_Tarif),Tarifentgelt,Tarifentgelt*(1+TE_Satz))*IRWAZ/AZ_Tarif)*EintrittsKNZ*AustrittsKNZ,2)</f>
        <v>2224</v>
      </c>
      <c r="G1913">
        <f>ROUND(Grundentgelt*LZinPrz,2)</f>
        <v>244.64</v>
      </c>
      <c r="H1913">
        <f>ROUND(IF(FreiwZulage&gt;TarifVolumenEnt+TarifVolumenLZ,FreiwZulage-(TarifVolumenEnt+TarifVolumenLZ),0)*AustrittsKNZ*EintrittsKNZ,2)</f>
        <v>0</v>
      </c>
      <c r="I1913">
        <f t="shared" si="267"/>
        <v>2468.64</v>
      </c>
      <c r="J1913">
        <f t="shared" si="261"/>
        <v>493.85</v>
      </c>
      <c r="K1913">
        <f t="shared" si="262"/>
        <v>1356.3600000000001</v>
      </c>
      <c r="L1913">
        <f t="shared" si="263"/>
        <v>3131.36</v>
      </c>
    </row>
    <row r="1914" spans="1:12" x14ac:dyDescent="0.25">
      <c r="A1914">
        <f t="shared" si="268"/>
        <v>5</v>
      </c>
      <c r="B1914">
        <f t="shared" si="269"/>
        <v>160</v>
      </c>
      <c r="C1914">
        <f t="shared" si="264"/>
        <v>3085</v>
      </c>
      <c r="D1914" t="str">
        <f t="shared" si="265"/>
        <v>Brigitte</v>
      </c>
      <c r="E1914" t="str">
        <f t="shared" si="266"/>
        <v>Schmidt</v>
      </c>
      <c r="F1914">
        <f>ROUND(IF(Tariftyp="AT",IF($A1914&lt;MONTH(TE_ZP_AT),AT_Gehalt,AT_Gehalt*(1+TE_Satz_AT)),IF($A1914&lt;MONTH(TE_ZP_Tarif),Tarifentgelt,Tarifentgelt*(1+TE_Satz))*IRWAZ/AZ_Tarif)*EintrittsKNZ*AustrittsKNZ,2)</f>
        <v>2290.7199999999998</v>
      </c>
      <c r="G1914">
        <f>ROUND(Grundentgelt*LZinPrz,2)</f>
        <v>251.98</v>
      </c>
      <c r="H1914">
        <f>ROUND(IF(FreiwZulage&gt;TarifVolumenEnt+TarifVolumenLZ,FreiwZulage-(TarifVolumenEnt+TarifVolumenLZ),0)*AustrittsKNZ*EintrittsKNZ,2)</f>
        <v>0</v>
      </c>
      <c r="I1914">
        <f t="shared" si="267"/>
        <v>2542.6999999999998</v>
      </c>
      <c r="J1914">
        <f t="shared" si="261"/>
        <v>508.67</v>
      </c>
      <c r="K1914">
        <f t="shared" si="262"/>
        <v>1282.3000000000002</v>
      </c>
      <c r="L1914">
        <f t="shared" si="263"/>
        <v>3057.3</v>
      </c>
    </row>
    <row r="1915" spans="1:12" x14ac:dyDescent="0.25">
      <c r="A1915">
        <f t="shared" si="268"/>
        <v>6</v>
      </c>
      <c r="B1915">
        <f t="shared" si="269"/>
        <v>160</v>
      </c>
      <c r="C1915">
        <f t="shared" si="264"/>
        <v>3085</v>
      </c>
      <c r="D1915" t="str">
        <f t="shared" si="265"/>
        <v>Brigitte</v>
      </c>
      <c r="E1915" t="str">
        <f t="shared" si="266"/>
        <v>Schmidt</v>
      </c>
      <c r="F1915">
        <f>ROUND(IF(Tariftyp="AT",IF($A1915&lt;MONTH(TE_ZP_AT),AT_Gehalt,AT_Gehalt*(1+TE_Satz_AT)),IF($A1915&lt;MONTH(TE_ZP_Tarif),Tarifentgelt,Tarifentgelt*(1+TE_Satz))*IRWAZ/AZ_Tarif)*EintrittsKNZ*AustrittsKNZ,2)</f>
        <v>2290.7199999999998</v>
      </c>
      <c r="G1915">
        <f>ROUND(Grundentgelt*LZinPrz,2)</f>
        <v>251.98</v>
      </c>
      <c r="H1915">
        <f>ROUND(IF(FreiwZulage&gt;TarifVolumenEnt+TarifVolumenLZ,FreiwZulage-(TarifVolumenEnt+TarifVolumenLZ),0)*AustrittsKNZ*EintrittsKNZ,2)</f>
        <v>0</v>
      </c>
      <c r="I1915">
        <f t="shared" si="267"/>
        <v>2542.6999999999998</v>
      </c>
      <c r="J1915">
        <f t="shared" si="261"/>
        <v>508.67</v>
      </c>
      <c r="K1915">
        <f t="shared" si="262"/>
        <v>1282.3000000000002</v>
      </c>
      <c r="L1915">
        <f t="shared" si="263"/>
        <v>3057.3</v>
      </c>
    </row>
    <row r="1916" spans="1:12" x14ac:dyDescent="0.25">
      <c r="A1916">
        <f t="shared" si="268"/>
        <v>7</v>
      </c>
      <c r="B1916">
        <f t="shared" si="269"/>
        <v>160</v>
      </c>
      <c r="C1916">
        <f t="shared" si="264"/>
        <v>3085</v>
      </c>
      <c r="D1916" t="str">
        <f t="shared" si="265"/>
        <v>Brigitte</v>
      </c>
      <c r="E1916" t="str">
        <f t="shared" si="266"/>
        <v>Schmidt</v>
      </c>
      <c r="F1916">
        <f>ROUND(IF(Tariftyp="AT",IF($A1916&lt;MONTH(TE_ZP_AT),AT_Gehalt,AT_Gehalt*(1+TE_Satz_AT)),IF($A1916&lt;MONTH(TE_ZP_Tarif),Tarifentgelt,Tarifentgelt*(1+TE_Satz))*IRWAZ/AZ_Tarif)*EintrittsKNZ*AustrittsKNZ,2)</f>
        <v>2290.7199999999998</v>
      </c>
      <c r="G1916">
        <f>ROUND(Grundentgelt*LZinPrz,2)</f>
        <v>251.98</v>
      </c>
      <c r="H1916">
        <f>ROUND(IF(FreiwZulage&gt;TarifVolumenEnt+TarifVolumenLZ,FreiwZulage-(TarifVolumenEnt+TarifVolumenLZ),0)*AustrittsKNZ*EintrittsKNZ,2)</f>
        <v>0</v>
      </c>
      <c r="I1916">
        <f t="shared" si="267"/>
        <v>2542.6999999999998</v>
      </c>
      <c r="J1916">
        <f t="shared" si="261"/>
        <v>508.67</v>
      </c>
      <c r="K1916">
        <f t="shared" si="262"/>
        <v>1282.3000000000002</v>
      </c>
      <c r="L1916">
        <f t="shared" si="263"/>
        <v>3057.3</v>
      </c>
    </row>
    <row r="1917" spans="1:12" x14ac:dyDescent="0.25">
      <c r="A1917">
        <f t="shared" si="268"/>
        <v>8</v>
      </c>
      <c r="B1917">
        <f t="shared" si="269"/>
        <v>160</v>
      </c>
      <c r="C1917">
        <f t="shared" si="264"/>
        <v>3085</v>
      </c>
      <c r="D1917" t="str">
        <f t="shared" si="265"/>
        <v>Brigitte</v>
      </c>
      <c r="E1917" t="str">
        <f t="shared" si="266"/>
        <v>Schmidt</v>
      </c>
      <c r="F1917">
        <f>ROUND(IF(Tariftyp="AT",IF($A1917&lt;MONTH(TE_ZP_AT),AT_Gehalt,AT_Gehalt*(1+TE_Satz_AT)),IF($A1917&lt;MONTH(TE_ZP_Tarif),Tarifentgelt,Tarifentgelt*(1+TE_Satz))*IRWAZ/AZ_Tarif)*EintrittsKNZ*AustrittsKNZ,2)</f>
        <v>2290.7199999999998</v>
      </c>
      <c r="G1917">
        <f>ROUND(Grundentgelt*LZinPrz,2)</f>
        <v>251.98</v>
      </c>
      <c r="H1917">
        <f>ROUND(IF(FreiwZulage&gt;TarifVolumenEnt+TarifVolumenLZ,FreiwZulage-(TarifVolumenEnt+TarifVolumenLZ),0)*AustrittsKNZ*EintrittsKNZ,2)</f>
        <v>0</v>
      </c>
      <c r="I1917">
        <f t="shared" si="267"/>
        <v>2542.6999999999998</v>
      </c>
      <c r="J1917">
        <f t="shared" si="261"/>
        <v>508.67</v>
      </c>
      <c r="K1917">
        <f t="shared" si="262"/>
        <v>1282.3000000000002</v>
      </c>
      <c r="L1917">
        <f t="shared" si="263"/>
        <v>3057.3</v>
      </c>
    </row>
    <row r="1918" spans="1:12" x14ac:dyDescent="0.25">
      <c r="A1918">
        <f t="shared" si="268"/>
        <v>9</v>
      </c>
      <c r="B1918">
        <f t="shared" si="269"/>
        <v>160</v>
      </c>
      <c r="C1918">
        <f t="shared" si="264"/>
        <v>3085</v>
      </c>
      <c r="D1918" t="str">
        <f t="shared" si="265"/>
        <v>Brigitte</v>
      </c>
      <c r="E1918" t="str">
        <f t="shared" si="266"/>
        <v>Schmidt</v>
      </c>
      <c r="F1918">
        <f>ROUND(IF(Tariftyp="AT",IF($A1918&lt;MONTH(TE_ZP_AT),AT_Gehalt,AT_Gehalt*(1+TE_Satz_AT)),IF($A1918&lt;MONTH(TE_ZP_Tarif),Tarifentgelt,Tarifentgelt*(1+TE_Satz))*IRWAZ/AZ_Tarif)*EintrittsKNZ*AustrittsKNZ,2)</f>
        <v>2290.7199999999998</v>
      </c>
      <c r="G1918">
        <f>ROUND(Grundentgelt*LZinPrz,2)</f>
        <v>251.98</v>
      </c>
      <c r="H1918">
        <f>ROUND(IF(FreiwZulage&gt;TarifVolumenEnt+TarifVolumenLZ,FreiwZulage-(TarifVolumenEnt+TarifVolumenLZ),0)*AustrittsKNZ*EintrittsKNZ,2)</f>
        <v>0</v>
      </c>
      <c r="I1918">
        <f t="shared" si="267"/>
        <v>2542.6999999999998</v>
      </c>
      <c r="J1918">
        <f t="shared" si="261"/>
        <v>508.67</v>
      </c>
      <c r="K1918">
        <f t="shared" si="262"/>
        <v>1282.3000000000002</v>
      </c>
      <c r="L1918">
        <f t="shared" si="263"/>
        <v>3057.3</v>
      </c>
    </row>
    <row r="1919" spans="1:12" x14ac:dyDescent="0.25">
      <c r="A1919">
        <f t="shared" si="268"/>
        <v>10</v>
      </c>
      <c r="B1919">
        <f t="shared" si="269"/>
        <v>160</v>
      </c>
      <c r="C1919">
        <f t="shared" si="264"/>
        <v>3085</v>
      </c>
      <c r="D1919" t="str">
        <f t="shared" si="265"/>
        <v>Brigitte</v>
      </c>
      <c r="E1919" t="str">
        <f t="shared" si="266"/>
        <v>Schmidt</v>
      </c>
      <c r="F1919">
        <f>ROUND(IF(Tariftyp="AT",IF($A1919&lt;MONTH(TE_ZP_AT),AT_Gehalt,AT_Gehalt*(1+TE_Satz_AT)),IF($A1919&lt;MONTH(TE_ZP_Tarif),Tarifentgelt,Tarifentgelt*(1+TE_Satz))*IRWAZ/AZ_Tarif)*EintrittsKNZ*AustrittsKNZ,2)</f>
        <v>2290.7199999999998</v>
      </c>
      <c r="G1919">
        <f>ROUND(Grundentgelt*LZinPrz,2)</f>
        <v>251.98</v>
      </c>
      <c r="H1919">
        <f>ROUND(IF(FreiwZulage&gt;TarifVolumenEnt+TarifVolumenLZ,FreiwZulage-(TarifVolumenEnt+TarifVolumenLZ),0)*AustrittsKNZ*EintrittsKNZ,2)</f>
        <v>0</v>
      </c>
      <c r="I1919">
        <f t="shared" si="267"/>
        <v>2542.6999999999998</v>
      </c>
      <c r="J1919">
        <f t="shared" si="261"/>
        <v>508.67</v>
      </c>
      <c r="K1919">
        <f t="shared" si="262"/>
        <v>1282.3000000000002</v>
      </c>
      <c r="L1919">
        <f t="shared" si="263"/>
        <v>3057.3</v>
      </c>
    </row>
    <row r="1920" spans="1:12" x14ac:dyDescent="0.25">
      <c r="A1920">
        <f t="shared" si="268"/>
        <v>11</v>
      </c>
      <c r="B1920">
        <f t="shared" si="269"/>
        <v>160</v>
      </c>
      <c r="C1920">
        <f t="shared" si="264"/>
        <v>3085</v>
      </c>
      <c r="D1920" t="str">
        <f t="shared" si="265"/>
        <v>Brigitte</v>
      </c>
      <c r="E1920" t="str">
        <f t="shared" si="266"/>
        <v>Schmidt</v>
      </c>
      <c r="F1920">
        <f>ROUND(IF(Tariftyp="AT",IF($A1920&lt;MONTH(TE_ZP_AT),AT_Gehalt,AT_Gehalt*(1+TE_Satz_AT)),IF($A1920&lt;MONTH(TE_ZP_Tarif),Tarifentgelt,Tarifentgelt*(1+TE_Satz))*IRWAZ/AZ_Tarif)*EintrittsKNZ*AustrittsKNZ,2)</f>
        <v>2290.7199999999998</v>
      </c>
      <c r="G1920">
        <f>ROUND(Grundentgelt*LZinPrz,2)</f>
        <v>251.98</v>
      </c>
      <c r="H1920">
        <f>ROUND(IF(FreiwZulage&gt;TarifVolumenEnt+TarifVolumenLZ,FreiwZulage-(TarifVolumenEnt+TarifVolumenLZ),0)*AustrittsKNZ*EintrittsKNZ,2)</f>
        <v>0</v>
      </c>
      <c r="I1920">
        <f t="shared" si="267"/>
        <v>2542.6999999999998</v>
      </c>
      <c r="J1920">
        <f t="shared" si="261"/>
        <v>508.67</v>
      </c>
      <c r="K1920">
        <f t="shared" si="262"/>
        <v>1282.3000000000002</v>
      </c>
      <c r="L1920">
        <f t="shared" si="263"/>
        <v>3057.3</v>
      </c>
    </row>
    <row r="1921" spans="1:12" x14ac:dyDescent="0.25">
      <c r="A1921">
        <f t="shared" si="268"/>
        <v>12</v>
      </c>
      <c r="B1921">
        <f t="shared" si="269"/>
        <v>160</v>
      </c>
      <c r="C1921">
        <f t="shared" si="264"/>
        <v>3085</v>
      </c>
      <c r="D1921" t="str">
        <f t="shared" si="265"/>
        <v>Brigitte</v>
      </c>
      <c r="E1921" t="str">
        <f t="shared" si="266"/>
        <v>Schmidt</v>
      </c>
      <c r="F1921">
        <f>ROUND(IF(Tariftyp="AT",IF($A1921&lt;MONTH(TE_ZP_AT),AT_Gehalt,AT_Gehalt*(1+TE_Satz_AT)),IF($A1921&lt;MONTH(TE_ZP_Tarif),Tarifentgelt,Tarifentgelt*(1+TE_Satz))*IRWAZ/AZ_Tarif)*EintrittsKNZ*AustrittsKNZ,2)</f>
        <v>2290.7199999999998</v>
      </c>
      <c r="G1921">
        <f>ROUND(Grundentgelt*LZinPrz,2)</f>
        <v>251.98</v>
      </c>
      <c r="H1921">
        <f>ROUND(IF(FreiwZulage&gt;TarifVolumenEnt+TarifVolumenLZ,FreiwZulage-(TarifVolumenEnt+TarifVolumenLZ),0)*AustrittsKNZ*EintrittsKNZ,2)</f>
        <v>0</v>
      </c>
      <c r="I1921">
        <f t="shared" si="267"/>
        <v>2542.6999999999998</v>
      </c>
      <c r="J1921">
        <f t="shared" si="261"/>
        <v>508.67</v>
      </c>
      <c r="K1921">
        <f t="shared" si="262"/>
        <v>1282.3000000000002</v>
      </c>
      <c r="L1921">
        <f t="shared" si="263"/>
        <v>3057.3</v>
      </c>
    </row>
    <row r="1922" spans="1:12" x14ac:dyDescent="0.25">
      <c r="A1922">
        <f t="shared" si="268"/>
        <v>1</v>
      </c>
      <c r="B1922">
        <f t="shared" si="269"/>
        <v>161</v>
      </c>
      <c r="C1922">
        <f t="shared" si="264"/>
        <v>3087</v>
      </c>
      <c r="D1922" t="str">
        <f t="shared" si="265"/>
        <v>Bodo</v>
      </c>
      <c r="E1922" t="str">
        <f t="shared" si="266"/>
        <v>Schmidt</v>
      </c>
      <c r="F1922">
        <f>ROUND(IF(Tariftyp="AT",IF($A1922&lt;MONTH(TE_ZP_AT),AT_Gehalt,AT_Gehalt*(1+TE_Satz_AT)),IF($A1922&lt;MONTH(TE_ZP_Tarif),Tarifentgelt,Tarifentgelt*(1+TE_Satz))*IRWAZ/AZ_Tarif)*EintrittsKNZ*AustrittsKNZ,2)</f>
        <v>3213.5</v>
      </c>
      <c r="G1922">
        <f>ROUND(Grundentgelt*LZinPrz,2)</f>
        <v>353.49</v>
      </c>
      <c r="H1922">
        <f>ROUND(IF(FreiwZulage&gt;TarifVolumenEnt+TarifVolumenLZ,FreiwZulage-(TarifVolumenEnt+TarifVolumenLZ),0)*AustrittsKNZ*EintrittsKNZ,2)</f>
        <v>0</v>
      </c>
      <c r="I1922">
        <f t="shared" si="267"/>
        <v>3566.99</v>
      </c>
      <c r="J1922">
        <f t="shared" ref="J1922:J1985" si="270">ROUND(IF(KVPV_BBG&lt;lfdEntgelt,KVPV_BBG*KVPV_Satz,lfdEntgelt*KVPV_Satz)+IF(RVAV_BBG&lt;lfdEntgelt,RVAV_BBG*RVAV_Satz,lfdEntgelt*RVAV_Satz),2)</f>
        <v>713.58</v>
      </c>
      <c r="K1922">
        <f t="shared" ref="K1922:K1985" si="271">IF(KVPV_BBG-lfdEntgelt&lt;0,0,KVPV_BBG-lfdEntgelt)</f>
        <v>258.01000000000022</v>
      </c>
      <c r="L1922">
        <f t="shared" ref="L1922:L1985" si="272">IF(RVAV_BBG-lfdEntgelt&lt;0,0,RVAV_BBG-lfdEntgelt)</f>
        <v>2033.0100000000002</v>
      </c>
    </row>
    <row r="1923" spans="1:12" x14ac:dyDescent="0.25">
      <c r="A1923">
        <f t="shared" si="268"/>
        <v>2</v>
      </c>
      <c r="B1923">
        <f t="shared" si="269"/>
        <v>161</v>
      </c>
      <c r="C1923">
        <f t="shared" ref="C1923:C1986" si="273">INDEX(Stammdaten,$B1923,1)</f>
        <v>3087</v>
      </c>
      <c r="D1923" t="str">
        <f t="shared" ref="D1923:D1986" si="274">INDEX(Stammdaten,$B1923,2)</f>
        <v>Bodo</v>
      </c>
      <c r="E1923" t="str">
        <f t="shared" ref="E1923:E1986" si="275">INDEX(Stammdaten,$B1923,3)</f>
        <v>Schmidt</v>
      </c>
      <c r="F1923">
        <f>ROUND(IF(Tariftyp="AT",IF($A1923&lt;MONTH(TE_ZP_AT),AT_Gehalt,AT_Gehalt*(1+TE_Satz_AT)),IF($A1923&lt;MONTH(TE_ZP_Tarif),Tarifentgelt,Tarifentgelt*(1+TE_Satz))*IRWAZ/AZ_Tarif)*EintrittsKNZ*AustrittsKNZ,2)</f>
        <v>3213.5</v>
      </c>
      <c r="G1923">
        <f>ROUND(Grundentgelt*LZinPrz,2)</f>
        <v>353.49</v>
      </c>
      <c r="H1923">
        <f>ROUND(IF(FreiwZulage&gt;TarifVolumenEnt+TarifVolumenLZ,FreiwZulage-(TarifVolumenEnt+TarifVolumenLZ),0)*AustrittsKNZ*EintrittsKNZ,2)</f>
        <v>0</v>
      </c>
      <c r="I1923">
        <f t="shared" ref="I1923:I1986" si="276">SUM(F1923:H1923)</f>
        <v>3566.99</v>
      </c>
      <c r="J1923">
        <f t="shared" si="270"/>
        <v>713.58</v>
      </c>
      <c r="K1923">
        <f t="shared" si="271"/>
        <v>258.01000000000022</v>
      </c>
      <c r="L1923">
        <f t="shared" si="272"/>
        <v>2033.0100000000002</v>
      </c>
    </row>
    <row r="1924" spans="1:12" x14ac:dyDescent="0.25">
      <c r="A1924">
        <f t="shared" ref="A1924:A1987" si="277">IF($A1923=12,1,$A1923+1)</f>
        <v>3</v>
      </c>
      <c r="B1924">
        <f t="shared" ref="B1924:B1987" si="278">IF(A1924=1,B1923+1,B1923)</f>
        <v>161</v>
      </c>
      <c r="C1924">
        <f t="shared" si="273"/>
        <v>3087</v>
      </c>
      <c r="D1924" t="str">
        <f t="shared" si="274"/>
        <v>Bodo</v>
      </c>
      <c r="E1924" t="str">
        <f t="shared" si="275"/>
        <v>Schmidt</v>
      </c>
      <c r="F1924">
        <f>ROUND(IF(Tariftyp="AT",IF($A1924&lt;MONTH(TE_ZP_AT),AT_Gehalt,AT_Gehalt*(1+TE_Satz_AT)),IF($A1924&lt;MONTH(TE_ZP_Tarif),Tarifentgelt,Tarifentgelt*(1+TE_Satz))*IRWAZ/AZ_Tarif)*EintrittsKNZ*AustrittsKNZ,2)</f>
        <v>3213.5</v>
      </c>
      <c r="G1924">
        <f>ROUND(Grundentgelt*LZinPrz,2)</f>
        <v>353.49</v>
      </c>
      <c r="H1924">
        <f>ROUND(IF(FreiwZulage&gt;TarifVolumenEnt+TarifVolumenLZ,FreiwZulage-(TarifVolumenEnt+TarifVolumenLZ),0)*AustrittsKNZ*EintrittsKNZ,2)</f>
        <v>0</v>
      </c>
      <c r="I1924">
        <f t="shared" si="276"/>
        <v>3566.99</v>
      </c>
      <c r="J1924">
        <f t="shared" si="270"/>
        <v>713.58</v>
      </c>
      <c r="K1924">
        <f t="shared" si="271"/>
        <v>258.01000000000022</v>
      </c>
      <c r="L1924">
        <f t="shared" si="272"/>
        <v>2033.0100000000002</v>
      </c>
    </row>
    <row r="1925" spans="1:12" x14ac:dyDescent="0.25">
      <c r="A1925">
        <f t="shared" si="277"/>
        <v>4</v>
      </c>
      <c r="B1925">
        <f t="shared" si="278"/>
        <v>161</v>
      </c>
      <c r="C1925">
        <f t="shared" si="273"/>
        <v>3087</v>
      </c>
      <c r="D1925" t="str">
        <f t="shared" si="274"/>
        <v>Bodo</v>
      </c>
      <c r="E1925" t="str">
        <f t="shared" si="275"/>
        <v>Schmidt</v>
      </c>
      <c r="F1925">
        <f>ROUND(IF(Tariftyp="AT",IF($A1925&lt;MONTH(TE_ZP_AT),AT_Gehalt,AT_Gehalt*(1+TE_Satz_AT)),IF($A1925&lt;MONTH(TE_ZP_Tarif),Tarifentgelt,Tarifentgelt*(1+TE_Satz))*IRWAZ/AZ_Tarif)*EintrittsKNZ*AustrittsKNZ,2)</f>
        <v>3213.5</v>
      </c>
      <c r="G1925">
        <f>ROUND(Grundentgelt*LZinPrz,2)</f>
        <v>353.49</v>
      </c>
      <c r="H1925">
        <f>ROUND(IF(FreiwZulage&gt;TarifVolumenEnt+TarifVolumenLZ,FreiwZulage-(TarifVolumenEnt+TarifVolumenLZ),0)*AustrittsKNZ*EintrittsKNZ,2)</f>
        <v>0</v>
      </c>
      <c r="I1925">
        <f t="shared" si="276"/>
        <v>3566.99</v>
      </c>
      <c r="J1925">
        <f t="shared" si="270"/>
        <v>713.58</v>
      </c>
      <c r="K1925">
        <f t="shared" si="271"/>
        <v>258.01000000000022</v>
      </c>
      <c r="L1925">
        <f t="shared" si="272"/>
        <v>2033.0100000000002</v>
      </c>
    </row>
    <row r="1926" spans="1:12" x14ac:dyDescent="0.25">
      <c r="A1926">
        <f t="shared" si="277"/>
        <v>5</v>
      </c>
      <c r="B1926">
        <f t="shared" si="278"/>
        <v>161</v>
      </c>
      <c r="C1926">
        <f t="shared" si="273"/>
        <v>3087</v>
      </c>
      <c r="D1926" t="str">
        <f t="shared" si="274"/>
        <v>Bodo</v>
      </c>
      <c r="E1926" t="str">
        <f t="shared" si="275"/>
        <v>Schmidt</v>
      </c>
      <c r="F1926">
        <f>ROUND(IF(Tariftyp="AT",IF($A1926&lt;MONTH(TE_ZP_AT),AT_Gehalt,AT_Gehalt*(1+TE_Satz_AT)),IF($A1926&lt;MONTH(TE_ZP_Tarif),Tarifentgelt,Tarifentgelt*(1+TE_Satz))*IRWAZ/AZ_Tarif)*EintrittsKNZ*AustrittsKNZ,2)</f>
        <v>3309.91</v>
      </c>
      <c r="G1926">
        <f>ROUND(Grundentgelt*LZinPrz,2)</f>
        <v>364.09</v>
      </c>
      <c r="H1926">
        <f>ROUND(IF(FreiwZulage&gt;TarifVolumenEnt+TarifVolumenLZ,FreiwZulage-(TarifVolumenEnt+TarifVolumenLZ),0)*AustrittsKNZ*EintrittsKNZ,2)</f>
        <v>0</v>
      </c>
      <c r="I1926">
        <f t="shared" si="276"/>
        <v>3674</v>
      </c>
      <c r="J1926">
        <f t="shared" si="270"/>
        <v>734.98</v>
      </c>
      <c r="K1926">
        <f t="shared" si="271"/>
        <v>151</v>
      </c>
      <c r="L1926">
        <f t="shared" si="272"/>
        <v>1926</v>
      </c>
    </row>
    <row r="1927" spans="1:12" x14ac:dyDescent="0.25">
      <c r="A1927">
        <f t="shared" si="277"/>
        <v>6</v>
      </c>
      <c r="B1927">
        <f t="shared" si="278"/>
        <v>161</v>
      </c>
      <c r="C1927">
        <f t="shared" si="273"/>
        <v>3087</v>
      </c>
      <c r="D1927" t="str">
        <f t="shared" si="274"/>
        <v>Bodo</v>
      </c>
      <c r="E1927" t="str">
        <f t="shared" si="275"/>
        <v>Schmidt</v>
      </c>
      <c r="F1927">
        <f>ROUND(IF(Tariftyp="AT",IF($A1927&lt;MONTH(TE_ZP_AT),AT_Gehalt,AT_Gehalt*(1+TE_Satz_AT)),IF($A1927&lt;MONTH(TE_ZP_Tarif),Tarifentgelt,Tarifentgelt*(1+TE_Satz))*IRWAZ/AZ_Tarif)*EintrittsKNZ*AustrittsKNZ,2)</f>
        <v>3309.91</v>
      </c>
      <c r="G1927">
        <f>ROUND(Grundentgelt*LZinPrz,2)</f>
        <v>364.09</v>
      </c>
      <c r="H1927">
        <f>ROUND(IF(FreiwZulage&gt;TarifVolumenEnt+TarifVolumenLZ,FreiwZulage-(TarifVolumenEnt+TarifVolumenLZ),0)*AustrittsKNZ*EintrittsKNZ,2)</f>
        <v>0</v>
      </c>
      <c r="I1927">
        <f t="shared" si="276"/>
        <v>3674</v>
      </c>
      <c r="J1927">
        <f t="shared" si="270"/>
        <v>734.98</v>
      </c>
      <c r="K1927">
        <f t="shared" si="271"/>
        <v>151</v>
      </c>
      <c r="L1927">
        <f t="shared" si="272"/>
        <v>1926</v>
      </c>
    </row>
    <row r="1928" spans="1:12" x14ac:dyDescent="0.25">
      <c r="A1928">
        <f t="shared" si="277"/>
        <v>7</v>
      </c>
      <c r="B1928">
        <f t="shared" si="278"/>
        <v>161</v>
      </c>
      <c r="C1928">
        <f t="shared" si="273"/>
        <v>3087</v>
      </c>
      <c r="D1928" t="str">
        <f t="shared" si="274"/>
        <v>Bodo</v>
      </c>
      <c r="E1928" t="str">
        <f t="shared" si="275"/>
        <v>Schmidt</v>
      </c>
      <c r="F1928">
        <f>ROUND(IF(Tariftyp="AT",IF($A1928&lt;MONTH(TE_ZP_AT),AT_Gehalt,AT_Gehalt*(1+TE_Satz_AT)),IF($A1928&lt;MONTH(TE_ZP_Tarif),Tarifentgelt,Tarifentgelt*(1+TE_Satz))*IRWAZ/AZ_Tarif)*EintrittsKNZ*AustrittsKNZ,2)</f>
        <v>3309.91</v>
      </c>
      <c r="G1928">
        <f>ROUND(Grundentgelt*LZinPrz,2)</f>
        <v>364.09</v>
      </c>
      <c r="H1928">
        <f>ROUND(IF(FreiwZulage&gt;TarifVolumenEnt+TarifVolumenLZ,FreiwZulage-(TarifVolumenEnt+TarifVolumenLZ),0)*AustrittsKNZ*EintrittsKNZ,2)</f>
        <v>0</v>
      </c>
      <c r="I1928">
        <f t="shared" si="276"/>
        <v>3674</v>
      </c>
      <c r="J1928">
        <f t="shared" si="270"/>
        <v>734.98</v>
      </c>
      <c r="K1928">
        <f t="shared" si="271"/>
        <v>151</v>
      </c>
      <c r="L1928">
        <f t="shared" si="272"/>
        <v>1926</v>
      </c>
    </row>
    <row r="1929" spans="1:12" x14ac:dyDescent="0.25">
      <c r="A1929">
        <f t="shared" si="277"/>
        <v>8</v>
      </c>
      <c r="B1929">
        <f t="shared" si="278"/>
        <v>161</v>
      </c>
      <c r="C1929">
        <f t="shared" si="273"/>
        <v>3087</v>
      </c>
      <c r="D1929" t="str">
        <f t="shared" si="274"/>
        <v>Bodo</v>
      </c>
      <c r="E1929" t="str">
        <f t="shared" si="275"/>
        <v>Schmidt</v>
      </c>
      <c r="F1929">
        <f>ROUND(IF(Tariftyp="AT",IF($A1929&lt;MONTH(TE_ZP_AT),AT_Gehalt,AT_Gehalt*(1+TE_Satz_AT)),IF($A1929&lt;MONTH(TE_ZP_Tarif),Tarifentgelt,Tarifentgelt*(1+TE_Satz))*IRWAZ/AZ_Tarif)*EintrittsKNZ*AustrittsKNZ,2)</f>
        <v>3309.91</v>
      </c>
      <c r="G1929">
        <f>ROUND(Grundentgelt*LZinPrz,2)</f>
        <v>364.09</v>
      </c>
      <c r="H1929">
        <f>ROUND(IF(FreiwZulage&gt;TarifVolumenEnt+TarifVolumenLZ,FreiwZulage-(TarifVolumenEnt+TarifVolumenLZ),0)*AustrittsKNZ*EintrittsKNZ,2)</f>
        <v>0</v>
      </c>
      <c r="I1929">
        <f t="shared" si="276"/>
        <v>3674</v>
      </c>
      <c r="J1929">
        <f t="shared" si="270"/>
        <v>734.98</v>
      </c>
      <c r="K1929">
        <f t="shared" si="271"/>
        <v>151</v>
      </c>
      <c r="L1929">
        <f t="shared" si="272"/>
        <v>1926</v>
      </c>
    </row>
    <row r="1930" spans="1:12" x14ac:dyDescent="0.25">
      <c r="A1930">
        <f t="shared" si="277"/>
        <v>9</v>
      </c>
      <c r="B1930">
        <f t="shared" si="278"/>
        <v>161</v>
      </c>
      <c r="C1930">
        <f t="shared" si="273"/>
        <v>3087</v>
      </c>
      <c r="D1930" t="str">
        <f t="shared" si="274"/>
        <v>Bodo</v>
      </c>
      <c r="E1930" t="str">
        <f t="shared" si="275"/>
        <v>Schmidt</v>
      </c>
      <c r="F1930">
        <f>ROUND(IF(Tariftyp="AT",IF($A1930&lt;MONTH(TE_ZP_AT),AT_Gehalt,AT_Gehalt*(1+TE_Satz_AT)),IF($A1930&lt;MONTH(TE_ZP_Tarif),Tarifentgelt,Tarifentgelt*(1+TE_Satz))*IRWAZ/AZ_Tarif)*EintrittsKNZ*AustrittsKNZ,2)</f>
        <v>3309.91</v>
      </c>
      <c r="G1930">
        <f>ROUND(Grundentgelt*LZinPrz,2)</f>
        <v>364.09</v>
      </c>
      <c r="H1930">
        <f>ROUND(IF(FreiwZulage&gt;TarifVolumenEnt+TarifVolumenLZ,FreiwZulage-(TarifVolumenEnt+TarifVolumenLZ),0)*AustrittsKNZ*EintrittsKNZ,2)</f>
        <v>0</v>
      </c>
      <c r="I1930">
        <f t="shared" si="276"/>
        <v>3674</v>
      </c>
      <c r="J1930">
        <f t="shared" si="270"/>
        <v>734.98</v>
      </c>
      <c r="K1930">
        <f t="shared" si="271"/>
        <v>151</v>
      </c>
      <c r="L1930">
        <f t="shared" si="272"/>
        <v>1926</v>
      </c>
    </row>
    <row r="1931" spans="1:12" x14ac:dyDescent="0.25">
      <c r="A1931">
        <f t="shared" si="277"/>
        <v>10</v>
      </c>
      <c r="B1931">
        <f t="shared" si="278"/>
        <v>161</v>
      </c>
      <c r="C1931">
        <f t="shared" si="273"/>
        <v>3087</v>
      </c>
      <c r="D1931" t="str">
        <f t="shared" si="274"/>
        <v>Bodo</v>
      </c>
      <c r="E1931" t="str">
        <f t="shared" si="275"/>
        <v>Schmidt</v>
      </c>
      <c r="F1931">
        <f>ROUND(IF(Tariftyp="AT",IF($A1931&lt;MONTH(TE_ZP_AT),AT_Gehalt,AT_Gehalt*(1+TE_Satz_AT)),IF($A1931&lt;MONTH(TE_ZP_Tarif),Tarifentgelt,Tarifentgelt*(1+TE_Satz))*IRWAZ/AZ_Tarif)*EintrittsKNZ*AustrittsKNZ,2)</f>
        <v>3309.91</v>
      </c>
      <c r="G1931">
        <f>ROUND(Grundentgelt*LZinPrz,2)</f>
        <v>364.09</v>
      </c>
      <c r="H1931">
        <f>ROUND(IF(FreiwZulage&gt;TarifVolumenEnt+TarifVolumenLZ,FreiwZulage-(TarifVolumenEnt+TarifVolumenLZ),0)*AustrittsKNZ*EintrittsKNZ,2)</f>
        <v>0</v>
      </c>
      <c r="I1931">
        <f t="shared" si="276"/>
        <v>3674</v>
      </c>
      <c r="J1931">
        <f t="shared" si="270"/>
        <v>734.98</v>
      </c>
      <c r="K1931">
        <f t="shared" si="271"/>
        <v>151</v>
      </c>
      <c r="L1931">
        <f t="shared" si="272"/>
        <v>1926</v>
      </c>
    </row>
    <row r="1932" spans="1:12" x14ac:dyDescent="0.25">
      <c r="A1932">
        <f t="shared" si="277"/>
        <v>11</v>
      </c>
      <c r="B1932">
        <f t="shared" si="278"/>
        <v>161</v>
      </c>
      <c r="C1932">
        <f t="shared" si="273"/>
        <v>3087</v>
      </c>
      <c r="D1932" t="str">
        <f t="shared" si="274"/>
        <v>Bodo</v>
      </c>
      <c r="E1932" t="str">
        <f t="shared" si="275"/>
        <v>Schmidt</v>
      </c>
      <c r="F1932">
        <f>ROUND(IF(Tariftyp="AT",IF($A1932&lt;MONTH(TE_ZP_AT),AT_Gehalt,AT_Gehalt*(1+TE_Satz_AT)),IF($A1932&lt;MONTH(TE_ZP_Tarif),Tarifentgelt,Tarifentgelt*(1+TE_Satz))*IRWAZ/AZ_Tarif)*EintrittsKNZ*AustrittsKNZ,2)</f>
        <v>3309.91</v>
      </c>
      <c r="G1932">
        <f>ROUND(Grundentgelt*LZinPrz,2)</f>
        <v>364.09</v>
      </c>
      <c r="H1932">
        <f>ROUND(IF(FreiwZulage&gt;TarifVolumenEnt+TarifVolumenLZ,FreiwZulage-(TarifVolumenEnt+TarifVolumenLZ),0)*AustrittsKNZ*EintrittsKNZ,2)</f>
        <v>0</v>
      </c>
      <c r="I1932">
        <f t="shared" si="276"/>
        <v>3674</v>
      </c>
      <c r="J1932">
        <f t="shared" si="270"/>
        <v>734.98</v>
      </c>
      <c r="K1932">
        <f t="shared" si="271"/>
        <v>151</v>
      </c>
      <c r="L1932">
        <f t="shared" si="272"/>
        <v>1926</v>
      </c>
    </row>
    <row r="1933" spans="1:12" x14ac:dyDescent="0.25">
      <c r="A1933">
        <f t="shared" si="277"/>
        <v>12</v>
      </c>
      <c r="B1933">
        <f t="shared" si="278"/>
        <v>161</v>
      </c>
      <c r="C1933">
        <f t="shared" si="273"/>
        <v>3087</v>
      </c>
      <c r="D1933" t="str">
        <f t="shared" si="274"/>
        <v>Bodo</v>
      </c>
      <c r="E1933" t="str">
        <f t="shared" si="275"/>
        <v>Schmidt</v>
      </c>
      <c r="F1933">
        <f>ROUND(IF(Tariftyp="AT",IF($A1933&lt;MONTH(TE_ZP_AT),AT_Gehalt,AT_Gehalt*(1+TE_Satz_AT)),IF($A1933&lt;MONTH(TE_ZP_Tarif),Tarifentgelt,Tarifentgelt*(1+TE_Satz))*IRWAZ/AZ_Tarif)*EintrittsKNZ*AustrittsKNZ,2)</f>
        <v>3309.91</v>
      </c>
      <c r="G1933">
        <f>ROUND(Grundentgelt*LZinPrz,2)</f>
        <v>364.09</v>
      </c>
      <c r="H1933">
        <f>ROUND(IF(FreiwZulage&gt;TarifVolumenEnt+TarifVolumenLZ,FreiwZulage-(TarifVolumenEnt+TarifVolumenLZ),0)*AustrittsKNZ*EintrittsKNZ,2)</f>
        <v>0</v>
      </c>
      <c r="I1933">
        <f t="shared" si="276"/>
        <v>3674</v>
      </c>
      <c r="J1933">
        <f t="shared" si="270"/>
        <v>734.98</v>
      </c>
      <c r="K1933">
        <f t="shared" si="271"/>
        <v>151</v>
      </c>
      <c r="L1933">
        <f t="shared" si="272"/>
        <v>1926</v>
      </c>
    </row>
    <row r="1934" spans="1:12" x14ac:dyDescent="0.25">
      <c r="A1934">
        <f t="shared" si="277"/>
        <v>1</v>
      </c>
      <c r="B1934">
        <f t="shared" si="278"/>
        <v>162</v>
      </c>
      <c r="C1934">
        <f t="shared" si="273"/>
        <v>3090</v>
      </c>
      <c r="D1934" t="str">
        <f t="shared" si="274"/>
        <v>Dieter</v>
      </c>
      <c r="E1934" t="str">
        <f t="shared" si="275"/>
        <v>Schmidtmayer</v>
      </c>
      <c r="F1934">
        <f>ROUND(IF(Tariftyp="AT",IF($A1934&lt;MONTH(TE_ZP_AT),AT_Gehalt,AT_Gehalt*(1+TE_Satz_AT)),IF($A1934&lt;MONTH(TE_ZP_Tarif),Tarifentgelt,Tarifentgelt*(1+TE_Satz))*IRWAZ/AZ_Tarif)*EintrittsKNZ*AustrittsKNZ,2)</f>
        <v>3213.5</v>
      </c>
      <c r="G1934">
        <f>ROUND(Grundentgelt*LZinPrz,2)</f>
        <v>289.22000000000003</v>
      </c>
      <c r="H1934">
        <f>ROUND(IF(FreiwZulage&gt;TarifVolumenEnt+TarifVolumenLZ,FreiwZulage-(TarifVolumenEnt+TarifVolumenLZ),0)*AustrittsKNZ*EintrittsKNZ,2)</f>
        <v>100</v>
      </c>
      <c r="I1934">
        <f t="shared" si="276"/>
        <v>3602.7200000000003</v>
      </c>
      <c r="J1934">
        <f t="shared" si="270"/>
        <v>720.72</v>
      </c>
      <c r="K1934">
        <f t="shared" si="271"/>
        <v>222.27999999999975</v>
      </c>
      <c r="L1934">
        <f t="shared" si="272"/>
        <v>1997.2799999999997</v>
      </c>
    </row>
    <row r="1935" spans="1:12" x14ac:dyDescent="0.25">
      <c r="A1935">
        <f t="shared" si="277"/>
        <v>2</v>
      </c>
      <c r="B1935">
        <f t="shared" si="278"/>
        <v>162</v>
      </c>
      <c r="C1935">
        <f t="shared" si="273"/>
        <v>3090</v>
      </c>
      <c r="D1935" t="str">
        <f t="shared" si="274"/>
        <v>Dieter</v>
      </c>
      <c r="E1935" t="str">
        <f t="shared" si="275"/>
        <v>Schmidtmayer</v>
      </c>
      <c r="F1935">
        <f>ROUND(IF(Tariftyp="AT",IF($A1935&lt;MONTH(TE_ZP_AT),AT_Gehalt,AT_Gehalt*(1+TE_Satz_AT)),IF($A1935&lt;MONTH(TE_ZP_Tarif),Tarifentgelt,Tarifentgelt*(1+TE_Satz))*IRWAZ/AZ_Tarif)*EintrittsKNZ*AustrittsKNZ,2)</f>
        <v>3213.5</v>
      </c>
      <c r="G1935">
        <f>ROUND(Grundentgelt*LZinPrz,2)</f>
        <v>289.22000000000003</v>
      </c>
      <c r="H1935">
        <f>ROUND(IF(FreiwZulage&gt;TarifVolumenEnt+TarifVolumenLZ,FreiwZulage-(TarifVolumenEnt+TarifVolumenLZ),0)*AustrittsKNZ*EintrittsKNZ,2)</f>
        <v>100</v>
      </c>
      <c r="I1935">
        <f t="shared" si="276"/>
        <v>3602.7200000000003</v>
      </c>
      <c r="J1935">
        <f t="shared" si="270"/>
        <v>720.72</v>
      </c>
      <c r="K1935">
        <f t="shared" si="271"/>
        <v>222.27999999999975</v>
      </c>
      <c r="L1935">
        <f t="shared" si="272"/>
        <v>1997.2799999999997</v>
      </c>
    </row>
    <row r="1936" spans="1:12" x14ac:dyDescent="0.25">
      <c r="A1936">
        <f t="shared" si="277"/>
        <v>3</v>
      </c>
      <c r="B1936">
        <f t="shared" si="278"/>
        <v>162</v>
      </c>
      <c r="C1936">
        <f t="shared" si="273"/>
        <v>3090</v>
      </c>
      <c r="D1936" t="str">
        <f t="shared" si="274"/>
        <v>Dieter</v>
      </c>
      <c r="E1936" t="str">
        <f t="shared" si="275"/>
        <v>Schmidtmayer</v>
      </c>
      <c r="F1936">
        <f>ROUND(IF(Tariftyp="AT",IF($A1936&lt;MONTH(TE_ZP_AT),AT_Gehalt,AT_Gehalt*(1+TE_Satz_AT)),IF($A1936&lt;MONTH(TE_ZP_Tarif),Tarifentgelt,Tarifentgelt*(1+TE_Satz))*IRWAZ/AZ_Tarif)*EintrittsKNZ*AustrittsKNZ,2)</f>
        <v>3213.5</v>
      </c>
      <c r="G1936">
        <f>ROUND(Grundentgelt*LZinPrz,2)</f>
        <v>289.22000000000003</v>
      </c>
      <c r="H1936">
        <f>ROUND(IF(FreiwZulage&gt;TarifVolumenEnt+TarifVolumenLZ,FreiwZulage-(TarifVolumenEnt+TarifVolumenLZ),0)*AustrittsKNZ*EintrittsKNZ,2)</f>
        <v>100</v>
      </c>
      <c r="I1936">
        <f t="shared" si="276"/>
        <v>3602.7200000000003</v>
      </c>
      <c r="J1936">
        <f t="shared" si="270"/>
        <v>720.72</v>
      </c>
      <c r="K1936">
        <f t="shared" si="271"/>
        <v>222.27999999999975</v>
      </c>
      <c r="L1936">
        <f t="shared" si="272"/>
        <v>1997.2799999999997</v>
      </c>
    </row>
    <row r="1937" spans="1:12" x14ac:dyDescent="0.25">
      <c r="A1937">
        <f t="shared" si="277"/>
        <v>4</v>
      </c>
      <c r="B1937">
        <f t="shared" si="278"/>
        <v>162</v>
      </c>
      <c r="C1937">
        <f t="shared" si="273"/>
        <v>3090</v>
      </c>
      <c r="D1937" t="str">
        <f t="shared" si="274"/>
        <v>Dieter</v>
      </c>
      <c r="E1937" t="str">
        <f t="shared" si="275"/>
        <v>Schmidtmayer</v>
      </c>
      <c r="F1937">
        <f>ROUND(IF(Tariftyp="AT",IF($A1937&lt;MONTH(TE_ZP_AT),AT_Gehalt,AT_Gehalt*(1+TE_Satz_AT)),IF($A1937&lt;MONTH(TE_ZP_Tarif),Tarifentgelt,Tarifentgelt*(1+TE_Satz))*IRWAZ/AZ_Tarif)*EintrittsKNZ*AustrittsKNZ,2)</f>
        <v>3213.5</v>
      </c>
      <c r="G1937">
        <f>ROUND(Grundentgelt*LZinPrz,2)</f>
        <v>289.22000000000003</v>
      </c>
      <c r="H1937">
        <f>ROUND(IF(FreiwZulage&gt;TarifVolumenEnt+TarifVolumenLZ,FreiwZulage-(TarifVolumenEnt+TarifVolumenLZ),0)*AustrittsKNZ*EintrittsKNZ,2)</f>
        <v>100</v>
      </c>
      <c r="I1937">
        <f t="shared" si="276"/>
        <v>3602.7200000000003</v>
      </c>
      <c r="J1937">
        <f t="shared" si="270"/>
        <v>720.72</v>
      </c>
      <c r="K1937">
        <f t="shared" si="271"/>
        <v>222.27999999999975</v>
      </c>
      <c r="L1937">
        <f t="shared" si="272"/>
        <v>1997.2799999999997</v>
      </c>
    </row>
    <row r="1938" spans="1:12" x14ac:dyDescent="0.25">
      <c r="A1938">
        <f t="shared" si="277"/>
        <v>5</v>
      </c>
      <c r="B1938">
        <f t="shared" si="278"/>
        <v>162</v>
      </c>
      <c r="C1938">
        <f t="shared" si="273"/>
        <v>3090</v>
      </c>
      <c r="D1938" t="str">
        <f t="shared" si="274"/>
        <v>Dieter</v>
      </c>
      <c r="E1938" t="str">
        <f t="shared" si="275"/>
        <v>Schmidtmayer</v>
      </c>
      <c r="F1938">
        <f>ROUND(IF(Tariftyp="AT",IF($A1938&lt;MONTH(TE_ZP_AT),AT_Gehalt,AT_Gehalt*(1+TE_Satz_AT)),IF($A1938&lt;MONTH(TE_ZP_Tarif),Tarifentgelt,Tarifentgelt*(1+TE_Satz))*IRWAZ/AZ_Tarif)*EintrittsKNZ*AustrittsKNZ,2)</f>
        <v>3309.91</v>
      </c>
      <c r="G1938">
        <f>ROUND(Grundentgelt*LZinPrz,2)</f>
        <v>297.89</v>
      </c>
      <c r="H1938">
        <f>ROUND(IF(FreiwZulage&gt;TarifVolumenEnt+TarifVolumenLZ,FreiwZulage-(TarifVolumenEnt+TarifVolumenLZ),0)*AustrittsKNZ*EintrittsKNZ,2)</f>
        <v>0</v>
      </c>
      <c r="I1938">
        <f t="shared" si="276"/>
        <v>3607.7999999999997</v>
      </c>
      <c r="J1938">
        <f t="shared" si="270"/>
        <v>721.74</v>
      </c>
      <c r="K1938">
        <f t="shared" si="271"/>
        <v>217.20000000000027</v>
      </c>
      <c r="L1938">
        <f t="shared" si="272"/>
        <v>1992.2000000000003</v>
      </c>
    </row>
    <row r="1939" spans="1:12" x14ac:dyDescent="0.25">
      <c r="A1939">
        <f t="shared" si="277"/>
        <v>6</v>
      </c>
      <c r="B1939">
        <f t="shared" si="278"/>
        <v>162</v>
      </c>
      <c r="C1939">
        <f t="shared" si="273"/>
        <v>3090</v>
      </c>
      <c r="D1939" t="str">
        <f t="shared" si="274"/>
        <v>Dieter</v>
      </c>
      <c r="E1939" t="str">
        <f t="shared" si="275"/>
        <v>Schmidtmayer</v>
      </c>
      <c r="F1939">
        <f>ROUND(IF(Tariftyp="AT",IF($A1939&lt;MONTH(TE_ZP_AT),AT_Gehalt,AT_Gehalt*(1+TE_Satz_AT)),IF($A1939&lt;MONTH(TE_ZP_Tarif),Tarifentgelt,Tarifentgelt*(1+TE_Satz))*IRWAZ/AZ_Tarif)*EintrittsKNZ*AustrittsKNZ,2)</f>
        <v>3309.91</v>
      </c>
      <c r="G1939">
        <f>ROUND(Grundentgelt*LZinPrz,2)</f>
        <v>297.89</v>
      </c>
      <c r="H1939">
        <f>ROUND(IF(FreiwZulage&gt;TarifVolumenEnt+TarifVolumenLZ,FreiwZulage-(TarifVolumenEnt+TarifVolumenLZ),0)*AustrittsKNZ*EintrittsKNZ,2)</f>
        <v>0</v>
      </c>
      <c r="I1939">
        <f t="shared" si="276"/>
        <v>3607.7999999999997</v>
      </c>
      <c r="J1939">
        <f t="shared" si="270"/>
        <v>721.74</v>
      </c>
      <c r="K1939">
        <f t="shared" si="271"/>
        <v>217.20000000000027</v>
      </c>
      <c r="L1939">
        <f t="shared" si="272"/>
        <v>1992.2000000000003</v>
      </c>
    </row>
    <row r="1940" spans="1:12" x14ac:dyDescent="0.25">
      <c r="A1940">
        <f t="shared" si="277"/>
        <v>7</v>
      </c>
      <c r="B1940">
        <f t="shared" si="278"/>
        <v>162</v>
      </c>
      <c r="C1940">
        <f t="shared" si="273"/>
        <v>3090</v>
      </c>
      <c r="D1940" t="str">
        <f t="shared" si="274"/>
        <v>Dieter</v>
      </c>
      <c r="E1940" t="str">
        <f t="shared" si="275"/>
        <v>Schmidtmayer</v>
      </c>
      <c r="F1940">
        <f>ROUND(IF(Tariftyp="AT",IF($A1940&lt;MONTH(TE_ZP_AT),AT_Gehalt,AT_Gehalt*(1+TE_Satz_AT)),IF($A1940&lt;MONTH(TE_ZP_Tarif),Tarifentgelt,Tarifentgelt*(1+TE_Satz))*IRWAZ/AZ_Tarif)*EintrittsKNZ*AustrittsKNZ,2)</f>
        <v>3309.91</v>
      </c>
      <c r="G1940">
        <f>ROUND(Grundentgelt*LZinPrz,2)</f>
        <v>297.89</v>
      </c>
      <c r="H1940">
        <f>ROUND(IF(FreiwZulage&gt;TarifVolumenEnt+TarifVolumenLZ,FreiwZulage-(TarifVolumenEnt+TarifVolumenLZ),0)*AustrittsKNZ*EintrittsKNZ,2)</f>
        <v>0</v>
      </c>
      <c r="I1940">
        <f t="shared" si="276"/>
        <v>3607.7999999999997</v>
      </c>
      <c r="J1940">
        <f t="shared" si="270"/>
        <v>721.74</v>
      </c>
      <c r="K1940">
        <f t="shared" si="271"/>
        <v>217.20000000000027</v>
      </c>
      <c r="L1940">
        <f t="shared" si="272"/>
        <v>1992.2000000000003</v>
      </c>
    </row>
    <row r="1941" spans="1:12" x14ac:dyDescent="0.25">
      <c r="A1941">
        <f t="shared" si="277"/>
        <v>8</v>
      </c>
      <c r="B1941">
        <f t="shared" si="278"/>
        <v>162</v>
      </c>
      <c r="C1941">
        <f t="shared" si="273"/>
        <v>3090</v>
      </c>
      <c r="D1941" t="str">
        <f t="shared" si="274"/>
        <v>Dieter</v>
      </c>
      <c r="E1941" t="str">
        <f t="shared" si="275"/>
        <v>Schmidtmayer</v>
      </c>
      <c r="F1941">
        <f>ROUND(IF(Tariftyp="AT",IF($A1941&lt;MONTH(TE_ZP_AT),AT_Gehalt,AT_Gehalt*(1+TE_Satz_AT)),IF($A1941&lt;MONTH(TE_ZP_Tarif),Tarifentgelt,Tarifentgelt*(1+TE_Satz))*IRWAZ/AZ_Tarif)*EintrittsKNZ*AustrittsKNZ,2)</f>
        <v>3309.91</v>
      </c>
      <c r="G1941">
        <f>ROUND(Grundentgelt*LZinPrz,2)</f>
        <v>297.89</v>
      </c>
      <c r="H1941">
        <f>ROUND(IF(FreiwZulage&gt;TarifVolumenEnt+TarifVolumenLZ,FreiwZulage-(TarifVolumenEnt+TarifVolumenLZ),0)*AustrittsKNZ*EintrittsKNZ,2)</f>
        <v>0</v>
      </c>
      <c r="I1941">
        <f t="shared" si="276"/>
        <v>3607.7999999999997</v>
      </c>
      <c r="J1941">
        <f t="shared" si="270"/>
        <v>721.74</v>
      </c>
      <c r="K1941">
        <f t="shared" si="271"/>
        <v>217.20000000000027</v>
      </c>
      <c r="L1941">
        <f t="shared" si="272"/>
        <v>1992.2000000000003</v>
      </c>
    </row>
    <row r="1942" spans="1:12" x14ac:dyDescent="0.25">
      <c r="A1942">
        <f t="shared" si="277"/>
        <v>9</v>
      </c>
      <c r="B1942">
        <f t="shared" si="278"/>
        <v>162</v>
      </c>
      <c r="C1942">
        <f t="shared" si="273"/>
        <v>3090</v>
      </c>
      <c r="D1942" t="str">
        <f t="shared" si="274"/>
        <v>Dieter</v>
      </c>
      <c r="E1942" t="str">
        <f t="shared" si="275"/>
        <v>Schmidtmayer</v>
      </c>
      <c r="F1942">
        <f>ROUND(IF(Tariftyp="AT",IF($A1942&lt;MONTH(TE_ZP_AT),AT_Gehalt,AT_Gehalt*(1+TE_Satz_AT)),IF($A1942&lt;MONTH(TE_ZP_Tarif),Tarifentgelt,Tarifentgelt*(1+TE_Satz))*IRWAZ/AZ_Tarif)*EintrittsKNZ*AustrittsKNZ,2)</f>
        <v>3309.91</v>
      </c>
      <c r="G1942">
        <f>ROUND(Grundentgelt*LZinPrz,2)</f>
        <v>297.89</v>
      </c>
      <c r="H1942">
        <f>ROUND(IF(FreiwZulage&gt;TarifVolumenEnt+TarifVolumenLZ,FreiwZulage-(TarifVolumenEnt+TarifVolumenLZ),0)*AustrittsKNZ*EintrittsKNZ,2)</f>
        <v>0</v>
      </c>
      <c r="I1942">
        <f t="shared" si="276"/>
        <v>3607.7999999999997</v>
      </c>
      <c r="J1942">
        <f t="shared" si="270"/>
        <v>721.74</v>
      </c>
      <c r="K1942">
        <f t="shared" si="271"/>
        <v>217.20000000000027</v>
      </c>
      <c r="L1942">
        <f t="shared" si="272"/>
        <v>1992.2000000000003</v>
      </c>
    </row>
    <row r="1943" spans="1:12" x14ac:dyDescent="0.25">
      <c r="A1943">
        <f t="shared" si="277"/>
        <v>10</v>
      </c>
      <c r="B1943">
        <f t="shared" si="278"/>
        <v>162</v>
      </c>
      <c r="C1943">
        <f t="shared" si="273"/>
        <v>3090</v>
      </c>
      <c r="D1943" t="str">
        <f t="shared" si="274"/>
        <v>Dieter</v>
      </c>
      <c r="E1943" t="str">
        <f t="shared" si="275"/>
        <v>Schmidtmayer</v>
      </c>
      <c r="F1943">
        <f>ROUND(IF(Tariftyp="AT",IF($A1943&lt;MONTH(TE_ZP_AT),AT_Gehalt,AT_Gehalt*(1+TE_Satz_AT)),IF($A1943&lt;MONTH(TE_ZP_Tarif),Tarifentgelt,Tarifentgelt*(1+TE_Satz))*IRWAZ/AZ_Tarif)*EintrittsKNZ*AustrittsKNZ,2)</f>
        <v>3309.91</v>
      </c>
      <c r="G1943">
        <f>ROUND(Grundentgelt*LZinPrz,2)</f>
        <v>297.89</v>
      </c>
      <c r="H1943">
        <f>ROUND(IF(FreiwZulage&gt;TarifVolumenEnt+TarifVolumenLZ,FreiwZulage-(TarifVolumenEnt+TarifVolumenLZ),0)*AustrittsKNZ*EintrittsKNZ,2)</f>
        <v>0</v>
      </c>
      <c r="I1943">
        <f t="shared" si="276"/>
        <v>3607.7999999999997</v>
      </c>
      <c r="J1943">
        <f t="shared" si="270"/>
        <v>721.74</v>
      </c>
      <c r="K1943">
        <f t="shared" si="271"/>
        <v>217.20000000000027</v>
      </c>
      <c r="L1943">
        <f t="shared" si="272"/>
        <v>1992.2000000000003</v>
      </c>
    </row>
    <row r="1944" spans="1:12" x14ac:dyDescent="0.25">
      <c r="A1944">
        <f t="shared" si="277"/>
        <v>11</v>
      </c>
      <c r="B1944">
        <f t="shared" si="278"/>
        <v>162</v>
      </c>
      <c r="C1944">
        <f t="shared" si="273"/>
        <v>3090</v>
      </c>
      <c r="D1944" t="str">
        <f t="shared" si="274"/>
        <v>Dieter</v>
      </c>
      <c r="E1944" t="str">
        <f t="shared" si="275"/>
        <v>Schmidtmayer</v>
      </c>
      <c r="F1944">
        <f>ROUND(IF(Tariftyp="AT",IF($A1944&lt;MONTH(TE_ZP_AT),AT_Gehalt,AT_Gehalt*(1+TE_Satz_AT)),IF($A1944&lt;MONTH(TE_ZP_Tarif),Tarifentgelt,Tarifentgelt*(1+TE_Satz))*IRWAZ/AZ_Tarif)*EintrittsKNZ*AustrittsKNZ,2)</f>
        <v>3309.91</v>
      </c>
      <c r="G1944">
        <f>ROUND(Grundentgelt*LZinPrz,2)</f>
        <v>297.89</v>
      </c>
      <c r="H1944">
        <f>ROUND(IF(FreiwZulage&gt;TarifVolumenEnt+TarifVolumenLZ,FreiwZulage-(TarifVolumenEnt+TarifVolumenLZ),0)*AustrittsKNZ*EintrittsKNZ,2)</f>
        <v>0</v>
      </c>
      <c r="I1944">
        <f t="shared" si="276"/>
        <v>3607.7999999999997</v>
      </c>
      <c r="J1944">
        <f t="shared" si="270"/>
        <v>721.74</v>
      </c>
      <c r="K1944">
        <f t="shared" si="271"/>
        <v>217.20000000000027</v>
      </c>
      <c r="L1944">
        <f t="shared" si="272"/>
        <v>1992.2000000000003</v>
      </c>
    </row>
    <row r="1945" spans="1:12" x14ac:dyDescent="0.25">
      <c r="A1945">
        <f t="shared" si="277"/>
        <v>12</v>
      </c>
      <c r="B1945">
        <f t="shared" si="278"/>
        <v>162</v>
      </c>
      <c r="C1945">
        <f t="shared" si="273"/>
        <v>3090</v>
      </c>
      <c r="D1945" t="str">
        <f t="shared" si="274"/>
        <v>Dieter</v>
      </c>
      <c r="E1945" t="str">
        <f t="shared" si="275"/>
        <v>Schmidtmayer</v>
      </c>
      <c r="F1945">
        <f>ROUND(IF(Tariftyp="AT",IF($A1945&lt;MONTH(TE_ZP_AT),AT_Gehalt,AT_Gehalt*(1+TE_Satz_AT)),IF($A1945&lt;MONTH(TE_ZP_Tarif),Tarifentgelt,Tarifentgelt*(1+TE_Satz))*IRWAZ/AZ_Tarif)*EintrittsKNZ*AustrittsKNZ,2)</f>
        <v>3309.91</v>
      </c>
      <c r="G1945">
        <f>ROUND(Grundentgelt*LZinPrz,2)</f>
        <v>297.89</v>
      </c>
      <c r="H1945">
        <f>ROUND(IF(FreiwZulage&gt;TarifVolumenEnt+TarifVolumenLZ,FreiwZulage-(TarifVolumenEnt+TarifVolumenLZ),0)*AustrittsKNZ*EintrittsKNZ,2)</f>
        <v>0</v>
      </c>
      <c r="I1945">
        <f t="shared" si="276"/>
        <v>3607.7999999999997</v>
      </c>
      <c r="J1945">
        <f t="shared" si="270"/>
        <v>721.74</v>
      </c>
      <c r="K1945">
        <f t="shared" si="271"/>
        <v>217.20000000000027</v>
      </c>
      <c r="L1945">
        <f t="shared" si="272"/>
        <v>1992.2000000000003</v>
      </c>
    </row>
    <row r="1946" spans="1:12" x14ac:dyDescent="0.25">
      <c r="A1946">
        <f t="shared" si="277"/>
        <v>1</v>
      </c>
      <c r="B1946">
        <f t="shared" si="278"/>
        <v>163</v>
      </c>
      <c r="C1946">
        <f t="shared" si="273"/>
        <v>3092</v>
      </c>
      <c r="D1946" t="str">
        <f t="shared" si="274"/>
        <v>Ines</v>
      </c>
      <c r="E1946" t="str">
        <f t="shared" si="275"/>
        <v>Schmitt</v>
      </c>
      <c r="F1946">
        <f>ROUND(IF(Tariftyp="AT",IF($A1946&lt;MONTH(TE_ZP_AT),AT_Gehalt,AT_Gehalt*(1+TE_Satz_AT)),IF($A1946&lt;MONTH(TE_ZP_Tarif),Tarifentgelt,Tarifentgelt*(1+TE_Satz))*IRWAZ/AZ_Tarif)*EintrittsKNZ*AustrittsKNZ,2)</f>
        <v>3701</v>
      </c>
      <c r="G1946">
        <f>ROUND(Grundentgelt*LZinPrz,2)</f>
        <v>407.11</v>
      </c>
      <c r="H1946">
        <f>ROUND(IF(FreiwZulage&gt;TarifVolumenEnt+TarifVolumenLZ,FreiwZulage-(TarifVolumenEnt+TarifVolumenLZ),0)*AustrittsKNZ*EintrittsKNZ,2)</f>
        <v>0</v>
      </c>
      <c r="I1946">
        <f t="shared" si="276"/>
        <v>4108.1099999999997</v>
      </c>
      <c r="J1946">
        <f t="shared" si="270"/>
        <v>798.4</v>
      </c>
      <c r="K1946">
        <f t="shared" si="271"/>
        <v>0</v>
      </c>
      <c r="L1946">
        <f t="shared" si="272"/>
        <v>1491.8900000000003</v>
      </c>
    </row>
    <row r="1947" spans="1:12" x14ac:dyDescent="0.25">
      <c r="A1947">
        <f t="shared" si="277"/>
        <v>2</v>
      </c>
      <c r="B1947">
        <f t="shared" si="278"/>
        <v>163</v>
      </c>
      <c r="C1947">
        <f t="shared" si="273"/>
        <v>3092</v>
      </c>
      <c r="D1947" t="str">
        <f t="shared" si="274"/>
        <v>Ines</v>
      </c>
      <c r="E1947" t="str">
        <f t="shared" si="275"/>
        <v>Schmitt</v>
      </c>
      <c r="F1947">
        <f>ROUND(IF(Tariftyp="AT",IF($A1947&lt;MONTH(TE_ZP_AT),AT_Gehalt,AT_Gehalt*(1+TE_Satz_AT)),IF($A1947&lt;MONTH(TE_ZP_Tarif),Tarifentgelt,Tarifentgelt*(1+TE_Satz))*IRWAZ/AZ_Tarif)*EintrittsKNZ*AustrittsKNZ,2)</f>
        <v>3701</v>
      </c>
      <c r="G1947">
        <f>ROUND(Grundentgelt*LZinPrz,2)</f>
        <v>407.11</v>
      </c>
      <c r="H1947">
        <f>ROUND(IF(FreiwZulage&gt;TarifVolumenEnt+TarifVolumenLZ,FreiwZulage-(TarifVolumenEnt+TarifVolumenLZ),0)*AustrittsKNZ*EintrittsKNZ,2)</f>
        <v>0</v>
      </c>
      <c r="I1947">
        <f t="shared" si="276"/>
        <v>4108.1099999999997</v>
      </c>
      <c r="J1947">
        <f t="shared" si="270"/>
        <v>798.4</v>
      </c>
      <c r="K1947">
        <f t="shared" si="271"/>
        <v>0</v>
      </c>
      <c r="L1947">
        <f t="shared" si="272"/>
        <v>1491.8900000000003</v>
      </c>
    </row>
    <row r="1948" spans="1:12" x14ac:dyDescent="0.25">
      <c r="A1948">
        <f t="shared" si="277"/>
        <v>3</v>
      </c>
      <c r="B1948">
        <f t="shared" si="278"/>
        <v>163</v>
      </c>
      <c r="C1948">
        <f t="shared" si="273"/>
        <v>3092</v>
      </c>
      <c r="D1948" t="str">
        <f t="shared" si="274"/>
        <v>Ines</v>
      </c>
      <c r="E1948" t="str">
        <f t="shared" si="275"/>
        <v>Schmitt</v>
      </c>
      <c r="F1948">
        <f>ROUND(IF(Tariftyp="AT",IF($A1948&lt;MONTH(TE_ZP_AT),AT_Gehalt,AT_Gehalt*(1+TE_Satz_AT)),IF($A1948&lt;MONTH(TE_ZP_Tarif),Tarifentgelt,Tarifentgelt*(1+TE_Satz))*IRWAZ/AZ_Tarif)*EintrittsKNZ*AustrittsKNZ,2)</f>
        <v>3701</v>
      </c>
      <c r="G1948">
        <f>ROUND(Grundentgelt*LZinPrz,2)</f>
        <v>407.11</v>
      </c>
      <c r="H1948">
        <f>ROUND(IF(FreiwZulage&gt;TarifVolumenEnt+TarifVolumenLZ,FreiwZulage-(TarifVolumenEnt+TarifVolumenLZ),0)*AustrittsKNZ*EintrittsKNZ,2)</f>
        <v>0</v>
      </c>
      <c r="I1948">
        <f t="shared" si="276"/>
        <v>4108.1099999999997</v>
      </c>
      <c r="J1948">
        <f t="shared" si="270"/>
        <v>798.4</v>
      </c>
      <c r="K1948">
        <f t="shared" si="271"/>
        <v>0</v>
      </c>
      <c r="L1948">
        <f t="shared" si="272"/>
        <v>1491.8900000000003</v>
      </c>
    </row>
    <row r="1949" spans="1:12" x14ac:dyDescent="0.25">
      <c r="A1949">
        <f t="shared" si="277"/>
        <v>4</v>
      </c>
      <c r="B1949">
        <f t="shared" si="278"/>
        <v>163</v>
      </c>
      <c r="C1949">
        <f t="shared" si="273"/>
        <v>3092</v>
      </c>
      <c r="D1949" t="str">
        <f t="shared" si="274"/>
        <v>Ines</v>
      </c>
      <c r="E1949" t="str">
        <f t="shared" si="275"/>
        <v>Schmitt</v>
      </c>
      <c r="F1949">
        <f>ROUND(IF(Tariftyp="AT",IF($A1949&lt;MONTH(TE_ZP_AT),AT_Gehalt,AT_Gehalt*(1+TE_Satz_AT)),IF($A1949&lt;MONTH(TE_ZP_Tarif),Tarifentgelt,Tarifentgelt*(1+TE_Satz))*IRWAZ/AZ_Tarif)*EintrittsKNZ*AustrittsKNZ,2)</f>
        <v>3701</v>
      </c>
      <c r="G1949">
        <f>ROUND(Grundentgelt*LZinPrz,2)</f>
        <v>407.11</v>
      </c>
      <c r="H1949">
        <f>ROUND(IF(FreiwZulage&gt;TarifVolumenEnt+TarifVolumenLZ,FreiwZulage-(TarifVolumenEnt+TarifVolumenLZ),0)*AustrittsKNZ*EintrittsKNZ,2)</f>
        <v>0</v>
      </c>
      <c r="I1949">
        <f t="shared" si="276"/>
        <v>4108.1099999999997</v>
      </c>
      <c r="J1949">
        <f t="shared" si="270"/>
        <v>798.4</v>
      </c>
      <c r="K1949">
        <f t="shared" si="271"/>
        <v>0</v>
      </c>
      <c r="L1949">
        <f t="shared" si="272"/>
        <v>1491.8900000000003</v>
      </c>
    </row>
    <row r="1950" spans="1:12" x14ac:dyDescent="0.25">
      <c r="A1950">
        <f t="shared" si="277"/>
        <v>5</v>
      </c>
      <c r="B1950">
        <f t="shared" si="278"/>
        <v>163</v>
      </c>
      <c r="C1950">
        <f t="shared" si="273"/>
        <v>3092</v>
      </c>
      <c r="D1950" t="str">
        <f t="shared" si="274"/>
        <v>Ines</v>
      </c>
      <c r="E1950" t="str">
        <f t="shared" si="275"/>
        <v>Schmitt</v>
      </c>
      <c r="F1950">
        <f>ROUND(IF(Tariftyp="AT",IF($A1950&lt;MONTH(TE_ZP_AT),AT_Gehalt,AT_Gehalt*(1+TE_Satz_AT)),IF($A1950&lt;MONTH(TE_ZP_Tarif),Tarifentgelt,Tarifentgelt*(1+TE_Satz))*IRWAZ/AZ_Tarif)*EintrittsKNZ*AustrittsKNZ,2)</f>
        <v>3812.03</v>
      </c>
      <c r="G1950">
        <f>ROUND(Grundentgelt*LZinPrz,2)</f>
        <v>419.32</v>
      </c>
      <c r="H1950">
        <f>ROUND(IF(FreiwZulage&gt;TarifVolumenEnt+TarifVolumenLZ,FreiwZulage-(TarifVolumenEnt+TarifVolumenLZ),0)*AustrittsKNZ*EintrittsKNZ,2)</f>
        <v>0</v>
      </c>
      <c r="I1950">
        <f t="shared" si="276"/>
        <v>4231.3500000000004</v>
      </c>
      <c r="J1950">
        <f t="shared" si="270"/>
        <v>812.86</v>
      </c>
      <c r="K1950">
        <f t="shared" si="271"/>
        <v>0</v>
      </c>
      <c r="L1950">
        <f t="shared" si="272"/>
        <v>1368.6499999999996</v>
      </c>
    </row>
    <row r="1951" spans="1:12" x14ac:dyDescent="0.25">
      <c r="A1951">
        <f t="shared" si="277"/>
        <v>6</v>
      </c>
      <c r="B1951">
        <f t="shared" si="278"/>
        <v>163</v>
      </c>
      <c r="C1951">
        <f t="shared" si="273"/>
        <v>3092</v>
      </c>
      <c r="D1951" t="str">
        <f t="shared" si="274"/>
        <v>Ines</v>
      </c>
      <c r="E1951" t="str">
        <f t="shared" si="275"/>
        <v>Schmitt</v>
      </c>
      <c r="F1951">
        <f>ROUND(IF(Tariftyp="AT",IF($A1951&lt;MONTH(TE_ZP_AT),AT_Gehalt,AT_Gehalt*(1+TE_Satz_AT)),IF($A1951&lt;MONTH(TE_ZP_Tarif),Tarifentgelt,Tarifentgelt*(1+TE_Satz))*IRWAZ/AZ_Tarif)*EintrittsKNZ*AustrittsKNZ,2)</f>
        <v>3812.03</v>
      </c>
      <c r="G1951">
        <f>ROUND(Grundentgelt*LZinPrz,2)</f>
        <v>419.32</v>
      </c>
      <c r="H1951">
        <f>ROUND(IF(FreiwZulage&gt;TarifVolumenEnt+TarifVolumenLZ,FreiwZulage-(TarifVolumenEnt+TarifVolumenLZ),0)*AustrittsKNZ*EintrittsKNZ,2)</f>
        <v>0</v>
      </c>
      <c r="I1951">
        <f t="shared" si="276"/>
        <v>4231.3500000000004</v>
      </c>
      <c r="J1951">
        <f t="shared" si="270"/>
        <v>812.86</v>
      </c>
      <c r="K1951">
        <f t="shared" si="271"/>
        <v>0</v>
      </c>
      <c r="L1951">
        <f t="shared" si="272"/>
        <v>1368.6499999999996</v>
      </c>
    </row>
    <row r="1952" spans="1:12" x14ac:dyDescent="0.25">
      <c r="A1952">
        <f t="shared" si="277"/>
        <v>7</v>
      </c>
      <c r="B1952">
        <f t="shared" si="278"/>
        <v>163</v>
      </c>
      <c r="C1952">
        <f t="shared" si="273"/>
        <v>3092</v>
      </c>
      <c r="D1952" t="str">
        <f t="shared" si="274"/>
        <v>Ines</v>
      </c>
      <c r="E1952" t="str">
        <f t="shared" si="275"/>
        <v>Schmitt</v>
      </c>
      <c r="F1952">
        <f>ROUND(IF(Tariftyp="AT",IF($A1952&lt;MONTH(TE_ZP_AT),AT_Gehalt,AT_Gehalt*(1+TE_Satz_AT)),IF($A1952&lt;MONTH(TE_ZP_Tarif),Tarifentgelt,Tarifentgelt*(1+TE_Satz))*IRWAZ/AZ_Tarif)*EintrittsKNZ*AustrittsKNZ,2)</f>
        <v>3812.03</v>
      </c>
      <c r="G1952">
        <f>ROUND(Grundentgelt*LZinPrz,2)</f>
        <v>419.32</v>
      </c>
      <c r="H1952">
        <f>ROUND(IF(FreiwZulage&gt;TarifVolumenEnt+TarifVolumenLZ,FreiwZulage-(TarifVolumenEnt+TarifVolumenLZ),0)*AustrittsKNZ*EintrittsKNZ,2)</f>
        <v>0</v>
      </c>
      <c r="I1952">
        <f t="shared" si="276"/>
        <v>4231.3500000000004</v>
      </c>
      <c r="J1952">
        <f t="shared" si="270"/>
        <v>812.86</v>
      </c>
      <c r="K1952">
        <f t="shared" si="271"/>
        <v>0</v>
      </c>
      <c r="L1952">
        <f t="shared" si="272"/>
        <v>1368.6499999999996</v>
      </c>
    </row>
    <row r="1953" spans="1:12" x14ac:dyDescent="0.25">
      <c r="A1953">
        <f t="shared" si="277"/>
        <v>8</v>
      </c>
      <c r="B1953">
        <f t="shared" si="278"/>
        <v>163</v>
      </c>
      <c r="C1953">
        <f t="shared" si="273"/>
        <v>3092</v>
      </c>
      <c r="D1953" t="str">
        <f t="shared" si="274"/>
        <v>Ines</v>
      </c>
      <c r="E1953" t="str">
        <f t="shared" si="275"/>
        <v>Schmitt</v>
      </c>
      <c r="F1953">
        <f>ROUND(IF(Tariftyp="AT",IF($A1953&lt;MONTH(TE_ZP_AT),AT_Gehalt,AT_Gehalt*(1+TE_Satz_AT)),IF($A1953&lt;MONTH(TE_ZP_Tarif),Tarifentgelt,Tarifentgelt*(1+TE_Satz))*IRWAZ/AZ_Tarif)*EintrittsKNZ*AustrittsKNZ,2)</f>
        <v>3812.03</v>
      </c>
      <c r="G1953">
        <f>ROUND(Grundentgelt*LZinPrz,2)</f>
        <v>419.32</v>
      </c>
      <c r="H1953">
        <f>ROUND(IF(FreiwZulage&gt;TarifVolumenEnt+TarifVolumenLZ,FreiwZulage-(TarifVolumenEnt+TarifVolumenLZ),0)*AustrittsKNZ*EintrittsKNZ,2)</f>
        <v>0</v>
      </c>
      <c r="I1953">
        <f t="shared" si="276"/>
        <v>4231.3500000000004</v>
      </c>
      <c r="J1953">
        <f t="shared" si="270"/>
        <v>812.86</v>
      </c>
      <c r="K1953">
        <f t="shared" si="271"/>
        <v>0</v>
      </c>
      <c r="L1953">
        <f t="shared" si="272"/>
        <v>1368.6499999999996</v>
      </c>
    </row>
    <row r="1954" spans="1:12" x14ac:dyDescent="0.25">
      <c r="A1954">
        <f t="shared" si="277"/>
        <v>9</v>
      </c>
      <c r="B1954">
        <f t="shared" si="278"/>
        <v>163</v>
      </c>
      <c r="C1954">
        <f t="shared" si="273"/>
        <v>3092</v>
      </c>
      <c r="D1954" t="str">
        <f t="shared" si="274"/>
        <v>Ines</v>
      </c>
      <c r="E1954" t="str">
        <f t="shared" si="275"/>
        <v>Schmitt</v>
      </c>
      <c r="F1954">
        <f>ROUND(IF(Tariftyp="AT",IF($A1954&lt;MONTH(TE_ZP_AT),AT_Gehalt,AT_Gehalt*(1+TE_Satz_AT)),IF($A1954&lt;MONTH(TE_ZP_Tarif),Tarifentgelt,Tarifentgelt*(1+TE_Satz))*IRWAZ/AZ_Tarif)*EintrittsKNZ*AustrittsKNZ,2)</f>
        <v>3812.03</v>
      </c>
      <c r="G1954">
        <f>ROUND(Grundentgelt*LZinPrz,2)</f>
        <v>419.32</v>
      </c>
      <c r="H1954">
        <f>ROUND(IF(FreiwZulage&gt;TarifVolumenEnt+TarifVolumenLZ,FreiwZulage-(TarifVolumenEnt+TarifVolumenLZ),0)*AustrittsKNZ*EintrittsKNZ,2)</f>
        <v>0</v>
      </c>
      <c r="I1954">
        <f t="shared" si="276"/>
        <v>4231.3500000000004</v>
      </c>
      <c r="J1954">
        <f t="shared" si="270"/>
        <v>812.86</v>
      </c>
      <c r="K1954">
        <f t="shared" si="271"/>
        <v>0</v>
      </c>
      <c r="L1954">
        <f t="shared" si="272"/>
        <v>1368.6499999999996</v>
      </c>
    </row>
    <row r="1955" spans="1:12" x14ac:dyDescent="0.25">
      <c r="A1955">
        <f t="shared" si="277"/>
        <v>10</v>
      </c>
      <c r="B1955">
        <f t="shared" si="278"/>
        <v>163</v>
      </c>
      <c r="C1955">
        <f t="shared" si="273"/>
        <v>3092</v>
      </c>
      <c r="D1955" t="str">
        <f t="shared" si="274"/>
        <v>Ines</v>
      </c>
      <c r="E1955" t="str">
        <f t="shared" si="275"/>
        <v>Schmitt</v>
      </c>
      <c r="F1955">
        <f>ROUND(IF(Tariftyp="AT",IF($A1955&lt;MONTH(TE_ZP_AT),AT_Gehalt,AT_Gehalt*(1+TE_Satz_AT)),IF($A1955&lt;MONTH(TE_ZP_Tarif),Tarifentgelt,Tarifentgelt*(1+TE_Satz))*IRWAZ/AZ_Tarif)*EintrittsKNZ*AustrittsKNZ,2)</f>
        <v>3812.03</v>
      </c>
      <c r="G1955">
        <f>ROUND(Grundentgelt*LZinPrz,2)</f>
        <v>419.32</v>
      </c>
      <c r="H1955">
        <f>ROUND(IF(FreiwZulage&gt;TarifVolumenEnt+TarifVolumenLZ,FreiwZulage-(TarifVolumenEnt+TarifVolumenLZ),0)*AustrittsKNZ*EintrittsKNZ,2)</f>
        <v>0</v>
      </c>
      <c r="I1955">
        <f t="shared" si="276"/>
        <v>4231.3500000000004</v>
      </c>
      <c r="J1955">
        <f t="shared" si="270"/>
        <v>812.86</v>
      </c>
      <c r="K1955">
        <f t="shared" si="271"/>
        <v>0</v>
      </c>
      <c r="L1955">
        <f t="shared" si="272"/>
        <v>1368.6499999999996</v>
      </c>
    </row>
    <row r="1956" spans="1:12" x14ac:dyDescent="0.25">
      <c r="A1956">
        <f t="shared" si="277"/>
        <v>11</v>
      </c>
      <c r="B1956">
        <f t="shared" si="278"/>
        <v>163</v>
      </c>
      <c r="C1956">
        <f t="shared" si="273"/>
        <v>3092</v>
      </c>
      <c r="D1956" t="str">
        <f t="shared" si="274"/>
        <v>Ines</v>
      </c>
      <c r="E1956" t="str">
        <f t="shared" si="275"/>
        <v>Schmitt</v>
      </c>
      <c r="F1956">
        <f>ROUND(IF(Tariftyp="AT",IF($A1956&lt;MONTH(TE_ZP_AT),AT_Gehalt,AT_Gehalt*(1+TE_Satz_AT)),IF($A1956&lt;MONTH(TE_ZP_Tarif),Tarifentgelt,Tarifentgelt*(1+TE_Satz))*IRWAZ/AZ_Tarif)*EintrittsKNZ*AustrittsKNZ,2)</f>
        <v>3812.03</v>
      </c>
      <c r="G1956">
        <f>ROUND(Grundentgelt*LZinPrz,2)</f>
        <v>419.32</v>
      </c>
      <c r="H1956">
        <f>ROUND(IF(FreiwZulage&gt;TarifVolumenEnt+TarifVolumenLZ,FreiwZulage-(TarifVolumenEnt+TarifVolumenLZ),0)*AustrittsKNZ*EintrittsKNZ,2)</f>
        <v>0</v>
      </c>
      <c r="I1956">
        <f t="shared" si="276"/>
        <v>4231.3500000000004</v>
      </c>
      <c r="J1956">
        <f t="shared" si="270"/>
        <v>812.86</v>
      </c>
      <c r="K1956">
        <f t="shared" si="271"/>
        <v>0</v>
      </c>
      <c r="L1956">
        <f t="shared" si="272"/>
        <v>1368.6499999999996</v>
      </c>
    </row>
    <row r="1957" spans="1:12" x14ac:dyDescent="0.25">
      <c r="A1957">
        <f t="shared" si="277"/>
        <v>12</v>
      </c>
      <c r="B1957">
        <f t="shared" si="278"/>
        <v>163</v>
      </c>
      <c r="C1957">
        <f t="shared" si="273"/>
        <v>3092</v>
      </c>
      <c r="D1957" t="str">
        <f t="shared" si="274"/>
        <v>Ines</v>
      </c>
      <c r="E1957" t="str">
        <f t="shared" si="275"/>
        <v>Schmitt</v>
      </c>
      <c r="F1957">
        <f>ROUND(IF(Tariftyp="AT",IF($A1957&lt;MONTH(TE_ZP_AT),AT_Gehalt,AT_Gehalt*(1+TE_Satz_AT)),IF($A1957&lt;MONTH(TE_ZP_Tarif),Tarifentgelt,Tarifentgelt*(1+TE_Satz))*IRWAZ/AZ_Tarif)*EintrittsKNZ*AustrittsKNZ,2)</f>
        <v>3812.03</v>
      </c>
      <c r="G1957">
        <f>ROUND(Grundentgelt*LZinPrz,2)</f>
        <v>419.32</v>
      </c>
      <c r="H1957">
        <f>ROUND(IF(FreiwZulage&gt;TarifVolumenEnt+TarifVolumenLZ,FreiwZulage-(TarifVolumenEnt+TarifVolumenLZ),0)*AustrittsKNZ*EintrittsKNZ,2)</f>
        <v>0</v>
      </c>
      <c r="I1957">
        <f t="shared" si="276"/>
        <v>4231.3500000000004</v>
      </c>
      <c r="J1957">
        <f t="shared" si="270"/>
        <v>812.86</v>
      </c>
      <c r="K1957">
        <f t="shared" si="271"/>
        <v>0</v>
      </c>
      <c r="L1957">
        <f t="shared" si="272"/>
        <v>1368.6499999999996</v>
      </c>
    </row>
    <row r="1958" spans="1:12" x14ac:dyDescent="0.25">
      <c r="A1958">
        <f t="shared" si="277"/>
        <v>1</v>
      </c>
      <c r="B1958">
        <f t="shared" si="278"/>
        <v>164</v>
      </c>
      <c r="C1958">
        <f t="shared" si="273"/>
        <v>3093</v>
      </c>
      <c r="D1958" t="str">
        <f t="shared" si="274"/>
        <v>Dieter</v>
      </c>
      <c r="E1958" t="str">
        <f t="shared" si="275"/>
        <v>Schmitt</v>
      </c>
      <c r="F1958">
        <f>ROUND(IF(Tariftyp="AT",IF($A1958&lt;MONTH(TE_ZP_AT),AT_Gehalt,AT_Gehalt*(1+TE_Satz_AT)),IF($A1958&lt;MONTH(TE_ZP_Tarif),Tarifentgelt,Tarifentgelt*(1+TE_Satz))*IRWAZ/AZ_Tarif)*EintrittsKNZ*AustrittsKNZ,2)</f>
        <v>3679</v>
      </c>
      <c r="G1958">
        <f>ROUND(Grundentgelt*LZinPrz,2)</f>
        <v>331.11</v>
      </c>
      <c r="H1958">
        <f>ROUND(IF(FreiwZulage&gt;TarifVolumenEnt+TarifVolumenLZ,FreiwZulage-(TarifVolumenEnt+TarifVolumenLZ),0)*AustrittsKNZ*EintrittsKNZ,2)</f>
        <v>88</v>
      </c>
      <c r="I1958">
        <f t="shared" si="276"/>
        <v>4098.1100000000006</v>
      </c>
      <c r="J1958">
        <f t="shared" si="270"/>
        <v>797.23</v>
      </c>
      <c r="K1958">
        <f t="shared" si="271"/>
        <v>0</v>
      </c>
      <c r="L1958">
        <f t="shared" si="272"/>
        <v>1501.8899999999994</v>
      </c>
    </row>
    <row r="1959" spans="1:12" x14ac:dyDescent="0.25">
      <c r="A1959">
        <f t="shared" si="277"/>
        <v>2</v>
      </c>
      <c r="B1959">
        <f t="shared" si="278"/>
        <v>164</v>
      </c>
      <c r="C1959">
        <f t="shared" si="273"/>
        <v>3093</v>
      </c>
      <c r="D1959" t="str">
        <f t="shared" si="274"/>
        <v>Dieter</v>
      </c>
      <c r="E1959" t="str">
        <f t="shared" si="275"/>
        <v>Schmitt</v>
      </c>
      <c r="F1959">
        <f>ROUND(IF(Tariftyp="AT",IF($A1959&lt;MONTH(TE_ZP_AT),AT_Gehalt,AT_Gehalt*(1+TE_Satz_AT)),IF($A1959&lt;MONTH(TE_ZP_Tarif),Tarifentgelt,Tarifentgelt*(1+TE_Satz))*IRWAZ/AZ_Tarif)*EintrittsKNZ*AustrittsKNZ,2)</f>
        <v>3679</v>
      </c>
      <c r="G1959">
        <f>ROUND(Grundentgelt*LZinPrz,2)</f>
        <v>331.11</v>
      </c>
      <c r="H1959">
        <f>ROUND(IF(FreiwZulage&gt;TarifVolumenEnt+TarifVolumenLZ,FreiwZulage-(TarifVolumenEnt+TarifVolumenLZ),0)*AustrittsKNZ*EintrittsKNZ,2)</f>
        <v>88</v>
      </c>
      <c r="I1959">
        <f t="shared" si="276"/>
        <v>4098.1100000000006</v>
      </c>
      <c r="J1959">
        <f t="shared" si="270"/>
        <v>797.23</v>
      </c>
      <c r="K1959">
        <f t="shared" si="271"/>
        <v>0</v>
      </c>
      <c r="L1959">
        <f t="shared" si="272"/>
        <v>1501.8899999999994</v>
      </c>
    </row>
    <row r="1960" spans="1:12" x14ac:dyDescent="0.25">
      <c r="A1960">
        <f t="shared" si="277"/>
        <v>3</v>
      </c>
      <c r="B1960">
        <f t="shared" si="278"/>
        <v>164</v>
      </c>
      <c r="C1960">
        <f t="shared" si="273"/>
        <v>3093</v>
      </c>
      <c r="D1960" t="str">
        <f t="shared" si="274"/>
        <v>Dieter</v>
      </c>
      <c r="E1960" t="str">
        <f t="shared" si="275"/>
        <v>Schmitt</v>
      </c>
      <c r="F1960">
        <f>ROUND(IF(Tariftyp="AT",IF($A1960&lt;MONTH(TE_ZP_AT),AT_Gehalt,AT_Gehalt*(1+TE_Satz_AT)),IF($A1960&lt;MONTH(TE_ZP_Tarif),Tarifentgelt,Tarifentgelt*(1+TE_Satz))*IRWAZ/AZ_Tarif)*EintrittsKNZ*AustrittsKNZ,2)</f>
        <v>3679</v>
      </c>
      <c r="G1960">
        <f>ROUND(Grundentgelt*LZinPrz,2)</f>
        <v>331.11</v>
      </c>
      <c r="H1960">
        <f>ROUND(IF(FreiwZulage&gt;TarifVolumenEnt+TarifVolumenLZ,FreiwZulage-(TarifVolumenEnt+TarifVolumenLZ),0)*AustrittsKNZ*EintrittsKNZ,2)</f>
        <v>88</v>
      </c>
      <c r="I1960">
        <f t="shared" si="276"/>
        <v>4098.1100000000006</v>
      </c>
      <c r="J1960">
        <f t="shared" si="270"/>
        <v>797.23</v>
      </c>
      <c r="K1960">
        <f t="shared" si="271"/>
        <v>0</v>
      </c>
      <c r="L1960">
        <f t="shared" si="272"/>
        <v>1501.8899999999994</v>
      </c>
    </row>
    <row r="1961" spans="1:12" x14ac:dyDescent="0.25">
      <c r="A1961">
        <f t="shared" si="277"/>
        <v>4</v>
      </c>
      <c r="B1961">
        <f t="shared" si="278"/>
        <v>164</v>
      </c>
      <c r="C1961">
        <f t="shared" si="273"/>
        <v>3093</v>
      </c>
      <c r="D1961" t="str">
        <f t="shared" si="274"/>
        <v>Dieter</v>
      </c>
      <c r="E1961" t="str">
        <f t="shared" si="275"/>
        <v>Schmitt</v>
      </c>
      <c r="F1961">
        <f>ROUND(IF(Tariftyp="AT",IF($A1961&lt;MONTH(TE_ZP_AT),AT_Gehalt,AT_Gehalt*(1+TE_Satz_AT)),IF($A1961&lt;MONTH(TE_ZP_Tarif),Tarifentgelt,Tarifentgelt*(1+TE_Satz))*IRWAZ/AZ_Tarif)*EintrittsKNZ*AustrittsKNZ,2)</f>
        <v>3679</v>
      </c>
      <c r="G1961">
        <f>ROUND(Grundentgelt*LZinPrz,2)</f>
        <v>331.11</v>
      </c>
      <c r="H1961">
        <f>ROUND(IF(FreiwZulage&gt;TarifVolumenEnt+TarifVolumenLZ,FreiwZulage-(TarifVolumenEnt+TarifVolumenLZ),0)*AustrittsKNZ*EintrittsKNZ,2)</f>
        <v>88</v>
      </c>
      <c r="I1961">
        <f t="shared" si="276"/>
        <v>4098.1100000000006</v>
      </c>
      <c r="J1961">
        <f t="shared" si="270"/>
        <v>797.23</v>
      </c>
      <c r="K1961">
        <f t="shared" si="271"/>
        <v>0</v>
      </c>
      <c r="L1961">
        <f t="shared" si="272"/>
        <v>1501.8899999999994</v>
      </c>
    </row>
    <row r="1962" spans="1:12" x14ac:dyDescent="0.25">
      <c r="A1962">
        <f t="shared" si="277"/>
        <v>5</v>
      </c>
      <c r="B1962">
        <f t="shared" si="278"/>
        <v>164</v>
      </c>
      <c r="C1962">
        <f t="shared" si="273"/>
        <v>3093</v>
      </c>
      <c r="D1962" t="str">
        <f t="shared" si="274"/>
        <v>Dieter</v>
      </c>
      <c r="E1962" t="str">
        <f t="shared" si="275"/>
        <v>Schmitt</v>
      </c>
      <c r="F1962">
        <f>ROUND(IF(Tariftyp="AT",IF($A1962&lt;MONTH(TE_ZP_AT),AT_Gehalt,AT_Gehalt*(1+TE_Satz_AT)),IF($A1962&lt;MONTH(TE_ZP_Tarif),Tarifentgelt,Tarifentgelt*(1+TE_Satz))*IRWAZ/AZ_Tarif)*EintrittsKNZ*AustrittsKNZ,2)</f>
        <v>3789.37</v>
      </c>
      <c r="G1962">
        <f>ROUND(Grundentgelt*LZinPrz,2)</f>
        <v>341.04</v>
      </c>
      <c r="H1962">
        <f>ROUND(IF(FreiwZulage&gt;TarifVolumenEnt+TarifVolumenLZ,FreiwZulage-(TarifVolumenEnt+TarifVolumenLZ),0)*AustrittsKNZ*EintrittsKNZ,2)</f>
        <v>0</v>
      </c>
      <c r="I1962">
        <f t="shared" si="276"/>
        <v>4130.41</v>
      </c>
      <c r="J1962">
        <f t="shared" si="270"/>
        <v>801.02</v>
      </c>
      <c r="K1962">
        <f t="shared" si="271"/>
        <v>0</v>
      </c>
      <c r="L1962">
        <f t="shared" si="272"/>
        <v>1469.5900000000001</v>
      </c>
    </row>
    <row r="1963" spans="1:12" x14ac:dyDescent="0.25">
      <c r="A1963">
        <f t="shared" si="277"/>
        <v>6</v>
      </c>
      <c r="B1963">
        <f t="shared" si="278"/>
        <v>164</v>
      </c>
      <c r="C1963">
        <f t="shared" si="273"/>
        <v>3093</v>
      </c>
      <c r="D1963" t="str">
        <f t="shared" si="274"/>
        <v>Dieter</v>
      </c>
      <c r="E1963" t="str">
        <f t="shared" si="275"/>
        <v>Schmitt</v>
      </c>
      <c r="F1963">
        <f>ROUND(IF(Tariftyp="AT",IF($A1963&lt;MONTH(TE_ZP_AT),AT_Gehalt,AT_Gehalt*(1+TE_Satz_AT)),IF($A1963&lt;MONTH(TE_ZP_Tarif),Tarifentgelt,Tarifentgelt*(1+TE_Satz))*IRWAZ/AZ_Tarif)*EintrittsKNZ*AustrittsKNZ,2)</f>
        <v>3789.37</v>
      </c>
      <c r="G1963">
        <f>ROUND(Grundentgelt*LZinPrz,2)</f>
        <v>341.04</v>
      </c>
      <c r="H1963">
        <f>ROUND(IF(FreiwZulage&gt;TarifVolumenEnt+TarifVolumenLZ,FreiwZulage-(TarifVolumenEnt+TarifVolumenLZ),0)*AustrittsKNZ*EintrittsKNZ,2)</f>
        <v>0</v>
      </c>
      <c r="I1963">
        <f t="shared" si="276"/>
        <v>4130.41</v>
      </c>
      <c r="J1963">
        <f t="shared" si="270"/>
        <v>801.02</v>
      </c>
      <c r="K1963">
        <f t="shared" si="271"/>
        <v>0</v>
      </c>
      <c r="L1963">
        <f t="shared" si="272"/>
        <v>1469.5900000000001</v>
      </c>
    </row>
    <row r="1964" spans="1:12" x14ac:dyDescent="0.25">
      <c r="A1964">
        <f t="shared" si="277"/>
        <v>7</v>
      </c>
      <c r="B1964">
        <f t="shared" si="278"/>
        <v>164</v>
      </c>
      <c r="C1964">
        <f t="shared" si="273"/>
        <v>3093</v>
      </c>
      <c r="D1964" t="str">
        <f t="shared" si="274"/>
        <v>Dieter</v>
      </c>
      <c r="E1964" t="str">
        <f t="shared" si="275"/>
        <v>Schmitt</v>
      </c>
      <c r="F1964">
        <f>ROUND(IF(Tariftyp="AT",IF($A1964&lt;MONTH(TE_ZP_AT),AT_Gehalt,AT_Gehalt*(1+TE_Satz_AT)),IF($A1964&lt;MONTH(TE_ZP_Tarif),Tarifentgelt,Tarifentgelt*(1+TE_Satz))*IRWAZ/AZ_Tarif)*EintrittsKNZ*AustrittsKNZ,2)</f>
        <v>3789.37</v>
      </c>
      <c r="G1964">
        <f>ROUND(Grundentgelt*LZinPrz,2)</f>
        <v>341.04</v>
      </c>
      <c r="H1964">
        <f>ROUND(IF(FreiwZulage&gt;TarifVolumenEnt+TarifVolumenLZ,FreiwZulage-(TarifVolumenEnt+TarifVolumenLZ),0)*AustrittsKNZ*EintrittsKNZ,2)</f>
        <v>0</v>
      </c>
      <c r="I1964">
        <f t="shared" si="276"/>
        <v>4130.41</v>
      </c>
      <c r="J1964">
        <f t="shared" si="270"/>
        <v>801.02</v>
      </c>
      <c r="K1964">
        <f t="shared" si="271"/>
        <v>0</v>
      </c>
      <c r="L1964">
        <f t="shared" si="272"/>
        <v>1469.5900000000001</v>
      </c>
    </row>
    <row r="1965" spans="1:12" x14ac:dyDescent="0.25">
      <c r="A1965">
        <f t="shared" si="277"/>
        <v>8</v>
      </c>
      <c r="B1965">
        <f t="shared" si="278"/>
        <v>164</v>
      </c>
      <c r="C1965">
        <f t="shared" si="273"/>
        <v>3093</v>
      </c>
      <c r="D1965" t="str">
        <f t="shared" si="274"/>
        <v>Dieter</v>
      </c>
      <c r="E1965" t="str">
        <f t="shared" si="275"/>
        <v>Schmitt</v>
      </c>
      <c r="F1965">
        <f>ROUND(IF(Tariftyp="AT",IF($A1965&lt;MONTH(TE_ZP_AT),AT_Gehalt,AT_Gehalt*(1+TE_Satz_AT)),IF($A1965&lt;MONTH(TE_ZP_Tarif),Tarifentgelt,Tarifentgelt*(1+TE_Satz))*IRWAZ/AZ_Tarif)*EintrittsKNZ*AustrittsKNZ,2)</f>
        <v>3789.37</v>
      </c>
      <c r="G1965">
        <f>ROUND(Grundentgelt*LZinPrz,2)</f>
        <v>341.04</v>
      </c>
      <c r="H1965">
        <f>ROUND(IF(FreiwZulage&gt;TarifVolumenEnt+TarifVolumenLZ,FreiwZulage-(TarifVolumenEnt+TarifVolumenLZ),0)*AustrittsKNZ*EintrittsKNZ,2)</f>
        <v>0</v>
      </c>
      <c r="I1965">
        <f t="shared" si="276"/>
        <v>4130.41</v>
      </c>
      <c r="J1965">
        <f t="shared" si="270"/>
        <v>801.02</v>
      </c>
      <c r="K1965">
        <f t="shared" si="271"/>
        <v>0</v>
      </c>
      <c r="L1965">
        <f t="shared" si="272"/>
        <v>1469.5900000000001</v>
      </c>
    </row>
    <row r="1966" spans="1:12" x14ac:dyDescent="0.25">
      <c r="A1966">
        <f t="shared" si="277"/>
        <v>9</v>
      </c>
      <c r="B1966">
        <f t="shared" si="278"/>
        <v>164</v>
      </c>
      <c r="C1966">
        <f t="shared" si="273"/>
        <v>3093</v>
      </c>
      <c r="D1966" t="str">
        <f t="shared" si="274"/>
        <v>Dieter</v>
      </c>
      <c r="E1966" t="str">
        <f t="shared" si="275"/>
        <v>Schmitt</v>
      </c>
      <c r="F1966">
        <f>ROUND(IF(Tariftyp="AT",IF($A1966&lt;MONTH(TE_ZP_AT),AT_Gehalt,AT_Gehalt*(1+TE_Satz_AT)),IF($A1966&lt;MONTH(TE_ZP_Tarif),Tarifentgelt,Tarifentgelt*(1+TE_Satz))*IRWAZ/AZ_Tarif)*EintrittsKNZ*AustrittsKNZ,2)</f>
        <v>3789.37</v>
      </c>
      <c r="G1966">
        <f>ROUND(Grundentgelt*LZinPrz,2)</f>
        <v>341.04</v>
      </c>
      <c r="H1966">
        <f>ROUND(IF(FreiwZulage&gt;TarifVolumenEnt+TarifVolumenLZ,FreiwZulage-(TarifVolumenEnt+TarifVolumenLZ),0)*AustrittsKNZ*EintrittsKNZ,2)</f>
        <v>0</v>
      </c>
      <c r="I1966">
        <f t="shared" si="276"/>
        <v>4130.41</v>
      </c>
      <c r="J1966">
        <f t="shared" si="270"/>
        <v>801.02</v>
      </c>
      <c r="K1966">
        <f t="shared" si="271"/>
        <v>0</v>
      </c>
      <c r="L1966">
        <f t="shared" si="272"/>
        <v>1469.5900000000001</v>
      </c>
    </row>
    <row r="1967" spans="1:12" x14ac:dyDescent="0.25">
      <c r="A1967">
        <f t="shared" si="277"/>
        <v>10</v>
      </c>
      <c r="B1967">
        <f t="shared" si="278"/>
        <v>164</v>
      </c>
      <c r="C1967">
        <f t="shared" si="273"/>
        <v>3093</v>
      </c>
      <c r="D1967" t="str">
        <f t="shared" si="274"/>
        <v>Dieter</v>
      </c>
      <c r="E1967" t="str">
        <f t="shared" si="275"/>
        <v>Schmitt</v>
      </c>
      <c r="F1967">
        <f>ROUND(IF(Tariftyp="AT",IF($A1967&lt;MONTH(TE_ZP_AT),AT_Gehalt,AT_Gehalt*(1+TE_Satz_AT)),IF($A1967&lt;MONTH(TE_ZP_Tarif),Tarifentgelt,Tarifentgelt*(1+TE_Satz))*IRWAZ/AZ_Tarif)*EintrittsKNZ*AustrittsKNZ,2)</f>
        <v>3789.37</v>
      </c>
      <c r="G1967">
        <f>ROUND(Grundentgelt*LZinPrz,2)</f>
        <v>341.04</v>
      </c>
      <c r="H1967">
        <f>ROUND(IF(FreiwZulage&gt;TarifVolumenEnt+TarifVolumenLZ,FreiwZulage-(TarifVolumenEnt+TarifVolumenLZ),0)*AustrittsKNZ*EintrittsKNZ,2)</f>
        <v>0</v>
      </c>
      <c r="I1967">
        <f t="shared" si="276"/>
        <v>4130.41</v>
      </c>
      <c r="J1967">
        <f t="shared" si="270"/>
        <v>801.02</v>
      </c>
      <c r="K1967">
        <f t="shared" si="271"/>
        <v>0</v>
      </c>
      <c r="L1967">
        <f t="shared" si="272"/>
        <v>1469.5900000000001</v>
      </c>
    </row>
    <row r="1968" spans="1:12" x14ac:dyDescent="0.25">
      <c r="A1968">
        <f t="shared" si="277"/>
        <v>11</v>
      </c>
      <c r="B1968">
        <f t="shared" si="278"/>
        <v>164</v>
      </c>
      <c r="C1968">
        <f t="shared" si="273"/>
        <v>3093</v>
      </c>
      <c r="D1968" t="str">
        <f t="shared" si="274"/>
        <v>Dieter</v>
      </c>
      <c r="E1968" t="str">
        <f t="shared" si="275"/>
        <v>Schmitt</v>
      </c>
      <c r="F1968">
        <f>ROUND(IF(Tariftyp="AT",IF($A1968&lt;MONTH(TE_ZP_AT),AT_Gehalt,AT_Gehalt*(1+TE_Satz_AT)),IF($A1968&lt;MONTH(TE_ZP_Tarif),Tarifentgelt,Tarifentgelt*(1+TE_Satz))*IRWAZ/AZ_Tarif)*EintrittsKNZ*AustrittsKNZ,2)</f>
        <v>3789.37</v>
      </c>
      <c r="G1968">
        <f>ROUND(Grundentgelt*LZinPrz,2)</f>
        <v>341.04</v>
      </c>
      <c r="H1968">
        <f>ROUND(IF(FreiwZulage&gt;TarifVolumenEnt+TarifVolumenLZ,FreiwZulage-(TarifVolumenEnt+TarifVolumenLZ),0)*AustrittsKNZ*EintrittsKNZ,2)</f>
        <v>0</v>
      </c>
      <c r="I1968">
        <f t="shared" si="276"/>
        <v>4130.41</v>
      </c>
      <c r="J1968">
        <f t="shared" si="270"/>
        <v>801.02</v>
      </c>
      <c r="K1968">
        <f t="shared" si="271"/>
        <v>0</v>
      </c>
      <c r="L1968">
        <f t="shared" si="272"/>
        <v>1469.5900000000001</v>
      </c>
    </row>
    <row r="1969" spans="1:12" x14ac:dyDescent="0.25">
      <c r="A1969">
        <f t="shared" si="277"/>
        <v>12</v>
      </c>
      <c r="B1969">
        <f t="shared" si="278"/>
        <v>164</v>
      </c>
      <c r="C1969">
        <f t="shared" si="273"/>
        <v>3093</v>
      </c>
      <c r="D1969" t="str">
        <f t="shared" si="274"/>
        <v>Dieter</v>
      </c>
      <c r="E1969" t="str">
        <f t="shared" si="275"/>
        <v>Schmitt</v>
      </c>
      <c r="F1969">
        <f>ROUND(IF(Tariftyp="AT",IF($A1969&lt;MONTH(TE_ZP_AT),AT_Gehalt,AT_Gehalt*(1+TE_Satz_AT)),IF($A1969&lt;MONTH(TE_ZP_Tarif),Tarifentgelt,Tarifentgelt*(1+TE_Satz))*IRWAZ/AZ_Tarif)*EintrittsKNZ*AustrittsKNZ,2)</f>
        <v>3789.37</v>
      </c>
      <c r="G1969">
        <f>ROUND(Grundentgelt*LZinPrz,2)</f>
        <v>341.04</v>
      </c>
      <c r="H1969">
        <f>ROUND(IF(FreiwZulage&gt;TarifVolumenEnt+TarifVolumenLZ,FreiwZulage-(TarifVolumenEnt+TarifVolumenLZ),0)*AustrittsKNZ*EintrittsKNZ,2)</f>
        <v>0</v>
      </c>
      <c r="I1969">
        <f t="shared" si="276"/>
        <v>4130.41</v>
      </c>
      <c r="J1969">
        <f t="shared" si="270"/>
        <v>801.02</v>
      </c>
      <c r="K1969">
        <f t="shared" si="271"/>
        <v>0</v>
      </c>
      <c r="L1969">
        <f t="shared" si="272"/>
        <v>1469.5900000000001</v>
      </c>
    </row>
    <row r="1970" spans="1:12" x14ac:dyDescent="0.25">
      <c r="A1970">
        <f t="shared" si="277"/>
        <v>1</v>
      </c>
      <c r="B1970">
        <f t="shared" si="278"/>
        <v>165</v>
      </c>
      <c r="C1970">
        <f t="shared" si="273"/>
        <v>3095</v>
      </c>
      <c r="D1970" t="str">
        <f t="shared" si="274"/>
        <v>Andreas</v>
      </c>
      <c r="E1970" t="str">
        <f t="shared" si="275"/>
        <v>Schmutte</v>
      </c>
      <c r="F1970">
        <f>ROUND(IF(Tariftyp="AT",IF($A1970&lt;MONTH(TE_ZP_AT),AT_Gehalt,AT_Gehalt*(1+TE_Satz_AT)),IF($A1970&lt;MONTH(TE_ZP_Tarif),Tarifentgelt,Tarifentgelt*(1+TE_Satz))*IRWAZ/AZ_Tarif)*EintrittsKNZ*AustrittsKNZ,2)</f>
        <v>3679</v>
      </c>
      <c r="G1970">
        <f>ROUND(Grundentgelt*LZinPrz,2)</f>
        <v>294.32</v>
      </c>
      <c r="H1970">
        <f>ROUND(IF(FreiwZulage&gt;TarifVolumenEnt+TarifVolumenLZ,FreiwZulage-(TarifVolumenEnt+TarifVolumenLZ),0)*AustrittsKNZ*EintrittsKNZ,2)</f>
        <v>0</v>
      </c>
      <c r="I1970">
        <f t="shared" si="276"/>
        <v>3973.32</v>
      </c>
      <c r="J1970">
        <f t="shared" si="270"/>
        <v>782.59</v>
      </c>
      <c r="K1970">
        <f t="shared" si="271"/>
        <v>0</v>
      </c>
      <c r="L1970">
        <f t="shared" si="272"/>
        <v>1626.6799999999998</v>
      </c>
    </row>
    <row r="1971" spans="1:12" x14ac:dyDescent="0.25">
      <c r="A1971">
        <f t="shared" si="277"/>
        <v>2</v>
      </c>
      <c r="B1971">
        <f t="shared" si="278"/>
        <v>165</v>
      </c>
      <c r="C1971">
        <f t="shared" si="273"/>
        <v>3095</v>
      </c>
      <c r="D1971" t="str">
        <f t="shared" si="274"/>
        <v>Andreas</v>
      </c>
      <c r="E1971" t="str">
        <f t="shared" si="275"/>
        <v>Schmutte</v>
      </c>
      <c r="F1971">
        <f>ROUND(IF(Tariftyp="AT",IF($A1971&lt;MONTH(TE_ZP_AT),AT_Gehalt,AT_Gehalt*(1+TE_Satz_AT)),IF($A1971&lt;MONTH(TE_ZP_Tarif),Tarifentgelt,Tarifentgelt*(1+TE_Satz))*IRWAZ/AZ_Tarif)*EintrittsKNZ*AustrittsKNZ,2)</f>
        <v>3679</v>
      </c>
      <c r="G1971">
        <f>ROUND(Grundentgelt*LZinPrz,2)</f>
        <v>294.32</v>
      </c>
      <c r="H1971">
        <f>ROUND(IF(FreiwZulage&gt;TarifVolumenEnt+TarifVolumenLZ,FreiwZulage-(TarifVolumenEnt+TarifVolumenLZ),0)*AustrittsKNZ*EintrittsKNZ,2)</f>
        <v>0</v>
      </c>
      <c r="I1971">
        <f t="shared" si="276"/>
        <v>3973.32</v>
      </c>
      <c r="J1971">
        <f t="shared" si="270"/>
        <v>782.59</v>
      </c>
      <c r="K1971">
        <f t="shared" si="271"/>
        <v>0</v>
      </c>
      <c r="L1971">
        <f t="shared" si="272"/>
        <v>1626.6799999999998</v>
      </c>
    </row>
    <row r="1972" spans="1:12" x14ac:dyDescent="0.25">
      <c r="A1972">
        <f t="shared" si="277"/>
        <v>3</v>
      </c>
      <c r="B1972">
        <f t="shared" si="278"/>
        <v>165</v>
      </c>
      <c r="C1972">
        <f t="shared" si="273"/>
        <v>3095</v>
      </c>
      <c r="D1972" t="str">
        <f t="shared" si="274"/>
        <v>Andreas</v>
      </c>
      <c r="E1972" t="str">
        <f t="shared" si="275"/>
        <v>Schmutte</v>
      </c>
      <c r="F1972">
        <f>ROUND(IF(Tariftyp="AT",IF($A1972&lt;MONTH(TE_ZP_AT),AT_Gehalt,AT_Gehalt*(1+TE_Satz_AT)),IF($A1972&lt;MONTH(TE_ZP_Tarif),Tarifentgelt,Tarifentgelt*(1+TE_Satz))*IRWAZ/AZ_Tarif)*EintrittsKNZ*AustrittsKNZ,2)</f>
        <v>3679</v>
      </c>
      <c r="G1972">
        <f>ROUND(Grundentgelt*LZinPrz,2)</f>
        <v>294.32</v>
      </c>
      <c r="H1972">
        <f>ROUND(IF(FreiwZulage&gt;TarifVolumenEnt+TarifVolumenLZ,FreiwZulage-(TarifVolumenEnt+TarifVolumenLZ),0)*AustrittsKNZ*EintrittsKNZ,2)</f>
        <v>0</v>
      </c>
      <c r="I1972">
        <f t="shared" si="276"/>
        <v>3973.32</v>
      </c>
      <c r="J1972">
        <f t="shared" si="270"/>
        <v>782.59</v>
      </c>
      <c r="K1972">
        <f t="shared" si="271"/>
        <v>0</v>
      </c>
      <c r="L1972">
        <f t="shared" si="272"/>
        <v>1626.6799999999998</v>
      </c>
    </row>
    <row r="1973" spans="1:12" x14ac:dyDescent="0.25">
      <c r="A1973">
        <f t="shared" si="277"/>
        <v>4</v>
      </c>
      <c r="B1973">
        <f t="shared" si="278"/>
        <v>165</v>
      </c>
      <c r="C1973">
        <f t="shared" si="273"/>
        <v>3095</v>
      </c>
      <c r="D1973" t="str">
        <f t="shared" si="274"/>
        <v>Andreas</v>
      </c>
      <c r="E1973" t="str">
        <f t="shared" si="275"/>
        <v>Schmutte</v>
      </c>
      <c r="F1973">
        <f>ROUND(IF(Tariftyp="AT",IF($A1973&lt;MONTH(TE_ZP_AT),AT_Gehalt,AT_Gehalt*(1+TE_Satz_AT)),IF($A1973&lt;MONTH(TE_ZP_Tarif),Tarifentgelt,Tarifentgelt*(1+TE_Satz))*IRWAZ/AZ_Tarif)*EintrittsKNZ*AustrittsKNZ,2)</f>
        <v>3679</v>
      </c>
      <c r="G1973">
        <f>ROUND(Grundentgelt*LZinPrz,2)</f>
        <v>294.32</v>
      </c>
      <c r="H1973">
        <f>ROUND(IF(FreiwZulage&gt;TarifVolumenEnt+TarifVolumenLZ,FreiwZulage-(TarifVolumenEnt+TarifVolumenLZ),0)*AustrittsKNZ*EintrittsKNZ,2)</f>
        <v>0</v>
      </c>
      <c r="I1973">
        <f t="shared" si="276"/>
        <v>3973.32</v>
      </c>
      <c r="J1973">
        <f t="shared" si="270"/>
        <v>782.59</v>
      </c>
      <c r="K1973">
        <f t="shared" si="271"/>
        <v>0</v>
      </c>
      <c r="L1973">
        <f t="shared" si="272"/>
        <v>1626.6799999999998</v>
      </c>
    </row>
    <row r="1974" spans="1:12" x14ac:dyDescent="0.25">
      <c r="A1974">
        <f t="shared" si="277"/>
        <v>5</v>
      </c>
      <c r="B1974">
        <f t="shared" si="278"/>
        <v>165</v>
      </c>
      <c r="C1974">
        <f t="shared" si="273"/>
        <v>3095</v>
      </c>
      <c r="D1974" t="str">
        <f t="shared" si="274"/>
        <v>Andreas</v>
      </c>
      <c r="E1974" t="str">
        <f t="shared" si="275"/>
        <v>Schmutte</v>
      </c>
      <c r="F1974">
        <f>ROUND(IF(Tariftyp="AT",IF($A1974&lt;MONTH(TE_ZP_AT),AT_Gehalt,AT_Gehalt*(1+TE_Satz_AT)),IF($A1974&lt;MONTH(TE_ZP_Tarif),Tarifentgelt,Tarifentgelt*(1+TE_Satz))*IRWAZ/AZ_Tarif)*EintrittsKNZ*AustrittsKNZ,2)</f>
        <v>3789.37</v>
      </c>
      <c r="G1974">
        <f>ROUND(Grundentgelt*LZinPrz,2)</f>
        <v>303.14999999999998</v>
      </c>
      <c r="H1974">
        <f>ROUND(IF(FreiwZulage&gt;TarifVolumenEnt+TarifVolumenLZ,FreiwZulage-(TarifVolumenEnt+TarifVolumenLZ),0)*AustrittsKNZ*EintrittsKNZ,2)</f>
        <v>0</v>
      </c>
      <c r="I1974">
        <f t="shared" si="276"/>
        <v>4092.52</v>
      </c>
      <c r="J1974">
        <f t="shared" si="270"/>
        <v>796.57</v>
      </c>
      <c r="K1974">
        <f t="shared" si="271"/>
        <v>0</v>
      </c>
      <c r="L1974">
        <f t="shared" si="272"/>
        <v>1507.48</v>
      </c>
    </row>
    <row r="1975" spans="1:12" x14ac:dyDescent="0.25">
      <c r="A1975">
        <f t="shared" si="277"/>
        <v>6</v>
      </c>
      <c r="B1975">
        <f t="shared" si="278"/>
        <v>165</v>
      </c>
      <c r="C1975">
        <f t="shared" si="273"/>
        <v>3095</v>
      </c>
      <c r="D1975" t="str">
        <f t="shared" si="274"/>
        <v>Andreas</v>
      </c>
      <c r="E1975" t="str">
        <f t="shared" si="275"/>
        <v>Schmutte</v>
      </c>
      <c r="F1975">
        <f>ROUND(IF(Tariftyp="AT",IF($A1975&lt;MONTH(TE_ZP_AT),AT_Gehalt,AT_Gehalt*(1+TE_Satz_AT)),IF($A1975&lt;MONTH(TE_ZP_Tarif),Tarifentgelt,Tarifentgelt*(1+TE_Satz))*IRWAZ/AZ_Tarif)*EintrittsKNZ*AustrittsKNZ,2)</f>
        <v>3789.37</v>
      </c>
      <c r="G1975">
        <f>ROUND(Grundentgelt*LZinPrz,2)</f>
        <v>303.14999999999998</v>
      </c>
      <c r="H1975">
        <f>ROUND(IF(FreiwZulage&gt;TarifVolumenEnt+TarifVolumenLZ,FreiwZulage-(TarifVolumenEnt+TarifVolumenLZ),0)*AustrittsKNZ*EintrittsKNZ,2)</f>
        <v>0</v>
      </c>
      <c r="I1975">
        <f t="shared" si="276"/>
        <v>4092.52</v>
      </c>
      <c r="J1975">
        <f t="shared" si="270"/>
        <v>796.57</v>
      </c>
      <c r="K1975">
        <f t="shared" si="271"/>
        <v>0</v>
      </c>
      <c r="L1975">
        <f t="shared" si="272"/>
        <v>1507.48</v>
      </c>
    </row>
    <row r="1976" spans="1:12" x14ac:dyDescent="0.25">
      <c r="A1976">
        <f t="shared" si="277"/>
        <v>7</v>
      </c>
      <c r="B1976">
        <f t="shared" si="278"/>
        <v>165</v>
      </c>
      <c r="C1976">
        <f t="shared" si="273"/>
        <v>3095</v>
      </c>
      <c r="D1976" t="str">
        <f t="shared" si="274"/>
        <v>Andreas</v>
      </c>
      <c r="E1976" t="str">
        <f t="shared" si="275"/>
        <v>Schmutte</v>
      </c>
      <c r="F1976">
        <f>ROUND(IF(Tariftyp="AT",IF($A1976&lt;MONTH(TE_ZP_AT),AT_Gehalt,AT_Gehalt*(1+TE_Satz_AT)),IF($A1976&lt;MONTH(TE_ZP_Tarif),Tarifentgelt,Tarifentgelt*(1+TE_Satz))*IRWAZ/AZ_Tarif)*EintrittsKNZ*AustrittsKNZ,2)</f>
        <v>3789.37</v>
      </c>
      <c r="G1976">
        <f>ROUND(Grundentgelt*LZinPrz,2)</f>
        <v>303.14999999999998</v>
      </c>
      <c r="H1976">
        <f>ROUND(IF(FreiwZulage&gt;TarifVolumenEnt+TarifVolumenLZ,FreiwZulage-(TarifVolumenEnt+TarifVolumenLZ),0)*AustrittsKNZ*EintrittsKNZ,2)</f>
        <v>0</v>
      </c>
      <c r="I1976">
        <f t="shared" si="276"/>
        <v>4092.52</v>
      </c>
      <c r="J1976">
        <f t="shared" si="270"/>
        <v>796.57</v>
      </c>
      <c r="K1976">
        <f t="shared" si="271"/>
        <v>0</v>
      </c>
      <c r="L1976">
        <f t="shared" si="272"/>
        <v>1507.48</v>
      </c>
    </row>
    <row r="1977" spans="1:12" x14ac:dyDescent="0.25">
      <c r="A1977">
        <f t="shared" si="277"/>
        <v>8</v>
      </c>
      <c r="B1977">
        <f t="shared" si="278"/>
        <v>165</v>
      </c>
      <c r="C1977">
        <f t="shared" si="273"/>
        <v>3095</v>
      </c>
      <c r="D1977" t="str">
        <f t="shared" si="274"/>
        <v>Andreas</v>
      </c>
      <c r="E1977" t="str">
        <f t="shared" si="275"/>
        <v>Schmutte</v>
      </c>
      <c r="F1977">
        <f>ROUND(IF(Tariftyp="AT",IF($A1977&lt;MONTH(TE_ZP_AT),AT_Gehalt,AT_Gehalt*(1+TE_Satz_AT)),IF($A1977&lt;MONTH(TE_ZP_Tarif),Tarifentgelt,Tarifentgelt*(1+TE_Satz))*IRWAZ/AZ_Tarif)*EintrittsKNZ*AustrittsKNZ,2)</f>
        <v>3789.37</v>
      </c>
      <c r="G1977">
        <f>ROUND(Grundentgelt*LZinPrz,2)</f>
        <v>303.14999999999998</v>
      </c>
      <c r="H1977">
        <f>ROUND(IF(FreiwZulage&gt;TarifVolumenEnt+TarifVolumenLZ,FreiwZulage-(TarifVolumenEnt+TarifVolumenLZ),0)*AustrittsKNZ*EintrittsKNZ,2)</f>
        <v>0</v>
      </c>
      <c r="I1977">
        <f t="shared" si="276"/>
        <v>4092.52</v>
      </c>
      <c r="J1977">
        <f t="shared" si="270"/>
        <v>796.57</v>
      </c>
      <c r="K1977">
        <f t="shared" si="271"/>
        <v>0</v>
      </c>
      <c r="L1977">
        <f t="shared" si="272"/>
        <v>1507.48</v>
      </c>
    </row>
    <row r="1978" spans="1:12" x14ac:dyDescent="0.25">
      <c r="A1978">
        <f t="shared" si="277"/>
        <v>9</v>
      </c>
      <c r="B1978">
        <f t="shared" si="278"/>
        <v>165</v>
      </c>
      <c r="C1978">
        <f t="shared" si="273"/>
        <v>3095</v>
      </c>
      <c r="D1978" t="str">
        <f t="shared" si="274"/>
        <v>Andreas</v>
      </c>
      <c r="E1978" t="str">
        <f t="shared" si="275"/>
        <v>Schmutte</v>
      </c>
      <c r="F1978">
        <f>ROUND(IF(Tariftyp="AT",IF($A1978&lt;MONTH(TE_ZP_AT),AT_Gehalt,AT_Gehalt*(1+TE_Satz_AT)),IF($A1978&lt;MONTH(TE_ZP_Tarif),Tarifentgelt,Tarifentgelt*(1+TE_Satz))*IRWAZ/AZ_Tarif)*EintrittsKNZ*AustrittsKNZ,2)</f>
        <v>3789.37</v>
      </c>
      <c r="G1978">
        <f>ROUND(Grundentgelt*LZinPrz,2)</f>
        <v>303.14999999999998</v>
      </c>
      <c r="H1978">
        <f>ROUND(IF(FreiwZulage&gt;TarifVolumenEnt+TarifVolumenLZ,FreiwZulage-(TarifVolumenEnt+TarifVolumenLZ),0)*AustrittsKNZ*EintrittsKNZ,2)</f>
        <v>0</v>
      </c>
      <c r="I1978">
        <f t="shared" si="276"/>
        <v>4092.52</v>
      </c>
      <c r="J1978">
        <f t="shared" si="270"/>
        <v>796.57</v>
      </c>
      <c r="K1978">
        <f t="shared" si="271"/>
        <v>0</v>
      </c>
      <c r="L1978">
        <f t="shared" si="272"/>
        <v>1507.48</v>
      </c>
    </row>
    <row r="1979" spans="1:12" x14ac:dyDescent="0.25">
      <c r="A1979">
        <f t="shared" si="277"/>
        <v>10</v>
      </c>
      <c r="B1979">
        <f t="shared" si="278"/>
        <v>165</v>
      </c>
      <c r="C1979">
        <f t="shared" si="273"/>
        <v>3095</v>
      </c>
      <c r="D1979" t="str">
        <f t="shared" si="274"/>
        <v>Andreas</v>
      </c>
      <c r="E1979" t="str">
        <f t="shared" si="275"/>
        <v>Schmutte</v>
      </c>
      <c r="F1979">
        <f>ROUND(IF(Tariftyp="AT",IF($A1979&lt;MONTH(TE_ZP_AT),AT_Gehalt,AT_Gehalt*(1+TE_Satz_AT)),IF($A1979&lt;MONTH(TE_ZP_Tarif),Tarifentgelt,Tarifentgelt*(1+TE_Satz))*IRWAZ/AZ_Tarif)*EintrittsKNZ*AustrittsKNZ,2)</f>
        <v>3789.37</v>
      </c>
      <c r="G1979">
        <f>ROUND(Grundentgelt*LZinPrz,2)</f>
        <v>303.14999999999998</v>
      </c>
      <c r="H1979">
        <f>ROUND(IF(FreiwZulage&gt;TarifVolumenEnt+TarifVolumenLZ,FreiwZulage-(TarifVolumenEnt+TarifVolumenLZ),0)*AustrittsKNZ*EintrittsKNZ,2)</f>
        <v>0</v>
      </c>
      <c r="I1979">
        <f t="shared" si="276"/>
        <v>4092.52</v>
      </c>
      <c r="J1979">
        <f t="shared" si="270"/>
        <v>796.57</v>
      </c>
      <c r="K1979">
        <f t="shared" si="271"/>
        <v>0</v>
      </c>
      <c r="L1979">
        <f t="shared" si="272"/>
        <v>1507.48</v>
      </c>
    </row>
    <row r="1980" spans="1:12" x14ac:dyDescent="0.25">
      <c r="A1980">
        <f t="shared" si="277"/>
        <v>11</v>
      </c>
      <c r="B1980">
        <f t="shared" si="278"/>
        <v>165</v>
      </c>
      <c r="C1980">
        <f t="shared" si="273"/>
        <v>3095</v>
      </c>
      <c r="D1980" t="str">
        <f t="shared" si="274"/>
        <v>Andreas</v>
      </c>
      <c r="E1980" t="str">
        <f t="shared" si="275"/>
        <v>Schmutte</v>
      </c>
      <c r="F1980">
        <f>ROUND(IF(Tariftyp="AT",IF($A1980&lt;MONTH(TE_ZP_AT),AT_Gehalt,AT_Gehalt*(1+TE_Satz_AT)),IF($A1980&lt;MONTH(TE_ZP_Tarif),Tarifentgelt,Tarifentgelt*(1+TE_Satz))*IRWAZ/AZ_Tarif)*EintrittsKNZ*AustrittsKNZ,2)</f>
        <v>3789.37</v>
      </c>
      <c r="G1980">
        <f>ROUND(Grundentgelt*LZinPrz,2)</f>
        <v>303.14999999999998</v>
      </c>
      <c r="H1980">
        <f>ROUND(IF(FreiwZulage&gt;TarifVolumenEnt+TarifVolumenLZ,FreiwZulage-(TarifVolumenEnt+TarifVolumenLZ),0)*AustrittsKNZ*EintrittsKNZ,2)</f>
        <v>0</v>
      </c>
      <c r="I1980">
        <f t="shared" si="276"/>
        <v>4092.52</v>
      </c>
      <c r="J1980">
        <f t="shared" si="270"/>
        <v>796.57</v>
      </c>
      <c r="K1980">
        <f t="shared" si="271"/>
        <v>0</v>
      </c>
      <c r="L1980">
        <f t="shared" si="272"/>
        <v>1507.48</v>
      </c>
    </row>
    <row r="1981" spans="1:12" x14ac:dyDescent="0.25">
      <c r="A1981">
        <f t="shared" si="277"/>
        <v>12</v>
      </c>
      <c r="B1981">
        <f t="shared" si="278"/>
        <v>165</v>
      </c>
      <c r="C1981">
        <f t="shared" si="273"/>
        <v>3095</v>
      </c>
      <c r="D1981" t="str">
        <f t="shared" si="274"/>
        <v>Andreas</v>
      </c>
      <c r="E1981" t="str">
        <f t="shared" si="275"/>
        <v>Schmutte</v>
      </c>
      <c r="F1981">
        <f>ROUND(IF(Tariftyp="AT",IF($A1981&lt;MONTH(TE_ZP_AT),AT_Gehalt,AT_Gehalt*(1+TE_Satz_AT)),IF($A1981&lt;MONTH(TE_ZP_Tarif),Tarifentgelt,Tarifentgelt*(1+TE_Satz))*IRWAZ/AZ_Tarif)*EintrittsKNZ*AustrittsKNZ,2)</f>
        <v>3789.37</v>
      </c>
      <c r="G1981">
        <f>ROUND(Grundentgelt*LZinPrz,2)</f>
        <v>303.14999999999998</v>
      </c>
      <c r="H1981">
        <f>ROUND(IF(FreiwZulage&gt;TarifVolumenEnt+TarifVolumenLZ,FreiwZulage-(TarifVolumenEnt+TarifVolumenLZ),0)*AustrittsKNZ*EintrittsKNZ,2)</f>
        <v>0</v>
      </c>
      <c r="I1981">
        <f t="shared" si="276"/>
        <v>4092.52</v>
      </c>
      <c r="J1981">
        <f t="shared" si="270"/>
        <v>796.57</v>
      </c>
      <c r="K1981">
        <f t="shared" si="271"/>
        <v>0</v>
      </c>
      <c r="L1981">
        <f t="shared" si="272"/>
        <v>1507.48</v>
      </c>
    </row>
    <row r="1982" spans="1:12" x14ac:dyDescent="0.25">
      <c r="A1982">
        <f t="shared" si="277"/>
        <v>1</v>
      </c>
      <c r="B1982">
        <f t="shared" si="278"/>
        <v>166</v>
      </c>
      <c r="C1982">
        <f t="shared" si="273"/>
        <v>3096</v>
      </c>
      <c r="D1982" t="str">
        <f t="shared" si="274"/>
        <v>Andreas</v>
      </c>
      <c r="E1982" t="str">
        <f t="shared" si="275"/>
        <v>Schneider</v>
      </c>
      <c r="F1982">
        <f>ROUND(IF(Tariftyp="AT",IF($A1982&lt;MONTH(TE_ZP_AT),AT_Gehalt,AT_Gehalt*(1+TE_Satz_AT)),IF($A1982&lt;MONTH(TE_ZP_Tarif),Tarifentgelt,Tarifentgelt*(1+TE_Satz))*IRWAZ/AZ_Tarif)*EintrittsKNZ*AustrittsKNZ,2)</f>
        <v>3213.5</v>
      </c>
      <c r="G1982">
        <f>ROUND(Grundentgelt*LZinPrz,2)</f>
        <v>257.08</v>
      </c>
      <c r="H1982">
        <f>ROUND(IF(FreiwZulage&gt;TarifVolumenEnt+TarifVolumenLZ,FreiwZulage-(TarifVolumenEnt+TarifVolumenLZ),0)*AustrittsKNZ*EintrittsKNZ,2)</f>
        <v>0</v>
      </c>
      <c r="I1982">
        <f t="shared" si="276"/>
        <v>3470.58</v>
      </c>
      <c r="J1982">
        <f t="shared" si="270"/>
        <v>694.29</v>
      </c>
      <c r="K1982">
        <f t="shared" si="271"/>
        <v>354.42000000000007</v>
      </c>
      <c r="L1982">
        <f t="shared" si="272"/>
        <v>2129.42</v>
      </c>
    </row>
    <row r="1983" spans="1:12" x14ac:dyDescent="0.25">
      <c r="A1983">
        <f t="shared" si="277"/>
        <v>2</v>
      </c>
      <c r="B1983">
        <f t="shared" si="278"/>
        <v>166</v>
      </c>
      <c r="C1983">
        <f t="shared" si="273"/>
        <v>3096</v>
      </c>
      <c r="D1983" t="str">
        <f t="shared" si="274"/>
        <v>Andreas</v>
      </c>
      <c r="E1983" t="str">
        <f t="shared" si="275"/>
        <v>Schneider</v>
      </c>
      <c r="F1983">
        <f>ROUND(IF(Tariftyp="AT",IF($A1983&lt;MONTH(TE_ZP_AT),AT_Gehalt,AT_Gehalt*(1+TE_Satz_AT)),IF($A1983&lt;MONTH(TE_ZP_Tarif),Tarifentgelt,Tarifentgelt*(1+TE_Satz))*IRWAZ/AZ_Tarif)*EintrittsKNZ*AustrittsKNZ,2)</f>
        <v>3213.5</v>
      </c>
      <c r="G1983">
        <f>ROUND(Grundentgelt*LZinPrz,2)</f>
        <v>257.08</v>
      </c>
      <c r="H1983">
        <f>ROUND(IF(FreiwZulage&gt;TarifVolumenEnt+TarifVolumenLZ,FreiwZulage-(TarifVolumenEnt+TarifVolumenLZ),0)*AustrittsKNZ*EintrittsKNZ,2)</f>
        <v>0</v>
      </c>
      <c r="I1983">
        <f t="shared" si="276"/>
        <v>3470.58</v>
      </c>
      <c r="J1983">
        <f t="shared" si="270"/>
        <v>694.29</v>
      </c>
      <c r="K1983">
        <f t="shared" si="271"/>
        <v>354.42000000000007</v>
      </c>
      <c r="L1983">
        <f t="shared" si="272"/>
        <v>2129.42</v>
      </c>
    </row>
    <row r="1984" spans="1:12" x14ac:dyDescent="0.25">
      <c r="A1984">
        <f t="shared" si="277"/>
        <v>3</v>
      </c>
      <c r="B1984">
        <f t="shared" si="278"/>
        <v>166</v>
      </c>
      <c r="C1984">
        <f t="shared" si="273"/>
        <v>3096</v>
      </c>
      <c r="D1984" t="str">
        <f t="shared" si="274"/>
        <v>Andreas</v>
      </c>
      <c r="E1984" t="str">
        <f t="shared" si="275"/>
        <v>Schneider</v>
      </c>
      <c r="F1984">
        <f>ROUND(IF(Tariftyp="AT",IF($A1984&lt;MONTH(TE_ZP_AT),AT_Gehalt,AT_Gehalt*(1+TE_Satz_AT)),IF($A1984&lt;MONTH(TE_ZP_Tarif),Tarifentgelt,Tarifentgelt*(1+TE_Satz))*IRWAZ/AZ_Tarif)*EintrittsKNZ*AustrittsKNZ,2)</f>
        <v>3213.5</v>
      </c>
      <c r="G1984">
        <f>ROUND(Grundentgelt*LZinPrz,2)</f>
        <v>257.08</v>
      </c>
      <c r="H1984">
        <f>ROUND(IF(FreiwZulage&gt;TarifVolumenEnt+TarifVolumenLZ,FreiwZulage-(TarifVolumenEnt+TarifVolumenLZ),0)*AustrittsKNZ*EintrittsKNZ,2)</f>
        <v>0</v>
      </c>
      <c r="I1984">
        <f t="shared" si="276"/>
        <v>3470.58</v>
      </c>
      <c r="J1984">
        <f t="shared" si="270"/>
        <v>694.29</v>
      </c>
      <c r="K1984">
        <f t="shared" si="271"/>
        <v>354.42000000000007</v>
      </c>
      <c r="L1984">
        <f t="shared" si="272"/>
        <v>2129.42</v>
      </c>
    </row>
    <row r="1985" spans="1:12" x14ac:dyDescent="0.25">
      <c r="A1985">
        <f t="shared" si="277"/>
        <v>4</v>
      </c>
      <c r="B1985">
        <f t="shared" si="278"/>
        <v>166</v>
      </c>
      <c r="C1985">
        <f t="shared" si="273"/>
        <v>3096</v>
      </c>
      <c r="D1985" t="str">
        <f t="shared" si="274"/>
        <v>Andreas</v>
      </c>
      <c r="E1985" t="str">
        <f t="shared" si="275"/>
        <v>Schneider</v>
      </c>
      <c r="F1985">
        <f>ROUND(IF(Tariftyp="AT",IF($A1985&lt;MONTH(TE_ZP_AT),AT_Gehalt,AT_Gehalt*(1+TE_Satz_AT)),IF($A1985&lt;MONTH(TE_ZP_Tarif),Tarifentgelt,Tarifentgelt*(1+TE_Satz))*IRWAZ/AZ_Tarif)*EintrittsKNZ*AustrittsKNZ,2)</f>
        <v>3213.5</v>
      </c>
      <c r="G1985">
        <f>ROUND(Grundentgelt*LZinPrz,2)</f>
        <v>257.08</v>
      </c>
      <c r="H1985">
        <f>ROUND(IF(FreiwZulage&gt;TarifVolumenEnt+TarifVolumenLZ,FreiwZulage-(TarifVolumenEnt+TarifVolumenLZ),0)*AustrittsKNZ*EintrittsKNZ,2)</f>
        <v>0</v>
      </c>
      <c r="I1985">
        <f t="shared" si="276"/>
        <v>3470.58</v>
      </c>
      <c r="J1985">
        <f t="shared" si="270"/>
        <v>694.29</v>
      </c>
      <c r="K1985">
        <f t="shared" si="271"/>
        <v>354.42000000000007</v>
      </c>
      <c r="L1985">
        <f t="shared" si="272"/>
        <v>2129.42</v>
      </c>
    </row>
    <row r="1986" spans="1:12" x14ac:dyDescent="0.25">
      <c r="A1986">
        <f t="shared" si="277"/>
        <v>5</v>
      </c>
      <c r="B1986">
        <f t="shared" si="278"/>
        <v>166</v>
      </c>
      <c r="C1986">
        <f t="shared" si="273"/>
        <v>3096</v>
      </c>
      <c r="D1986" t="str">
        <f t="shared" si="274"/>
        <v>Andreas</v>
      </c>
      <c r="E1986" t="str">
        <f t="shared" si="275"/>
        <v>Schneider</v>
      </c>
      <c r="F1986">
        <f>ROUND(IF(Tariftyp="AT",IF($A1986&lt;MONTH(TE_ZP_AT),AT_Gehalt,AT_Gehalt*(1+TE_Satz_AT)),IF($A1986&lt;MONTH(TE_ZP_Tarif),Tarifentgelt,Tarifentgelt*(1+TE_Satz))*IRWAZ/AZ_Tarif)*EintrittsKNZ*AustrittsKNZ,2)</f>
        <v>3309.91</v>
      </c>
      <c r="G1986">
        <f>ROUND(Grundentgelt*LZinPrz,2)</f>
        <v>264.79000000000002</v>
      </c>
      <c r="H1986">
        <f>ROUND(IF(FreiwZulage&gt;TarifVolumenEnt+TarifVolumenLZ,FreiwZulage-(TarifVolumenEnt+TarifVolumenLZ),0)*AustrittsKNZ*EintrittsKNZ,2)</f>
        <v>0</v>
      </c>
      <c r="I1986">
        <f t="shared" si="276"/>
        <v>3574.7</v>
      </c>
      <c r="J1986">
        <f t="shared" ref="J1986:J2049" si="279">ROUND(IF(KVPV_BBG&lt;lfdEntgelt,KVPV_BBG*KVPV_Satz,lfdEntgelt*KVPV_Satz)+IF(RVAV_BBG&lt;lfdEntgelt,RVAV_BBG*RVAV_Satz,lfdEntgelt*RVAV_Satz),2)</f>
        <v>715.12</v>
      </c>
      <c r="K1986">
        <f t="shared" ref="K1986:K2049" si="280">IF(KVPV_BBG-lfdEntgelt&lt;0,0,KVPV_BBG-lfdEntgelt)</f>
        <v>250.30000000000018</v>
      </c>
      <c r="L1986">
        <f t="shared" ref="L1986:L2049" si="281">IF(RVAV_BBG-lfdEntgelt&lt;0,0,RVAV_BBG-lfdEntgelt)</f>
        <v>2025.3000000000002</v>
      </c>
    </row>
    <row r="1987" spans="1:12" x14ac:dyDescent="0.25">
      <c r="A1987">
        <f t="shared" si="277"/>
        <v>6</v>
      </c>
      <c r="B1987">
        <f t="shared" si="278"/>
        <v>166</v>
      </c>
      <c r="C1987">
        <f t="shared" ref="C1987:C2050" si="282">INDEX(Stammdaten,$B1987,1)</f>
        <v>3096</v>
      </c>
      <c r="D1987" t="str">
        <f t="shared" ref="D1987:D2050" si="283">INDEX(Stammdaten,$B1987,2)</f>
        <v>Andreas</v>
      </c>
      <c r="E1987" t="str">
        <f t="shared" ref="E1987:E2050" si="284">INDEX(Stammdaten,$B1987,3)</f>
        <v>Schneider</v>
      </c>
      <c r="F1987">
        <f>ROUND(IF(Tariftyp="AT",IF($A1987&lt;MONTH(TE_ZP_AT),AT_Gehalt,AT_Gehalt*(1+TE_Satz_AT)),IF($A1987&lt;MONTH(TE_ZP_Tarif),Tarifentgelt,Tarifentgelt*(1+TE_Satz))*IRWAZ/AZ_Tarif)*EintrittsKNZ*AustrittsKNZ,2)</f>
        <v>3309.91</v>
      </c>
      <c r="G1987">
        <f>ROUND(Grundentgelt*LZinPrz,2)</f>
        <v>264.79000000000002</v>
      </c>
      <c r="H1987">
        <f>ROUND(IF(FreiwZulage&gt;TarifVolumenEnt+TarifVolumenLZ,FreiwZulage-(TarifVolumenEnt+TarifVolumenLZ),0)*AustrittsKNZ*EintrittsKNZ,2)</f>
        <v>0</v>
      </c>
      <c r="I1987">
        <f t="shared" ref="I1987:I2050" si="285">SUM(F1987:H1987)</f>
        <v>3574.7</v>
      </c>
      <c r="J1987">
        <f t="shared" si="279"/>
        <v>715.12</v>
      </c>
      <c r="K1987">
        <f t="shared" si="280"/>
        <v>250.30000000000018</v>
      </c>
      <c r="L1987">
        <f t="shared" si="281"/>
        <v>2025.3000000000002</v>
      </c>
    </row>
    <row r="1988" spans="1:12" x14ac:dyDescent="0.25">
      <c r="A1988">
        <f t="shared" ref="A1988:A2051" si="286">IF($A1987=12,1,$A1987+1)</f>
        <v>7</v>
      </c>
      <c r="B1988">
        <f t="shared" ref="B1988:B2051" si="287">IF(A1988=1,B1987+1,B1987)</f>
        <v>166</v>
      </c>
      <c r="C1988">
        <f t="shared" si="282"/>
        <v>3096</v>
      </c>
      <c r="D1988" t="str">
        <f t="shared" si="283"/>
        <v>Andreas</v>
      </c>
      <c r="E1988" t="str">
        <f t="shared" si="284"/>
        <v>Schneider</v>
      </c>
      <c r="F1988">
        <f>ROUND(IF(Tariftyp="AT",IF($A1988&lt;MONTH(TE_ZP_AT),AT_Gehalt,AT_Gehalt*(1+TE_Satz_AT)),IF($A1988&lt;MONTH(TE_ZP_Tarif),Tarifentgelt,Tarifentgelt*(1+TE_Satz))*IRWAZ/AZ_Tarif)*EintrittsKNZ*AustrittsKNZ,2)</f>
        <v>3309.91</v>
      </c>
      <c r="G1988">
        <f>ROUND(Grundentgelt*LZinPrz,2)</f>
        <v>264.79000000000002</v>
      </c>
      <c r="H1988">
        <f>ROUND(IF(FreiwZulage&gt;TarifVolumenEnt+TarifVolumenLZ,FreiwZulage-(TarifVolumenEnt+TarifVolumenLZ),0)*AustrittsKNZ*EintrittsKNZ,2)</f>
        <v>0</v>
      </c>
      <c r="I1988">
        <f t="shared" si="285"/>
        <v>3574.7</v>
      </c>
      <c r="J1988">
        <f t="shared" si="279"/>
        <v>715.12</v>
      </c>
      <c r="K1988">
        <f t="shared" si="280"/>
        <v>250.30000000000018</v>
      </c>
      <c r="L1988">
        <f t="shared" si="281"/>
        <v>2025.3000000000002</v>
      </c>
    </row>
    <row r="1989" spans="1:12" x14ac:dyDescent="0.25">
      <c r="A1989">
        <f t="shared" si="286"/>
        <v>8</v>
      </c>
      <c r="B1989">
        <f t="shared" si="287"/>
        <v>166</v>
      </c>
      <c r="C1989">
        <f t="shared" si="282"/>
        <v>3096</v>
      </c>
      <c r="D1989" t="str">
        <f t="shared" si="283"/>
        <v>Andreas</v>
      </c>
      <c r="E1989" t="str">
        <f t="shared" si="284"/>
        <v>Schneider</v>
      </c>
      <c r="F1989">
        <f>ROUND(IF(Tariftyp="AT",IF($A1989&lt;MONTH(TE_ZP_AT),AT_Gehalt,AT_Gehalt*(1+TE_Satz_AT)),IF($A1989&lt;MONTH(TE_ZP_Tarif),Tarifentgelt,Tarifentgelt*(1+TE_Satz))*IRWAZ/AZ_Tarif)*EintrittsKNZ*AustrittsKNZ,2)</f>
        <v>3309.91</v>
      </c>
      <c r="G1989">
        <f>ROUND(Grundentgelt*LZinPrz,2)</f>
        <v>264.79000000000002</v>
      </c>
      <c r="H1989">
        <f>ROUND(IF(FreiwZulage&gt;TarifVolumenEnt+TarifVolumenLZ,FreiwZulage-(TarifVolumenEnt+TarifVolumenLZ),0)*AustrittsKNZ*EintrittsKNZ,2)</f>
        <v>0</v>
      </c>
      <c r="I1989">
        <f t="shared" si="285"/>
        <v>3574.7</v>
      </c>
      <c r="J1989">
        <f t="shared" si="279"/>
        <v>715.12</v>
      </c>
      <c r="K1989">
        <f t="shared" si="280"/>
        <v>250.30000000000018</v>
      </c>
      <c r="L1989">
        <f t="shared" si="281"/>
        <v>2025.3000000000002</v>
      </c>
    </row>
    <row r="1990" spans="1:12" x14ac:dyDescent="0.25">
      <c r="A1990">
        <f t="shared" si="286"/>
        <v>9</v>
      </c>
      <c r="B1990">
        <f t="shared" si="287"/>
        <v>166</v>
      </c>
      <c r="C1990">
        <f t="shared" si="282"/>
        <v>3096</v>
      </c>
      <c r="D1990" t="str">
        <f t="shared" si="283"/>
        <v>Andreas</v>
      </c>
      <c r="E1990" t="str">
        <f t="shared" si="284"/>
        <v>Schneider</v>
      </c>
      <c r="F1990">
        <f>ROUND(IF(Tariftyp="AT",IF($A1990&lt;MONTH(TE_ZP_AT),AT_Gehalt,AT_Gehalt*(1+TE_Satz_AT)),IF($A1990&lt;MONTH(TE_ZP_Tarif),Tarifentgelt,Tarifentgelt*(1+TE_Satz))*IRWAZ/AZ_Tarif)*EintrittsKNZ*AustrittsKNZ,2)</f>
        <v>3309.91</v>
      </c>
      <c r="G1990">
        <f>ROUND(Grundentgelt*LZinPrz,2)</f>
        <v>264.79000000000002</v>
      </c>
      <c r="H1990">
        <f>ROUND(IF(FreiwZulage&gt;TarifVolumenEnt+TarifVolumenLZ,FreiwZulage-(TarifVolumenEnt+TarifVolumenLZ),0)*AustrittsKNZ*EintrittsKNZ,2)</f>
        <v>0</v>
      </c>
      <c r="I1990">
        <f t="shared" si="285"/>
        <v>3574.7</v>
      </c>
      <c r="J1990">
        <f t="shared" si="279"/>
        <v>715.12</v>
      </c>
      <c r="K1990">
        <f t="shared" si="280"/>
        <v>250.30000000000018</v>
      </c>
      <c r="L1990">
        <f t="shared" si="281"/>
        <v>2025.3000000000002</v>
      </c>
    </row>
    <row r="1991" spans="1:12" x14ac:dyDescent="0.25">
      <c r="A1991">
        <f t="shared" si="286"/>
        <v>10</v>
      </c>
      <c r="B1991">
        <f t="shared" si="287"/>
        <v>166</v>
      </c>
      <c r="C1991">
        <f t="shared" si="282"/>
        <v>3096</v>
      </c>
      <c r="D1991" t="str">
        <f t="shared" si="283"/>
        <v>Andreas</v>
      </c>
      <c r="E1991" t="str">
        <f t="shared" si="284"/>
        <v>Schneider</v>
      </c>
      <c r="F1991">
        <f>ROUND(IF(Tariftyp="AT",IF($A1991&lt;MONTH(TE_ZP_AT),AT_Gehalt,AT_Gehalt*(1+TE_Satz_AT)),IF($A1991&lt;MONTH(TE_ZP_Tarif),Tarifentgelt,Tarifentgelt*(1+TE_Satz))*IRWAZ/AZ_Tarif)*EintrittsKNZ*AustrittsKNZ,2)</f>
        <v>3309.91</v>
      </c>
      <c r="G1991">
        <f>ROUND(Grundentgelt*LZinPrz,2)</f>
        <v>264.79000000000002</v>
      </c>
      <c r="H1991">
        <f>ROUND(IF(FreiwZulage&gt;TarifVolumenEnt+TarifVolumenLZ,FreiwZulage-(TarifVolumenEnt+TarifVolumenLZ),0)*AustrittsKNZ*EintrittsKNZ,2)</f>
        <v>0</v>
      </c>
      <c r="I1991">
        <f t="shared" si="285"/>
        <v>3574.7</v>
      </c>
      <c r="J1991">
        <f t="shared" si="279"/>
        <v>715.12</v>
      </c>
      <c r="K1991">
        <f t="shared" si="280"/>
        <v>250.30000000000018</v>
      </c>
      <c r="L1991">
        <f t="shared" si="281"/>
        <v>2025.3000000000002</v>
      </c>
    </row>
    <row r="1992" spans="1:12" x14ac:dyDescent="0.25">
      <c r="A1992">
        <f t="shared" si="286"/>
        <v>11</v>
      </c>
      <c r="B1992">
        <f t="shared" si="287"/>
        <v>166</v>
      </c>
      <c r="C1992">
        <f t="shared" si="282"/>
        <v>3096</v>
      </c>
      <c r="D1992" t="str">
        <f t="shared" si="283"/>
        <v>Andreas</v>
      </c>
      <c r="E1992" t="str">
        <f t="shared" si="284"/>
        <v>Schneider</v>
      </c>
      <c r="F1992">
        <f>ROUND(IF(Tariftyp="AT",IF($A1992&lt;MONTH(TE_ZP_AT),AT_Gehalt,AT_Gehalt*(1+TE_Satz_AT)),IF($A1992&lt;MONTH(TE_ZP_Tarif),Tarifentgelt,Tarifentgelt*(1+TE_Satz))*IRWAZ/AZ_Tarif)*EintrittsKNZ*AustrittsKNZ,2)</f>
        <v>3309.91</v>
      </c>
      <c r="G1992">
        <f>ROUND(Grundentgelt*LZinPrz,2)</f>
        <v>264.79000000000002</v>
      </c>
      <c r="H1992">
        <f>ROUND(IF(FreiwZulage&gt;TarifVolumenEnt+TarifVolumenLZ,FreiwZulage-(TarifVolumenEnt+TarifVolumenLZ),0)*AustrittsKNZ*EintrittsKNZ,2)</f>
        <v>0</v>
      </c>
      <c r="I1992">
        <f t="shared" si="285"/>
        <v>3574.7</v>
      </c>
      <c r="J1992">
        <f t="shared" si="279"/>
        <v>715.12</v>
      </c>
      <c r="K1992">
        <f t="shared" si="280"/>
        <v>250.30000000000018</v>
      </c>
      <c r="L1992">
        <f t="shared" si="281"/>
        <v>2025.3000000000002</v>
      </c>
    </row>
    <row r="1993" spans="1:12" x14ac:dyDescent="0.25">
      <c r="A1993">
        <f t="shared" si="286"/>
        <v>12</v>
      </c>
      <c r="B1993">
        <f t="shared" si="287"/>
        <v>166</v>
      </c>
      <c r="C1993">
        <f t="shared" si="282"/>
        <v>3096</v>
      </c>
      <c r="D1993" t="str">
        <f t="shared" si="283"/>
        <v>Andreas</v>
      </c>
      <c r="E1993" t="str">
        <f t="shared" si="284"/>
        <v>Schneider</v>
      </c>
      <c r="F1993">
        <f>ROUND(IF(Tariftyp="AT",IF($A1993&lt;MONTH(TE_ZP_AT),AT_Gehalt,AT_Gehalt*(1+TE_Satz_AT)),IF($A1993&lt;MONTH(TE_ZP_Tarif),Tarifentgelt,Tarifentgelt*(1+TE_Satz))*IRWAZ/AZ_Tarif)*EintrittsKNZ*AustrittsKNZ,2)</f>
        <v>3309.91</v>
      </c>
      <c r="G1993">
        <f>ROUND(Grundentgelt*LZinPrz,2)</f>
        <v>264.79000000000002</v>
      </c>
      <c r="H1993">
        <f>ROUND(IF(FreiwZulage&gt;TarifVolumenEnt+TarifVolumenLZ,FreiwZulage-(TarifVolumenEnt+TarifVolumenLZ),0)*AustrittsKNZ*EintrittsKNZ,2)</f>
        <v>0</v>
      </c>
      <c r="I1993">
        <f t="shared" si="285"/>
        <v>3574.7</v>
      </c>
      <c r="J1993">
        <f t="shared" si="279"/>
        <v>715.12</v>
      </c>
      <c r="K1993">
        <f t="shared" si="280"/>
        <v>250.30000000000018</v>
      </c>
      <c r="L1993">
        <f t="shared" si="281"/>
        <v>2025.3000000000002</v>
      </c>
    </row>
    <row r="1994" spans="1:12" x14ac:dyDescent="0.25">
      <c r="A1994">
        <f t="shared" si="286"/>
        <v>1</v>
      </c>
      <c r="B1994">
        <f t="shared" si="287"/>
        <v>167</v>
      </c>
      <c r="C1994">
        <f t="shared" si="282"/>
        <v>3099</v>
      </c>
      <c r="D1994" t="str">
        <f t="shared" si="283"/>
        <v>Adelhart</v>
      </c>
      <c r="E1994" t="str">
        <f t="shared" si="284"/>
        <v>Schneider</v>
      </c>
      <c r="F1994">
        <f>ROUND(IF(Tariftyp="AT",IF($A1994&lt;MONTH(TE_ZP_AT),AT_Gehalt,AT_Gehalt*(1+TE_Satz_AT)),IF($A1994&lt;MONTH(TE_ZP_Tarif),Tarifentgelt,Tarifentgelt*(1+TE_Satz))*IRWAZ/AZ_Tarif)*EintrittsKNZ*AustrittsKNZ,2)</f>
        <v>3918.5</v>
      </c>
      <c r="G1994">
        <f>ROUND(Grundentgelt*LZinPrz,2)</f>
        <v>431.04</v>
      </c>
      <c r="H1994">
        <f>ROUND(IF(FreiwZulage&gt;TarifVolumenEnt+TarifVolumenLZ,FreiwZulage-(TarifVolumenEnt+TarifVolumenLZ),0)*AustrittsKNZ*EintrittsKNZ,2)</f>
        <v>0</v>
      </c>
      <c r="I1994">
        <f t="shared" si="285"/>
        <v>4349.54</v>
      </c>
      <c r="J1994">
        <f t="shared" si="279"/>
        <v>826.72</v>
      </c>
      <c r="K1994">
        <f t="shared" si="280"/>
        <v>0</v>
      </c>
      <c r="L1994">
        <f t="shared" si="281"/>
        <v>1250.46</v>
      </c>
    </row>
    <row r="1995" spans="1:12" x14ac:dyDescent="0.25">
      <c r="A1995">
        <f t="shared" si="286"/>
        <v>2</v>
      </c>
      <c r="B1995">
        <f t="shared" si="287"/>
        <v>167</v>
      </c>
      <c r="C1995">
        <f t="shared" si="282"/>
        <v>3099</v>
      </c>
      <c r="D1995" t="str">
        <f t="shared" si="283"/>
        <v>Adelhart</v>
      </c>
      <c r="E1995" t="str">
        <f t="shared" si="284"/>
        <v>Schneider</v>
      </c>
      <c r="F1995">
        <f>ROUND(IF(Tariftyp="AT",IF($A1995&lt;MONTH(TE_ZP_AT),AT_Gehalt,AT_Gehalt*(1+TE_Satz_AT)),IF($A1995&lt;MONTH(TE_ZP_Tarif),Tarifentgelt,Tarifentgelt*(1+TE_Satz))*IRWAZ/AZ_Tarif)*EintrittsKNZ*AustrittsKNZ,2)</f>
        <v>3918.5</v>
      </c>
      <c r="G1995">
        <f>ROUND(Grundentgelt*LZinPrz,2)</f>
        <v>431.04</v>
      </c>
      <c r="H1995">
        <f>ROUND(IF(FreiwZulage&gt;TarifVolumenEnt+TarifVolumenLZ,FreiwZulage-(TarifVolumenEnt+TarifVolumenLZ),0)*AustrittsKNZ*EintrittsKNZ,2)</f>
        <v>0</v>
      </c>
      <c r="I1995">
        <f t="shared" si="285"/>
        <v>4349.54</v>
      </c>
      <c r="J1995">
        <f t="shared" si="279"/>
        <v>826.72</v>
      </c>
      <c r="K1995">
        <f t="shared" si="280"/>
        <v>0</v>
      </c>
      <c r="L1995">
        <f t="shared" si="281"/>
        <v>1250.46</v>
      </c>
    </row>
    <row r="1996" spans="1:12" x14ac:dyDescent="0.25">
      <c r="A1996">
        <f t="shared" si="286"/>
        <v>3</v>
      </c>
      <c r="B1996">
        <f t="shared" si="287"/>
        <v>167</v>
      </c>
      <c r="C1996">
        <f t="shared" si="282"/>
        <v>3099</v>
      </c>
      <c r="D1996" t="str">
        <f t="shared" si="283"/>
        <v>Adelhart</v>
      </c>
      <c r="E1996" t="str">
        <f t="shared" si="284"/>
        <v>Schneider</v>
      </c>
      <c r="F1996">
        <f>ROUND(IF(Tariftyp="AT",IF($A1996&lt;MONTH(TE_ZP_AT),AT_Gehalt,AT_Gehalt*(1+TE_Satz_AT)),IF($A1996&lt;MONTH(TE_ZP_Tarif),Tarifentgelt,Tarifentgelt*(1+TE_Satz))*IRWAZ/AZ_Tarif)*EintrittsKNZ*AustrittsKNZ,2)</f>
        <v>3918.5</v>
      </c>
      <c r="G1996">
        <f>ROUND(Grundentgelt*LZinPrz,2)</f>
        <v>431.04</v>
      </c>
      <c r="H1996">
        <f>ROUND(IF(FreiwZulage&gt;TarifVolumenEnt+TarifVolumenLZ,FreiwZulage-(TarifVolumenEnt+TarifVolumenLZ),0)*AustrittsKNZ*EintrittsKNZ,2)</f>
        <v>0</v>
      </c>
      <c r="I1996">
        <f t="shared" si="285"/>
        <v>4349.54</v>
      </c>
      <c r="J1996">
        <f t="shared" si="279"/>
        <v>826.72</v>
      </c>
      <c r="K1996">
        <f t="shared" si="280"/>
        <v>0</v>
      </c>
      <c r="L1996">
        <f t="shared" si="281"/>
        <v>1250.46</v>
      </c>
    </row>
    <row r="1997" spans="1:12" x14ac:dyDescent="0.25">
      <c r="A1997">
        <f t="shared" si="286"/>
        <v>4</v>
      </c>
      <c r="B1997">
        <f t="shared" si="287"/>
        <v>167</v>
      </c>
      <c r="C1997">
        <f t="shared" si="282"/>
        <v>3099</v>
      </c>
      <c r="D1997" t="str">
        <f t="shared" si="283"/>
        <v>Adelhart</v>
      </c>
      <c r="E1997" t="str">
        <f t="shared" si="284"/>
        <v>Schneider</v>
      </c>
      <c r="F1997">
        <f>ROUND(IF(Tariftyp="AT",IF($A1997&lt;MONTH(TE_ZP_AT),AT_Gehalt,AT_Gehalt*(1+TE_Satz_AT)),IF($A1997&lt;MONTH(TE_ZP_Tarif),Tarifentgelt,Tarifentgelt*(1+TE_Satz))*IRWAZ/AZ_Tarif)*EintrittsKNZ*AustrittsKNZ,2)</f>
        <v>3918.5</v>
      </c>
      <c r="G1997">
        <f>ROUND(Grundentgelt*LZinPrz,2)</f>
        <v>431.04</v>
      </c>
      <c r="H1997">
        <f>ROUND(IF(FreiwZulage&gt;TarifVolumenEnt+TarifVolumenLZ,FreiwZulage-(TarifVolumenEnt+TarifVolumenLZ),0)*AustrittsKNZ*EintrittsKNZ,2)</f>
        <v>0</v>
      </c>
      <c r="I1997">
        <f t="shared" si="285"/>
        <v>4349.54</v>
      </c>
      <c r="J1997">
        <f t="shared" si="279"/>
        <v>826.72</v>
      </c>
      <c r="K1997">
        <f t="shared" si="280"/>
        <v>0</v>
      </c>
      <c r="L1997">
        <f t="shared" si="281"/>
        <v>1250.46</v>
      </c>
    </row>
    <row r="1998" spans="1:12" x14ac:dyDescent="0.25">
      <c r="A1998">
        <f t="shared" si="286"/>
        <v>5</v>
      </c>
      <c r="B1998">
        <f t="shared" si="287"/>
        <v>167</v>
      </c>
      <c r="C1998">
        <f t="shared" si="282"/>
        <v>3099</v>
      </c>
      <c r="D1998" t="str">
        <f t="shared" si="283"/>
        <v>Adelhart</v>
      </c>
      <c r="E1998" t="str">
        <f t="shared" si="284"/>
        <v>Schneider</v>
      </c>
      <c r="F1998">
        <f>ROUND(IF(Tariftyp="AT",IF($A1998&lt;MONTH(TE_ZP_AT),AT_Gehalt,AT_Gehalt*(1+TE_Satz_AT)),IF($A1998&lt;MONTH(TE_ZP_Tarif),Tarifentgelt,Tarifentgelt*(1+TE_Satz))*IRWAZ/AZ_Tarif)*EintrittsKNZ*AustrittsKNZ,2)</f>
        <v>4036.06</v>
      </c>
      <c r="G1998">
        <f>ROUND(Grundentgelt*LZinPrz,2)</f>
        <v>443.97</v>
      </c>
      <c r="H1998">
        <f>ROUND(IF(FreiwZulage&gt;TarifVolumenEnt+TarifVolumenLZ,FreiwZulage-(TarifVolumenEnt+TarifVolumenLZ),0)*AustrittsKNZ*EintrittsKNZ,2)</f>
        <v>0</v>
      </c>
      <c r="I1998">
        <f t="shared" si="285"/>
        <v>4480.03</v>
      </c>
      <c r="J1998">
        <f t="shared" si="279"/>
        <v>842.03</v>
      </c>
      <c r="K1998">
        <f t="shared" si="280"/>
        <v>0</v>
      </c>
      <c r="L1998">
        <f t="shared" si="281"/>
        <v>1119.9700000000003</v>
      </c>
    </row>
    <row r="1999" spans="1:12" x14ac:dyDescent="0.25">
      <c r="A1999">
        <f t="shared" si="286"/>
        <v>6</v>
      </c>
      <c r="B1999">
        <f t="shared" si="287"/>
        <v>167</v>
      </c>
      <c r="C1999">
        <f t="shared" si="282"/>
        <v>3099</v>
      </c>
      <c r="D1999" t="str">
        <f t="shared" si="283"/>
        <v>Adelhart</v>
      </c>
      <c r="E1999" t="str">
        <f t="shared" si="284"/>
        <v>Schneider</v>
      </c>
      <c r="F1999">
        <f>ROUND(IF(Tariftyp="AT",IF($A1999&lt;MONTH(TE_ZP_AT),AT_Gehalt,AT_Gehalt*(1+TE_Satz_AT)),IF($A1999&lt;MONTH(TE_ZP_Tarif),Tarifentgelt,Tarifentgelt*(1+TE_Satz))*IRWAZ/AZ_Tarif)*EintrittsKNZ*AustrittsKNZ,2)</f>
        <v>4036.06</v>
      </c>
      <c r="G1999">
        <f>ROUND(Grundentgelt*LZinPrz,2)</f>
        <v>443.97</v>
      </c>
      <c r="H1999">
        <f>ROUND(IF(FreiwZulage&gt;TarifVolumenEnt+TarifVolumenLZ,FreiwZulage-(TarifVolumenEnt+TarifVolumenLZ),0)*AustrittsKNZ*EintrittsKNZ,2)</f>
        <v>0</v>
      </c>
      <c r="I1999">
        <f t="shared" si="285"/>
        <v>4480.03</v>
      </c>
      <c r="J1999">
        <f t="shared" si="279"/>
        <v>842.03</v>
      </c>
      <c r="K1999">
        <f t="shared" si="280"/>
        <v>0</v>
      </c>
      <c r="L1999">
        <f t="shared" si="281"/>
        <v>1119.9700000000003</v>
      </c>
    </row>
    <row r="2000" spans="1:12" x14ac:dyDescent="0.25">
      <c r="A2000">
        <f t="shared" si="286"/>
        <v>7</v>
      </c>
      <c r="B2000">
        <f t="shared" si="287"/>
        <v>167</v>
      </c>
      <c r="C2000">
        <f t="shared" si="282"/>
        <v>3099</v>
      </c>
      <c r="D2000" t="str">
        <f t="shared" si="283"/>
        <v>Adelhart</v>
      </c>
      <c r="E2000" t="str">
        <f t="shared" si="284"/>
        <v>Schneider</v>
      </c>
      <c r="F2000">
        <f>ROUND(IF(Tariftyp="AT",IF($A2000&lt;MONTH(TE_ZP_AT),AT_Gehalt,AT_Gehalt*(1+TE_Satz_AT)),IF($A2000&lt;MONTH(TE_ZP_Tarif),Tarifentgelt,Tarifentgelt*(1+TE_Satz))*IRWAZ/AZ_Tarif)*EintrittsKNZ*AustrittsKNZ,2)</f>
        <v>4036.06</v>
      </c>
      <c r="G2000">
        <f>ROUND(Grundentgelt*LZinPrz,2)</f>
        <v>443.97</v>
      </c>
      <c r="H2000">
        <f>ROUND(IF(FreiwZulage&gt;TarifVolumenEnt+TarifVolumenLZ,FreiwZulage-(TarifVolumenEnt+TarifVolumenLZ),0)*AustrittsKNZ*EintrittsKNZ,2)</f>
        <v>0</v>
      </c>
      <c r="I2000">
        <f t="shared" si="285"/>
        <v>4480.03</v>
      </c>
      <c r="J2000">
        <f t="shared" si="279"/>
        <v>842.03</v>
      </c>
      <c r="K2000">
        <f t="shared" si="280"/>
        <v>0</v>
      </c>
      <c r="L2000">
        <f t="shared" si="281"/>
        <v>1119.9700000000003</v>
      </c>
    </row>
    <row r="2001" spans="1:12" x14ac:dyDescent="0.25">
      <c r="A2001">
        <f t="shared" si="286"/>
        <v>8</v>
      </c>
      <c r="B2001">
        <f t="shared" si="287"/>
        <v>167</v>
      </c>
      <c r="C2001">
        <f t="shared" si="282"/>
        <v>3099</v>
      </c>
      <c r="D2001" t="str">
        <f t="shared" si="283"/>
        <v>Adelhart</v>
      </c>
      <c r="E2001" t="str">
        <f t="shared" si="284"/>
        <v>Schneider</v>
      </c>
      <c r="F2001">
        <f>ROUND(IF(Tariftyp="AT",IF($A2001&lt;MONTH(TE_ZP_AT),AT_Gehalt,AT_Gehalt*(1+TE_Satz_AT)),IF($A2001&lt;MONTH(TE_ZP_Tarif),Tarifentgelt,Tarifentgelt*(1+TE_Satz))*IRWAZ/AZ_Tarif)*EintrittsKNZ*AustrittsKNZ,2)</f>
        <v>4036.06</v>
      </c>
      <c r="G2001">
        <f>ROUND(Grundentgelt*LZinPrz,2)</f>
        <v>443.97</v>
      </c>
      <c r="H2001">
        <f>ROUND(IF(FreiwZulage&gt;TarifVolumenEnt+TarifVolumenLZ,FreiwZulage-(TarifVolumenEnt+TarifVolumenLZ),0)*AustrittsKNZ*EintrittsKNZ,2)</f>
        <v>0</v>
      </c>
      <c r="I2001">
        <f t="shared" si="285"/>
        <v>4480.03</v>
      </c>
      <c r="J2001">
        <f t="shared" si="279"/>
        <v>842.03</v>
      </c>
      <c r="K2001">
        <f t="shared" si="280"/>
        <v>0</v>
      </c>
      <c r="L2001">
        <f t="shared" si="281"/>
        <v>1119.9700000000003</v>
      </c>
    </row>
    <row r="2002" spans="1:12" x14ac:dyDescent="0.25">
      <c r="A2002">
        <f t="shared" si="286"/>
        <v>9</v>
      </c>
      <c r="B2002">
        <f t="shared" si="287"/>
        <v>167</v>
      </c>
      <c r="C2002">
        <f t="shared" si="282"/>
        <v>3099</v>
      </c>
      <c r="D2002" t="str">
        <f t="shared" si="283"/>
        <v>Adelhart</v>
      </c>
      <c r="E2002" t="str">
        <f t="shared" si="284"/>
        <v>Schneider</v>
      </c>
      <c r="F2002">
        <f>ROUND(IF(Tariftyp="AT",IF($A2002&lt;MONTH(TE_ZP_AT),AT_Gehalt,AT_Gehalt*(1+TE_Satz_AT)),IF($A2002&lt;MONTH(TE_ZP_Tarif),Tarifentgelt,Tarifentgelt*(1+TE_Satz))*IRWAZ/AZ_Tarif)*EintrittsKNZ*AustrittsKNZ,2)</f>
        <v>4036.06</v>
      </c>
      <c r="G2002">
        <f>ROUND(Grundentgelt*LZinPrz,2)</f>
        <v>443.97</v>
      </c>
      <c r="H2002">
        <f>ROUND(IF(FreiwZulage&gt;TarifVolumenEnt+TarifVolumenLZ,FreiwZulage-(TarifVolumenEnt+TarifVolumenLZ),0)*AustrittsKNZ*EintrittsKNZ,2)</f>
        <v>0</v>
      </c>
      <c r="I2002">
        <f t="shared" si="285"/>
        <v>4480.03</v>
      </c>
      <c r="J2002">
        <f t="shared" si="279"/>
        <v>842.03</v>
      </c>
      <c r="K2002">
        <f t="shared" si="280"/>
        <v>0</v>
      </c>
      <c r="L2002">
        <f t="shared" si="281"/>
        <v>1119.9700000000003</v>
      </c>
    </row>
    <row r="2003" spans="1:12" x14ac:dyDescent="0.25">
      <c r="A2003">
        <f t="shared" si="286"/>
        <v>10</v>
      </c>
      <c r="B2003">
        <f t="shared" si="287"/>
        <v>167</v>
      </c>
      <c r="C2003">
        <f t="shared" si="282"/>
        <v>3099</v>
      </c>
      <c r="D2003" t="str">
        <f t="shared" si="283"/>
        <v>Adelhart</v>
      </c>
      <c r="E2003" t="str">
        <f t="shared" si="284"/>
        <v>Schneider</v>
      </c>
      <c r="F2003">
        <f>ROUND(IF(Tariftyp="AT",IF($A2003&lt;MONTH(TE_ZP_AT),AT_Gehalt,AT_Gehalt*(1+TE_Satz_AT)),IF($A2003&lt;MONTH(TE_ZP_Tarif),Tarifentgelt,Tarifentgelt*(1+TE_Satz))*IRWAZ/AZ_Tarif)*EintrittsKNZ*AustrittsKNZ,2)</f>
        <v>4036.06</v>
      </c>
      <c r="G2003">
        <f>ROUND(Grundentgelt*LZinPrz,2)</f>
        <v>443.97</v>
      </c>
      <c r="H2003">
        <f>ROUND(IF(FreiwZulage&gt;TarifVolumenEnt+TarifVolumenLZ,FreiwZulage-(TarifVolumenEnt+TarifVolumenLZ),0)*AustrittsKNZ*EintrittsKNZ,2)</f>
        <v>0</v>
      </c>
      <c r="I2003">
        <f t="shared" si="285"/>
        <v>4480.03</v>
      </c>
      <c r="J2003">
        <f t="shared" si="279"/>
        <v>842.03</v>
      </c>
      <c r="K2003">
        <f t="shared" si="280"/>
        <v>0</v>
      </c>
      <c r="L2003">
        <f t="shared" si="281"/>
        <v>1119.9700000000003</v>
      </c>
    </row>
    <row r="2004" spans="1:12" x14ac:dyDescent="0.25">
      <c r="A2004">
        <f t="shared" si="286"/>
        <v>11</v>
      </c>
      <c r="B2004">
        <f t="shared" si="287"/>
        <v>167</v>
      </c>
      <c r="C2004">
        <f t="shared" si="282"/>
        <v>3099</v>
      </c>
      <c r="D2004" t="str">
        <f t="shared" si="283"/>
        <v>Adelhart</v>
      </c>
      <c r="E2004" t="str">
        <f t="shared" si="284"/>
        <v>Schneider</v>
      </c>
      <c r="F2004">
        <f>ROUND(IF(Tariftyp="AT",IF($A2004&lt;MONTH(TE_ZP_AT),AT_Gehalt,AT_Gehalt*(1+TE_Satz_AT)),IF($A2004&lt;MONTH(TE_ZP_Tarif),Tarifentgelt,Tarifentgelt*(1+TE_Satz))*IRWAZ/AZ_Tarif)*EintrittsKNZ*AustrittsKNZ,2)</f>
        <v>4036.06</v>
      </c>
      <c r="G2004">
        <f>ROUND(Grundentgelt*LZinPrz,2)</f>
        <v>443.97</v>
      </c>
      <c r="H2004">
        <f>ROUND(IF(FreiwZulage&gt;TarifVolumenEnt+TarifVolumenLZ,FreiwZulage-(TarifVolumenEnt+TarifVolumenLZ),0)*AustrittsKNZ*EintrittsKNZ,2)</f>
        <v>0</v>
      </c>
      <c r="I2004">
        <f t="shared" si="285"/>
        <v>4480.03</v>
      </c>
      <c r="J2004">
        <f t="shared" si="279"/>
        <v>842.03</v>
      </c>
      <c r="K2004">
        <f t="shared" si="280"/>
        <v>0</v>
      </c>
      <c r="L2004">
        <f t="shared" si="281"/>
        <v>1119.9700000000003</v>
      </c>
    </row>
    <row r="2005" spans="1:12" x14ac:dyDescent="0.25">
      <c r="A2005">
        <f t="shared" si="286"/>
        <v>12</v>
      </c>
      <c r="B2005">
        <f t="shared" si="287"/>
        <v>167</v>
      </c>
      <c r="C2005">
        <f t="shared" si="282"/>
        <v>3099</v>
      </c>
      <c r="D2005" t="str">
        <f t="shared" si="283"/>
        <v>Adelhart</v>
      </c>
      <c r="E2005" t="str">
        <f t="shared" si="284"/>
        <v>Schneider</v>
      </c>
      <c r="F2005">
        <f>ROUND(IF(Tariftyp="AT",IF($A2005&lt;MONTH(TE_ZP_AT),AT_Gehalt,AT_Gehalt*(1+TE_Satz_AT)),IF($A2005&lt;MONTH(TE_ZP_Tarif),Tarifentgelt,Tarifentgelt*(1+TE_Satz))*IRWAZ/AZ_Tarif)*EintrittsKNZ*AustrittsKNZ,2)</f>
        <v>4036.06</v>
      </c>
      <c r="G2005">
        <f>ROUND(Grundentgelt*LZinPrz,2)</f>
        <v>443.97</v>
      </c>
      <c r="H2005">
        <f>ROUND(IF(FreiwZulage&gt;TarifVolumenEnt+TarifVolumenLZ,FreiwZulage-(TarifVolumenEnt+TarifVolumenLZ),0)*AustrittsKNZ*EintrittsKNZ,2)</f>
        <v>0</v>
      </c>
      <c r="I2005">
        <f t="shared" si="285"/>
        <v>4480.03</v>
      </c>
      <c r="J2005">
        <f t="shared" si="279"/>
        <v>842.03</v>
      </c>
      <c r="K2005">
        <f t="shared" si="280"/>
        <v>0</v>
      </c>
      <c r="L2005">
        <f t="shared" si="281"/>
        <v>1119.9700000000003</v>
      </c>
    </row>
    <row r="2006" spans="1:12" x14ac:dyDescent="0.25">
      <c r="A2006">
        <f t="shared" si="286"/>
        <v>1</v>
      </c>
      <c r="B2006">
        <f t="shared" si="287"/>
        <v>168</v>
      </c>
      <c r="C2006">
        <f t="shared" si="282"/>
        <v>3100</v>
      </c>
      <c r="D2006" t="str">
        <f t="shared" si="283"/>
        <v>Dieter</v>
      </c>
      <c r="E2006" t="str">
        <f t="shared" si="284"/>
        <v>Schott</v>
      </c>
      <c r="F2006">
        <f>ROUND(IF(Tariftyp="AT",IF($A2006&lt;MONTH(TE_ZP_AT),AT_Gehalt,AT_Gehalt*(1+TE_Satz_AT)),IF($A2006&lt;MONTH(TE_ZP_Tarif),Tarifentgelt,Tarifentgelt*(1+TE_Satz))*IRWAZ/AZ_Tarif)*EintrittsKNZ*AustrittsKNZ,2)</f>
        <v>2608</v>
      </c>
      <c r="G2006">
        <f>ROUND(Grundentgelt*LZinPrz,2)</f>
        <v>312.95999999999998</v>
      </c>
      <c r="H2006">
        <f>ROUND(IF(FreiwZulage&gt;TarifVolumenEnt+TarifVolumenLZ,FreiwZulage-(TarifVolumenEnt+TarifVolumenLZ),0)*AustrittsKNZ*EintrittsKNZ,2)</f>
        <v>0</v>
      </c>
      <c r="I2006">
        <f t="shared" si="285"/>
        <v>2920.96</v>
      </c>
      <c r="J2006">
        <f t="shared" si="279"/>
        <v>584.34</v>
      </c>
      <c r="K2006">
        <f t="shared" si="280"/>
        <v>904.04</v>
      </c>
      <c r="L2006">
        <f t="shared" si="281"/>
        <v>2679.04</v>
      </c>
    </row>
    <row r="2007" spans="1:12" x14ac:dyDescent="0.25">
      <c r="A2007">
        <f t="shared" si="286"/>
        <v>2</v>
      </c>
      <c r="B2007">
        <f t="shared" si="287"/>
        <v>168</v>
      </c>
      <c r="C2007">
        <f t="shared" si="282"/>
        <v>3100</v>
      </c>
      <c r="D2007" t="str">
        <f t="shared" si="283"/>
        <v>Dieter</v>
      </c>
      <c r="E2007" t="str">
        <f t="shared" si="284"/>
        <v>Schott</v>
      </c>
      <c r="F2007">
        <f>ROUND(IF(Tariftyp="AT",IF($A2007&lt;MONTH(TE_ZP_AT),AT_Gehalt,AT_Gehalt*(1+TE_Satz_AT)),IF($A2007&lt;MONTH(TE_ZP_Tarif),Tarifentgelt,Tarifentgelt*(1+TE_Satz))*IRWAZ/AZ_Tarif)*EintrittsKNZ*AustrittsKNZ,2)</f>
        <v>2608</v>
      </c>
      <c r="G2007">
        <f>ROUND(Grundentgelt*LZinPrz,2)</f>
        <v>312.95999999999998</v>
      </c>
      <c r="H2007">
        <f>ROUND(IF(FreiwZulage&gt;TarifVolumenEnt+TarifVolumenLZ,FreiwZulage-(TarifVolumenEnt+TarifVolumenLZ),0)*AustrittsKNZ*EintrittsKNZ,2)</f>
        <v>0</v>
      </c>
      <c r="I2007">
        <f t="shared" si="285"/>
        <v>2920.96</v>
      </c>
      <c r="J2007">
        <f t="shared" si="279"/>
        <v>584.34</v>
      </c>
      <c r="K2007">
        <f t="shared" si="280"/>
        <v>904.04</v>
      </c>
      <c r="L2007">
        <f t="shared" si="281"/>
        <v>2679.04</v>
      </c>
    </row>
    <row r="2008" spans="1:12" x14ac:dyDescent="0.25">
      <c r="A2008">
        <f t="shared" si="286"/>
        <v>3</v>
      </c>
      <c r="B2008">
        <f t="shared" si="287"/>
        <v>168</v>
      </c>
      <c r="C2008">
        <f t="shared" si="282"/>
        <v>3100</v>
      </c>
      <c r="D2008" t="str">
        <f t="shared" si="283"/>
        <v>Dieter</v>
      </c>
      <c r="E2008" t="str">
        <f t="shared" si="284"/>
        <v>Schott</v>
      </c>
      <c r="F2008">
        <f>ROUND(IF(Tariftyp="AT",IF($A2008&lt;MONTH(TE_ZP_AT),AT_Gehalt,AT_Gehalt*(1+TE_Satz_AT)),IF($A2008&lt;MONTH(TE_ZP_Tarif),Tarifentgelt,Tarifentgelt*(1+TE_Satz))*IRWAZ/AZ_Tarif)*EintrittsKNZ*AustrittsKNZ,2)</f>
        <v>2608</v>
      </c>
      <c r="G2008">
        <f>ROUND(Grundentgelt*LZinPrz,2)</f>
        <v>312.95999999999998</v>
      </c>
      <c r="H2008">
        <f>ROUND(IF(FreiwZulage&gt;TarifVolumenEnt+TarifVolumenLZ,FreiwZulage-(TarifVolumenEnt+TarifVolumenLZ),0)*AustrittsKNZ*EintrittsKNZ,2)</f>
        <v>0</v>
      </c>
      <c r="I2008">
        <f t="shared" si="285"/>
        <v>2920.96</v>
      </c>
      <c r="J2008">
        <f t="shared" si="279"/>
        <v>584.34</v>
      </c>
      <c r="K2008">
        <f t="shared" si="280"/>
        <v>904.04</v>
      </c>
      <c r="L2008">
        <f t="shared" si="281"/>
        <v>2679.04</v>
      </c>
    </row>
    <row r="2009" spans="1:12" x14ac:dyDescent="0.25">
      <c r="A2009">
        <f t="shared" si="286"/>
        <v>4</v>
      </c>
      <c r="B2009">
        <f t="shared" si="287"/>
        <v>168</v>
      </c>
      <c r="C2009">
        <f t="shared" si="282"/>
        <v>3100</v>
      </c>
      <c r="D2009" t="str">
        <f t="shared" si="283"/>
        <v>Dieter</v>
      </c>
      <c r="E2009" t="str">
        <f t="shared" si="284"/>
        <v>Schott</v>
      </c>
      <c r="F2009">
        <f>ROUND(IF(Tariftyp="AT",IF($A2009&lt;MONTH(TE_ZP_AT),AT_Gehalt,AT_Gehalt*(1+TE_Satz_AT)),IF($A2009&lt;MONTH(TE_ZP_Tarif),Tarifentgelt,Tarifentgelt*(1+TE_Satz))*IRWAZ/AZ_Tarif)*EintrittsKNZ*AustrittsKNZ,2)</f>
        <v>2608</v>
      </c>
      <c r="G2009">
        <f>ROUND(Grundentgelt*LZinPrz,2)</f>
        <v>312.95999999999998</v>
      </c>
      <c r="H2009">
        <f>ROUND(IF(FreiwZulage&gt;TarifVolumenEnt+TarifVolumenLZ,FreiwZulage-(TarifVolumenEnt+TarifVolumenLZ),0)*AustrittsKNZ*EintrittsKNZ,2)</f>
        <v>0</v>
      </c>
      <c r="I2009">
        <f t="shared" si="285"/>
        <v>2920.96</v>
      </c>
      <c r="J2009">
        <f t="shared" si="279"/>
        <v>584.34</v>
      </c>
      <c r="K2009">
        <f t="shared" si="280"/>
        <v>904.04</v>
      </c>
      <c r="L2009">
        <f t="shared" si="281"/>
        <v>2679.04</v>
      </c>
    </row>
    <row r="2010" spans="1:12" x14ac:dyDescent="0.25">
      <c r="A2010">
        <f t="shared" si="286"/>
        <v>5</v>
      </c>
      <c r="B2010">
        <f t="shared" si="287"/>
        <v>168</v>
      </c>
      <c r="C2010">
        <f t="shared" si="282"/>
        <v>3100</v>
      </c>
      <c r="D2010" t="str">
        <f t="shared" si="283"/>
        <v>Dieter</v>
      </c>
      <c r="E2010" t="str">
        <f t="shared" si="284"/>
        <v>Schott</v>
      </c>
      <c r="F2010">
        <f>ROUND(IF(Tariftyp="AT",IF($A2010&lt;MONTH(TE_ZP_AT),AT_Gehalt,AT_Gehalt*(1+TE_Satz_AT)),IF($A2010&lt;MONTH(TE_ZP_Tarif),Tarifentgelt,Tarifentgelt*(1+TE_Satz))*IRWAZ/AZ_Tarif)*EintrittsKNZ*AustrittsKNZ,2)</f>
        <v>2686.24</v>
      </c>
      <c r="G2010">
        <f>ROUND(Grundentgelt*LZinPrz,2)</f>
        <v>322.35000000000002</v>
      </c>
      <c r="H2010">
        <f>ROUND(IF(FreiwZulage&gt;TarifVolumenEnt+TarifVolumenLZ,FreiwZulage-(TarifVolumenEnt+TarifVolumenLZ),0)*AustrittsKNZ*EintrittsKNZ,2)</f>
        <v>0</v>
      </c>
      <c r="I2010">
        <f t="shared" si="285"/>
        <v>3008.5899999999997</v>
      </c>
      <c r="J2010">
        <f t="shared" si="279"/>
        <v>601.87</v>
      </c>
      <c r="K2010">
        <f t="shared" si="280"/>
        <v>816.41000000000031</v>
      </c>
      <c r="L2010">
        <f t="shared" si="281"/>
        <v>2591.4100000000003</v>
      </c>
    </row>
    <row r="2011" spans="1:12" x14ac:dyDescent="0.25">
      <c r="A2011">
        <f t="shared" si="286"/>
        <v>6</v>
      </c>
      <c r="B2011">
        <f t="shared" si="287"/>
        <v>168</v>
      </c>
      <c r="C2011">
        <f t="shared" si="282"/>
        <v>3100</v>
      </c>
      <c r="D2011" t="str">
        <f t="shared" si="283"/>
        <v>Dieter</v>
      </c>
      <c r="E2011" t="str">
        <f t="shared" si="284"/>
        <v>Schott</v>
      </c>
      <c r="F2011">
        <f>ROUND(IF(Tariftyp="AT",IF($A2011&lt;MONTH(TE_ZP_AT),AT_Gehalt,AT_Gehalt*(1+TE_Satz_AT)),IF($A2011&lt;MONTH(TE_ZP_Tarif),Tarifentgelt,Tarifentgelt*(1+TE_Satz))*IRWAZ/AZ_Tarif)*EintrittsKNZ*AustrittsKNZ,2)</f>
        <v>2686.24</v>
      </c>
      <c r="G2011">
        <f>ROUND(Grundentgelt*LZinPrz,2)</f>
        <v>322.35000000000002</v>
      </c>
      <c r="H2011">
        <f>ROUND(IF(FreiwZulage&gt;TarifVolumenEnt+TarifVolumenLZ,FreiwZulage-(TarifVolumenEnt+TarifVolumenLZ),0)*AustrittsKNZ*EintrittsKNZ,2)</f>
        <v>0</v>
      </c>
      <c r="I2011">
        <f t="shared" si="285"/>
        <v>3008.5899999999997</v>
      </c>
      <c r="J2011">
        <f t="shared" si="279"/>
        <v>601.87</v>
      </c>
      <c r="K2011">
        <f t="shared" si="280"/>
        <v>816.41000000000031</v>
      </c>
      <c r="L2011">
        <f t="shared" si="281"/>
        <v>2591.4100000000003</v>
      </c>
    </row>
    <row r="2012" spans="1:12" x14ac:dyDescent="0.25">
      <c r="A2012">
        <f t="shared" si="286"/>
        <v>7</v>
      </c>
      <c r="B2012">
        <f t="shared" si="287"/>
        <v>168</v>
      </c>
      <c r="C2012">
        <f t="shared" si="282"/>
        <v>3100</v>
      </c>
      <c r="D2012" t="str">
        <f t="shared" si="283"/>
        <v>Dieter</v>
      </c>
      <c r="E2012" t="str">
        <f t="shared" si="284"/>
        <v>Schott</v>
      </c>
      <c r="F2012">
        <f>ROUND(IF(Tariftyp="AT",IF($A2012&lt;MONTH(TE_ZP_AT),AT_Gehalt,AT_Gehalt*(1+TE_Satz_AT)),IF($A2012&lt;MONTH(TE_ZP_Tarif),Tarifentgelt,Tarifentgelt*(1+TE_Satz))*IRWAZ/AZ_Tarif)*EintrittsKNZ*AustrittsKNZ,2)</f>
        <v>2686.24</v>
      </c>
      <c r="G2012">
        <f>ROUND(Grundentgelt*LZinPrz,2)</f>
        <v>322.35000000000002</v>
      </c>
      <c r="H2012">
        <f>ROUND(IF(FreiwZulage&gt;TarifVolumenEnt+TarifVolumenLZ,FreiwZulage-(TarifVolumenEnt+TarifVolumenLZ),0)*AustrittsKNZ*EintrittsKNZ,2)</f>
        <v>0</v>
      </c>
      <c r="I2012">
        <f t="shared" si="285"/>
        <v>3008.5899999999997</v>
      </c>
      <c r="J2012">
        <f t="shared" si="279"/>
        <v>601.87</v>
      </c>
      <c r="K2012">
        <f t="shared" si="280"/>
        <v>816.41000000000031</v>
      </c>
      <c r="L2012">
        <f t="shared" si="281"/>
        <v>2591.4100000000003</v>
      </c>
    </row>
    <row r="2013" spans="1:12" x14ac:dyDescent="0.25">
      <c r="A2013">
        <f t="shared" si="286"/>
        <v>8</v>
      </c>
      <c r="B2013">
        <f t="shared" si="287"/>
        <v>168</v>
      </c>
      <c r="C2013">
        <f t="shared" si="282"/>
        <v>3100</v>
      </c>
      <c r="D2013" t="str">
        <f t="shared" si="283"/>
        <v>Dieter</v>
      </c>
      <c r="E2013" t="str">
        <f t="shared" si="284"/>
        <v>Schott</v>
      </c>
      <c r="F2013">
        <f>ROUND(IF(Tariftyp="AT",IF($A2013&lt;MONTH(TE_ZP_AT),AT_Gehalt,AT_Gehalt*(1+TE_Satz_AT)),IF($A2013&lt;MONTH(TE_ZP_Tarif),Tarifentgelt,Tarifentgelt*(1+TE_Satz))*IRWAZ/AZ_Tarif)*EintrittsKNZ*AustrittsKNZ,2)</f>
        <v>2686.24</v>
      </c>
      <c r="G2013">
        <f>ROUND(Grundentgelt*LZinPrz,2)</f>
        <v>322.35000000000002</v>
      </c>
      <c r="H2013">
        <f>ROUND(IF(FreiwZulage&gt;TarifVolumenEnt+TarifVolumenLZ,FreiwZulage-(TarifVolumenEnt+TarifVolumenLZ),0)*AustrittsKNZ*EintrittsKNZ,2)</f>
        <v>0</v>
      </c>
      <c r="I2013">
        <f t="shared" si="285"/>
        <v>3008.5899999999997</v>
      </c>
      <c r="J2013">
        <f t="shared" si="279"/>
        <v>601.87</v>
      </c>
      <c r="K2013">
        <f t="shared" si="280"/>
        <v>816.41000000000031</v>
      </c>
      <c r="L2013">
        <f t="shared" si="281"/>
        <v>2591.4100000000003</v>
      </c>
    </row>
    <row r="2014" spans="1:12" x14ac:dyDescent="0.25">
      <c r="A2014">
        <f t="shared" si="286"/>
        <v>9</v>
      </c>
      <c r="B2014">
        <f t="shared" si="287"/>
        <v>168</v>
      </c>
      <c r="C2014">
        <f t="shared" si="282"/>
        <v>3100</v>
      </c>
      <c r="D2014" t="str">
        <f t="shared" si="283"/>
        <v>Dieter</v>
      </c>
      <c r="E2014" t="str">
        <f t="shared" si="284"/>
        <v>Schott</v>
      </c>
      <c r="F2014">
        <f>ROUND(IF(Tariftyp="AT",IF($A2014&lt;MONTH(TE_ZP_AT),AT_Gehalt,AT_Gehalt*(1+TE_Satz_AT)),IF($A2014&lt;MONTH(TE_ZP_Tarif),Tarifentgelt,Tarifentgelt*(1+TE_Satz))*IRWAZ/AZ_Tarif)*EintrittsKNZ*AustrittsKNZ,2)</f>
        <v>2686.24</v>
      </c>
      <c r="G2014">
        <f>ROUND(Grundentgelt*LZinPrz,2)</f>
        <v>322.35000000000002</v>
      </c>
      <c r="H2014">
        <f>ROUND(IF(FreiwZulage&gt;TarifVolumenEnt+TarifVolumenLZ,FreiwZulage-(TarifVolumenEnt+TarifVolumenLZ),0)*AustrittsKNZ*EintrittsKNZ,2)</f>
        <v>0</v>
      </c>
      <c r="I2014">
        <f t="shared" si="285"/>
        <v>3008.5899999999997</v>
      </c>
      <c r="J2014">
        <f t="shared" si="279"/>
        <v>601.87</v>
      </c>
      <c r="K2014">
        <f t="shared" si="280"/>
        <v>816.41000000000031</v>
      </c>
      <c r="L2014">
        <f t="shared" si="281"/>
        <v>2591.4100000000003</v>
      </c>
    </row>
    <row r="2015" spans="1:12" x14ac:dyDescent="0.25">
      <c r="A2015">
        <f t="shared" si="286"/>
        <v>10</v>
      </c>
      <c r="B2015">
        <f t="shared" si="287"/>
        <v>168</v>
      </c>
      <c r="C2015">
        <f t="shared" si="282"/>
        <v>3100</v>
      </c>
      <c r="D2015" t="str">
        <f t="shared" si="283"/>
        <v>Dieter</v>
      </c>
      <c r="E2015" t="str">
        <f t="shared" si="284"/>
        <v>Schott</v>
      </c>
      <c r="F2015">
        <f>ROUND(IF(Tariftyp="AT",IF($A2015&lt;MONTH(TE_ZP_AT),AT_Gehalt,AT_Gehalt*(1+TE_Satz_AT)),IF($A2015&lt;MONTH(TE_ZP_Tarif),Tarifentgelt,Tarifentgelt*(1+TE_Satz))*IRWAZ/AZ_Tarif)*EintrittsKNZ*AustrittsKNZ,2)</f>
        <v>2686.24</v>
      </c>
      <c r="G2015">
        <f>ROUND(Grundentgelt*LZinPrz,2)</f>
        <v>322.35000000000002</v>
      </c>
      <c r="H2015">
        <f>ROUND(IF(FreiwZulage&gt;TarifVolumenEnt+TarifVolumenLZ,FreiwZulage-(TarifVolumenEnt+TarifVolumenLZ),0)*AustrittsKNZ*EintrittsKNZ,2)</f>
        <v>0</v>
      </c>
      <c r="I2015">
        <f t="shared" si="285"/>
        <v>3008.5899999999997</v>
      </c>
      <c r="J2015">
        <f t="shared" si="279"/>
        <v>601.87</v>
      </c>
      <c r="K2015">
        <f t="shared" si="280"/>
        <v>816.41000000000031</v>
      </c>
      <c r="L2015">
        <f t="shared" si="281"/>
        <v>2591.4100000000003</v>
      </c>
    </row>
    <row r="2016" spans="1:12" x14ac:dyDescent="0.25">
      <c r="A2016">
        <f t="shared" si="286"/>
        <v>11</v>
      </c>
      <c r="B2016">
        <f t="shared" si="287"/>
        <v>168</v>
      </c>
      <c r="C2016">
        <f t="shared" si="282"/>
        <v>3100</v>
      </c>
      <c r="D2016" t="str">
        <f t="shared" si="283"/>
        <v>Dieter</v>
      </c>
      <c r="E2016" t="str">
        <f t="shared" si="284"/>
        <v>Schott</v>
      </c>
      <c r="F2016">
        <f>ROUND(IF(Tariftyp="AT",IF($A2016&lt;MONTH(TE_ZP_AT),AT_Gehalt,AT_Gehalt*(1+TE_Satz_AT)),IF($A2016&lt;MONTH(TE_ZP_Tarif),Tarifentgelt,Tarifentgelt*(1+TE_Satz))*IRWAZ/AZ_Tarif)*EintrittsKNZ*AustrittsKNZ,2)</f>
        <v>2686.24</v>
      </c>
      <c r="G2016">
        <f>ROUND(Grundentgelt*LZinPrz,2)</f>
        <v>322.35000000000002</v>
      </c>
      <c r="H2016">
        <f>ROUND(IF(FreiwZulage&gt;TarifVolumenEnt+TarifVolumenLZ,FreiwZulage-(TarifVolumenEnt+TarifVolumenLZ),0)*AustrittsKNZ*EintrittsKNZ,2)</f>
        <v>0</v>
      </c>
      <c r="I2016">
        <f t="shared" si="285"/>
        <v>3008.5899999999997</v>
      </c>
      <c r="J2016">
        <f t="shared" si="279"/>
        <v>601.87</v>
      </c>
      <c r="K2016">
        <f t="shared" si="280"/>
        <v>816.41000000000031</v>
      </c>
      <c r="L2016">
        <f t="shared" si="281"/>
        <v>2591.4100000000003</v>
      </c>
    </row>
    <row r="2017" spans="1:12" x14ac:dyDescent="0.25">
      <c r="A2017">
        <f t="shared" si="286"/>
        <v>12</v>
      </c>
      <c r="B2017">
        <f t="shared" si="287"/>
        <v>168</v>
      </c>
      <c r="C2017">
        <f t="shared" si="282"/>
        <v>3100</v>
      </c>
      <c r="D2017" t="str">
        <f t="shared" si="283"/>
        <v>Dieter</v>
      </c>
      <c r="E2017" t="str">
        <f t="shared" si="284"/>
        <v>Schott</v>
      </c>
      <c r="F2017">
        <f>ROUND(IF(Tariftyp="AT",IF($A2017&lt;MONTH(TE_ZP_AT),AT_Gehalt,AT_Gehalt*(1+TE_Satz_AT)),IF($A2017&lt;MONTH(TE_ZP_Tarif),Tarifentgelt,Tarifentgelt*(1+TE_Satz))*IRWAZ/AZ_Tarif)*EintrittsKNZ*AustrittsKNZ,2)</f>
        <v>2686.24</v>
      </c>
      <c r="G2017">
        <f>ROUND(Grundentgelt*LZinPrz,2)</f>
        <v>322.35000000000002</v>
      </c>
      <c r="H2017">
        <f>ROUND(IF(FreiwZulage&gt;TarifVolumenEnt+TarifVolumenLZ,FreiwZulage-(TarifVolumenEnt+TarifVolumenLZ),0)*AustrittsKNZ*EintrittsKNZ,2)</f>
        <v>0</v>
      </c>
      <c r="I2017">
        <f t="shared" si="285"/>
        <v>3008.5899999999997</v>
      </c>
      <c r="J2017">
        <f t="shared" si="279"/>
        <v>601.87</v>
      </c>
      <c r="K2017">
        <f t="shared" si="280"/>
        <v>816.41000000000031</v>
      </c>
      <c r="L2017">
        <f t="shared" si="281"/>
        <v>2591.4100000000003</v>
      </c>
    </row>
    <row r="2018" spans="1:12" x14ac:dyDescent="0.25">
      <c r="A2018">
        <f t="shared" si="286"/>
        <v>1</v>
      </c>
      <c r="B2018">
        <f t="shared" si="287"/>
        <v>169</v>
      </c>
      <c r="C2018">
        <f t="shared" si="282"/>
        <v>3101</v>
      </c>
      <c r="D2018" t="str">
        <f t="shared" si="283"/>
        <v>Detlef</v>
      </c>
      <c r="E2018" t="str">
        <f t="shared" si="284"/>
        <v>Schrader</v>
      </c>
      <c r="F2018">
        <f>ROUND(IF(Tariftyp="AT",IF($A2018&lt;MONTH(TE_ZP_AT),AT_Gehalt,AT_Gehalt*(1+TE_Satz_AT)),IF($A2018&lt;MONTH(TE_ZP_Tarif),Tarifentgelt,Tarifentgelt*(1+TE_Satz))*IRWAZ/AZ_Tarif)*EintrittsKNZ*AustrittsKNZ,2)</f>
        <v>3679</v>
      </c>
      <c r="G2018">
        <f>ROUND(Grundentgelt*LZinPrz,2)</f>
        <v>367.9</v>
      </c>
      <c r="H2018">
        <f>ROUND(IF(FreiwZulage&gt;TarifVolumenEnt+TarifVolumenLZ,FreiwZulage-(TarifVolumenEnt+TarifVolumenLZ),0)*AustrittsKNZ*EintrittsKNZ,2)</f>
        <v>0</v>
      </c>
      <c r="I2018">
        <f t="shared" si="285"/>
        <v>4046.9</v>
      </c>
      <c r="J2018">
        <f t="shared" si="279"/>
        <v>791.22</v>
      </c>
      <c r="K2018">
        <f t="shared" si="280"/>
        <v>0</v>
      </c>
      <c r="L2018">
        <f t="shared" si="281"/>
        <v>1553.1</v>
      </c>
    </row>
    <row r="2019" spans="1:12" x14ac:dyDescent="0.25">
      <c r="A2019">
        <f t="shared" si="286"/>
        <v>2</v>
      </c>
      <c r="B2019">
        <f t="shared" si="287"/>
        <v>169</v>
      </c>
      <c r="C2019">
        <f t="shared" si="282"/>
        <v>3101</v>
      </c>
      <c r="D2019" t="str">
        <f t="shared" si="283"/>
        <v>Detlef</v>
      </c>
      <c r="E2019" t="str">
        <f t="shared" si="284"/>
        <v>Schrader</v>
      </c>
      <c r="F2019">
        <f>ROUND(IF(Tariftyp="AT",IF($A2019&lt;MONTH(TE_ZP_AT),AT_Gehalt,AT_Gehalt*(1+TE_Satz_AT)),IF($A2019&lt;MONTH(TE_ZP_Tarif),Tarifentgelt,Tarifentgelt*(1+TE_Satz))*IRWAZ/AZ_Tarif)*EintrittsKNZ*AustrittsKNZ,2)</f>
        <v>3679</v>
      </c>
      <c r="G2019">
        <f>ROUND(Grundentgelt*LZinPrz,2)</f>
        <v>367.9</v>
      </c>
      <c r="H2019">
        <f>ROUND(IF(FreiwZulage&gt;TarifVolumenEnt+TarifVolumenLZ,FreiwZulage-(TarifVolumenEnt+TarifVolumenLZ),0)*AustrittsKNZ*EintrittsKNZ,2)</f>
        <v>0</v>
      </c>
      <c r="I2019">
        <f t="shared" si="285"/>
        <v>4046.9</v>
      </c>
      <c r="J2019">
        <f t="shared" si="279"/>
        <v>791.22</v>
      </c>
      <c r="K2019">
        <f t="shared" si="280"/>
        <v>0</v>
      </c>
      <c r="L2019">
        <f t="shared" si="281"/>
        <v>1553.1</v>
      </c>
    </row>
    <row r="2020" spans="1:12" x14ac:dyDescent="0.25">
      <c r="A2020">
        <f t="shared" si="286"/>
        <v>3</v>
      </c>
      <c r="B2020">
        <f t="shared" si="287"/>
        <v>169</v>
      </c>
      <c r="C2020">
        <f t="shared" si="282"/>
        <v>3101</v>
      </c>
      <c r="D2020" t="str">
        <f t="shared" si="283"/>
        <v>Detlef</v>
      </c>
      <c r="E2020" t="str">
        <f t="shared" si="284"/>
        <v>Schrader</v>
      </c>
      <c r="F2020">
        <f>ROUND(IF(Tariftyp="AT",IF($A2020&lt;MONTH(TE_ZP_AT),AT_Gehalt,AT_Gehalt*(1+TE_Satz_AT)),IF($A2020&lt;MONTH(TE_ZP_Tarif),Tarifentgelt,Tarifentgelt*(1+TE_Satz))*IRWAZ/AZ_Tarif)*EintrittsKNZ*AustrittsKNZ,2)</f>
        <v>3679</v>
      </c>
      <c r="G2020">
        <f>ROUND(Grundentgelt*LZinPrz,2)</f>
        <v>367.9</v>
      </c>
      <c r="H2020">
        <f>ROUND(IF(FreiwZulage&gt;TarifVolumenEnt+TarifVolumenLZ,FreiwZulage-(TarifVolumenEnt+TarifVolumenLZ),0)*AustrittsKNZ*EintrittsKNZ,2)</f>
        <v>0</v>
      </c>
      <c r="I2020">
        <f t="shared" si="285"/>
        <v>4046.9</v>
      </c>
      <c r="J2020">
        <f t="shared" si="279"/>
        <v>791.22</v>
      </c>
      <c r="K2020">
        <f t="shared" si="280"/>
        <v>0</v>
      </c>
      <c r="L2020">
        <f t="shared" si="281"/>
        <v>1553.1</v>
      </c>
    </row>
    <row r="2021" spans="1:12" x14ac:dyDescent="0.25">
      <c r="A2021">
        <f t="shared" si="286"/>
        <v>4</v>
      </c>
      <c r="B2021">
        <f t="shared" si="287"/>
        <v>169</v>
      </c>
      <c r="C2021">
        <f t="shared" si="282"/>
        <v>3101</v>
      </c>
      <c r="D2021" t="str">
        <f t="shared" si="283"/>
        <v>Detlef</v>
      </c>
      <c r="E2021" t="str">
        <f t="shared" si="284"/>
        <v>Schrader</v>
      </c>
      <c r="F2021">
        <f>ROUND(IF(Tariftyp="AT",IF($A2021&lt;MONTH(TE_ZP_AT),AT_Gehalt,AT_Gehalt*(1+TE_Satz_AT)),IF($A2021&lt;MONTH(TE_ZP_Tarif),Tarifentgelt,Tarifentgelt*(1+TE_Satz))*IRWAZ/AZ_Tarif)*EintrittsKNZ*AustrittsKNZ,2)</f>
        <v>3679</v>
      </c>
      <c r="G2021">
        <f>ROUND(Grundentgelt*LZinPrz,2)</f>
        <v>367.9</v>
      </c>
      <c r="H2021">
        <f>ROUND(IF(FreiwZulage&gt;TarifVolumenEnt+TarifVolumenLZ,FreiwZulage-(TarifVolumenEnt+TarifVolumenLZ),0)*AustrittsKNZ*EintrittsKNZ,2)</f>
        <v>0</v>
      </c>
      <c r="I2021">
        <f t="shared" si="285"/>
        <v>4046.9</v>
      </c>
      <c r="J2021">
        <f t="shared" si="279"/>
        <v>791.22</v>
      </c>
      <c r="K2021">
        <f t="shared" si="280"/>
        <v>0</v>
      </c>
      <c r="L2021">
        <f t="shared" si="281"/>
        <v>1553.1</v>
      </c>
    </row>
    <row r="2022" spans="1:12" x14ac:dyDescent="0.25">
      <c r="A2022">
        <f t="shared" si="286"/>
        <v>5</v>
      </c>
      <c r="B2022">
        <f t="shared" si="287"/>
        <v>169</v>
      </c>
      <c r="C2022">
        <f t="shared" si="282"/>
        <v>3101</v>
      </c>
      <c r="D2022" t="str">
        <f t="shared" si="283"/>
        <v>Detlef</v>
      </c>
      <c r="E2022" t="str">
        <f t="shared" si="284"/>
        <v>Schrader</v>
      </c>
      <c r="F2022">
        <f>ROUND(IF(Tariftyp="AT",IF($A2022&lt;MONTH(TE_ZP_AT),AT_Gehalt,AT_Gehalt*(1+TE_Satz_AT)),IF($A2022&lt;MONTH(TE_ZP_Tarif),Tarifentgelt,Tarifentgelt*(1+TE_Satz))*IRWAZ/AZ_Tarif)*EintrittsKNZ*AustrittsKNZ,2)</f>
        <v>3789.37</v>
      </c>
      <c r="G2022">
        <f>ROUND(Grundentgelt*LZinPrz,2)</f>
        <v>378.94</v>
      </c>
      <c r="H2022">
        <f>ROUND(IF(FreiwZulage&gt;TarifVolumenEnt+TarifVolumenLZ,FreiwZulage-(TarifVolumenEnt+TarifVolumenLZ),0)*AustrittsKNZ*EintrittsKNZ,2)</f>
        <v>0</v>
      </c>
      <c r="I2022">
        <f t="shared" si="285"/>
        <v>4168.3099999999995</v>
      </c>
      <c r="J2022">
        <f t="shared" si="279"/>
        <v>805.46</v>
      </c>
      <c r="K2022">
        <f t="shared" si="280"/>
        <v>0</v>
      </c>
      <c r="L2022">
        <f t="shared" si="281"/>
        <v>1431.6900000000005</v>
      </c>
    </row>
    <row r="2023" spans="1:12" x14ac:dyDescent="0.25">
      <c r="A2023">
        <f t="shared" si="286"/>
        <v>6</v>
      </c>
      <c r="B2023">
        <f t="shared" si="287"/>
        <v>169</v>
      </c>
      <c r="C2023">
        <f t="shared" si="282"/>
        <v>3101</v>
      </c>
      <c r="D2023" t="str">
        <f t="shared" si="283"/>
        <v>Detlef</v>
      </c>
      <c r="E2023" t="str">
        <f t="shared" si="284"/>
        <v>Schrader</v>
      </c>
      <c r="F2023">
        <f>ROUND(IF(Tariftyp="AT",IF($A2023&lt;MONTH(TE_ZP_AT),AT_Gehalt,AT_Gehalt*(1+TE_Satz_AT)),IF($A2023&lt;MONTH(TE_ZP_Tarif),Tarifentgelt,Tarifentgelt*(1+TE_Satz))*IRWAZ/AZ_Tarif)*EintrittsKNZ*AustrittsKNZ,2)</f>
        <v>3789.37</v>
      </c>
      <c r="G2023">
        <f>ROUND(Grundentgelt*LZinPrz,2)</f>
        <v>378.94</v>
      </c>
      <c r="H2023">
        <f>ROUND(IF(FreiwZulage&gt;TarifVolumenEnt+TarifVolumenLZ,FreiwZulage-(TarifVolumenEnt+TarifVolumenLZ),0)*AustrittsKNZ*EintrittsKNZ,2)</f>
        <v>0</v>
      </c>
      <c r="I2023">
        <f t="shared" si="285"/>
        <v>4168.3099999999995</v>
      </c>
      <c r="J2023">
        <f t="shared" si="279"/>
        <v>805.46</v>
      </c>
      <c r="K2023">
        <f t="shared" si="280"/>
        <v>0</v>
      </c>
      <c r="L2023">
        <f t="shared" si="281"/>
        <v>1431.6900000000005</v>
      </c>
    </row>
    <row r="2024" spans="1:12" x14ac:dyDescent="0.25">
      <c r="A2024">
        <f t="shared" si="286"/>
        <v>7</v>
      </c>
      <c r="B2024">
        <f t="shared" si="287"/>
        <v>169</v>
      </c>
      <c r="C2024">
        <f t="shared" si="282"/>
        <v>3101</v>
      </c>
      <c r="D2024" t="str">
        <f t="shared" si="283"/>
        <v>Detlef</v>
      </c>
      <c r="E2024" t="str">
        <f t="shared" si="284"/>
        <v>Schrader</v>
      </c>
      <c r="F2024">
        <f>ROUND(IF(Tariftyp="AT",IF($A2024&lt;MONTH(TE_ZP_AT),AT_Gehalt,AT_Gehalt*(1+TE_Satz_AT)),IF($A2024&lt;MONTH(TE_ZP_Tarif),Tarifentgelt,Tarifentgelt*(1+TE_Satz))*IRWAZ/AZ_Tarif)*EintrittsKNZ*AustrittsKNZ,2)</f>
        <v>3789.37</v>
      </c>
      <c r="G2024">
        <f>ROUND(Grundentgelt*LZinPrz,2)</f>
        <v>378.94</v>
      </c>
      <c r="H2024">
        <f>ROUND(IF(FreiwZulage&gt;TarifVolumenEnt+TarifVolumenLZ,FreiwZulage-(TarifVolumenEnt+TarifVolumenLZ),0)*AustrittsKNZ*EintrittsKNZ,2)</f>
        <v>0</v>
      </c>
      <c r="I2024">
        <f t="shared" si="285"/>
        <v>4168.3099999999995</v>
      </c>
      <c r="J2024">
        <f t="shared" si="279"/>
        <v>805.46</v>
      </c>
      <c r="K2024">
        <f t="shared" si="280"/>
        <v>0</v>
      </c>
      <c r="L2024">
        <f t="shared" si="281"/>
        <v>1431.6900000000005</v>
      </c>
    </row>
    <row r="2025" spans="1:12" x14ac:dyDescent="0.25">
      <c r="A2025">
        <f t="shared" si="286"/>
        <v>8</v>
      </c>
      <c r="B2025">
        <f t="shared" si="287"/>
        <v>169</v>
      </c>
      <c r="C2025">
        <f t="shared" si="282"/>
        <v>3101</v>
      </c>
      <c r="D2025" t="str">
        <f t="shared" si="283"/>
        <v>Detlef</v>
      </c>
      <c r="E2025" t="str">
        <f t="shared" si="284"/>
        <v>Schrader</v>
      </c>
      <c r="F2025">
        <f>ROUND(IF(Tariftyp="AT",IF($A2025&lt;MONTH(TE_ZP_AT),AT_Gehalt,AT_Gehalt*(1+TE_Satz_AT)),IF($A2025&lt;MONTH(TE_ZP_Tarif),Tarifentgelt,Tarifentgelt*(1+TE_Satz))*IRWAZ/AZ_Tarif)*EintrittsKNZ*AustrittsKNZ,2)</f>
        <v>3789.37</v>
      </c>
      <c r="G2025">
        <f>ROUND(Grundentgelt*LZinPrz,2)</f>
        <v>378.94</v>
      </c>
      <c r="H2025">
        <f>ROUND(IF(FreiwZulage&gt;TarifVolumenEnt+TarifVolumenLZ,FreiwZulage-(TarifVolumenEnt+TarifVolumenLZ),0)*AustrittsKNZ*EintrittsKNZ,2)</f>
        <v>0</v>
      </c>
      <c r="I2025">
        <f t="shared" si="285"/>
        <v>4168.3099999999995</v>
      </c>
      <c r="J2025">
        <f t="shared" si="279"/>
        <v>805.46</v>
      </c>
      <c r="K2025">
        <f t="shared" si="280"/>
        <v>0</v>
      </c>
      <c r="L2025">
        <f t="shared" si="281"/>
        <v>1431.6900000000005</v>
      </c>
    </row>
    <row r="2026" spans="1:12" x14ac:dyDescent="0.25">
      <c r="A2026">
        <f t="shared" si="286"/>
        <v>9</v>
      </c>
      <c r="B2026">
        <f t="shared" si="287"/>
        <v>169</v>
      </c>
      <c r="C2026">
        <f t="shared" si="282"/>
        <v>3101</v>
      </c>
      <c r="D2026" t="str">
        <f t="shared" si="283"/>
        <v>Detlef</v>
      </c>
      <c r="E2026" t="str">
        <f t="shared" si="284"/>
        <v>Schrader</v>
      </c>
      <c r="F2026">
        <f>ROUND(IF(Tariftyp="AT",IF($A2026&lt;MONTH(TE_ZP_AT),AT_Gehalt,AT_Gehalt*(1+TE_Satz_AT)),IF($A2026&lt;MONTH(TE_ZP_Tarif),Tarifentgelt,Tarifentgelt*(1+TE_Satz))*IRWAZ/AZ_Tarif)*EintrittsKNZ*AustrittsKNZ,2)</f>
        <v>3789.37</v>
      </c>
      <c r="G2026">
        <f>ROUND(Grundentgelt*LZinPrz,2)</f>
        <v>378.94</v>
      </c>
      <c r="H2026">
        <f>ROUND(IF(FreiwZulage&gt;TarifVolumenEnt+TarifVolumenLZ,FreiwZulage-(TarifVolumenEnt+TarifVolumenLZ),0)*AustrittsKNZ*EintrittsKNZ,2)</f>
        <v>0</v>
      </c>
      <c r="I2026">
        <f t="shared" si="285"/>
        <v>4168.3099999999995</v>
      </c>
      <c r="J2026">
        <f t="shared" si="279"/>
        <v>805.46</v>
      </c>
      <c r="K2026">
        <f t="shared" si="280"/>
        <v>0</v>
      </c>
      <c r="L2026">
        <f t="shared" si="281"/>
        <v>1431.6900000000005</v>
      </c>
    </row>
    <row r="2027" spans="1:12" x14ac:dyDescent="0.25">
      <c r="A2027">
        <f t="shared" si="286"/>
        <v>10</v>
      </c>
      <c r="B2027">
        <f t="shared" si="287"/>
        <v>169</v>
      </c>
      <c r="C2027">
        <f t="shared" si="282"/>
        <v>3101</v>
      </c>
      <c r="D2027" t="str">
        <f t="shared" si="283"/>
        <v>Detlef</v>
      </c>
      <c r="E2027" t="str">
        <f t="shared" si="284"/>
        <v>Schrader</v>
      </c>
      <c r="F2027">
        <f>ROUND(IF(Tariftyp="AT",IF($A2027&lt;MONTH(TE_ZP_AT),AT_Gehalt,AT_Gehalt*(1+TE_Satz_AT)),IF($A2027&lt;MONTH(TE_ZP_Tarif),Tarifentgelt,Tarifentgelt*(1+TE_Satz))*IRWAZ/AZ_Tarif)*EintrittsKNZ*AustrittsKNZ,2)</f>
        <v>3789.37</v>
      </c>
      <c r="G2027">
        <f>ROUND(Grundentgelt*LZinPrz,2)</f>
        <v>378.94</v>
      </c>
      <c r="H2027">
        <f>ROUND(IF(FreiwZulage&gt;TarifVolumenEnt+TarifVolumenLZ,FreiwZulage-(TarifVolumenEnt+TarifVolumenLZ),0)*AustrittsKNZ*EintrittsKNZ,2)</f>
        <v>0</v>
      </c>
      <c r="I2027">
        <f t="shared" si="285"/>
        <v>4168.3099999999995</v>
      </c>
      <c r="J2027">
        <f t="shared" si="279"/>
        <v>805.46</v>
      </c>
      <c r="K2027">
        <f t="shared" si="280"/>
        <v>0</v>
      </c>
      <c r="L2027">
        <f t="shared" si="281"/>
        <v>1431.6900000000005</v>
      </c>
    </row>
    <row r="2028" spans="1:12" x14ac:dyDescent="0.25">
      <c r="A2028">
        <f t="shared" si="286"/>
        <v>11</v>
      </c>
      <c r="B2028">
        <f t="shared" si="287"/>
        <v>169</v>
      </c>
      <c r="C2028">
        <f t="shared" si="282"/>
        <v>3101</v>
      </c>
      <c r="D2028" t="str">
        <f t="shared" si="283"/>
        <v>Detlef</v>
      </c>
      <c r="E2028" t="str">
        <f t="shared" si="284"/>
        <v>Schrader</v>
      </c>
      <c r="F2028">
        <f>ROUND(IF(Tariftyp="AT",IF($A2028&lt;MONTH(TE_ZP_AT),AT_Gehalt,AT_Gehalt*(1+TE_Satz_AT)),IF($A2028&lt;MONTH(TE_ZP_Tarif),Tarifentgelt,Tarifentgelt*(1+TE_Satz))*IRWAZ/AZ_Tarif)*EintrittsKNZ*AustrittsKNZ,2)</f>
        <v>3789.37</v>
      </c>
      <c r="G2028">
        <f>ROUND(Grundentgelt*LZinPrz,2)</f>
        <v>378.94</v>
      </c>
      <c r="H2028">
        <f>ROUND(IF(FreiwZulage&gt;TarifVolumenEnt+TarifVolumenLZ,FreiwZulage-(TarifVolumenEnt+TarifVolumenLZ),0)*AustrittsKNZ*EintrittsKNZ,2)</f>
        <v>0</v>
      </c>
      <c r="I2028">
        <f t="shared" si="285"/>
        <v>4168.3099999999995</v>
      </c>
      <c r="J2028">
        <f t="shared" si="279"/>
        <v>805.46</v>
      </c>
      <c r="K2028">
        <f t="shared" si="280"/>
        <v>0</v>
      </c>
      <c r="L2028">
        <f t="shared" si="281"/>
        <v>1431.6900000000005</v>
      </c>
    </row>
    <row r="2029" spans="1:12" x14ac:dyDescent="0.25">
      <c r="A2029">
        <f t="shared" si="286"/>
        <v>12</v>
      </c>
      <c r="B2029">
        <f t="shared" si="287"/>
        <v>169</v>
      </c>
      <c r="C2029">
        <f t="shared" si="282"/>
        <v>3101</v>
      </c>
      <c r="D2029" t="str">
        <f t="shared" si="283"/>
        <v>Detlef</v>
      </c>
      <c r="E2029" t="str">
        <f t="shared" si="284"/>
        <v>Schrader</v>
      </c>
      <c r="F2029">
        <f>ROUND(IF(Tariftyp="AT",IF($A2029&lt;MONTH(TE_ZP_AT),AT_Gehalt,AT_Gehalt*(1+TE_Satz_AT)),IF($A2029&lt;MONTH(TE_ZP_Tarif),Tarifentgelt,Tarifentgelt*(1+TE_Satz))*IRWAZ/AZ_Tarif)*EintrittsKNZ*AustrittsKNZ,2)</f>
        <v>3789.37</v>
      </c>
      <c r="G2029">
        <f>ROUND(Grundentgelt*LZinPrz,2)</f>
        <v>378.94</v>
      </c>
      <c r="H2029">
        <f>ROUND(IF(FreiwZulage&gt;TarifVolumenEnt+TarifVolumenLZ,FreiwZulage-(TarifVolumenEnt+TarifVolumenLZ),0)*AustrittsKNZ*EintrittsKNZ,2)</f>
        <v>0</v>
      </c>
      <c r="I2029">
        <f t="shared" si="285"/>
        <v>4168.3099999999995</v>
      </c>
      <c r="J2029">
        <f t="shared" si="279"/>
        <v>805.46</v>
      </c>
      <c r="K2029">
        <f t="shared" si="280"/>
        <v>0</v>
      </c>
      <c r="L2029">
        <f t="shared" si="281"/>
        <v>1431.6900000000005</v>
      </c>
    </row>
    <row r="2030" spans="1:12" x14ac:dyDescent="0.25">
      <c r="A2030">
        <f t="shared" si="286"/>
        <v>1</v>
      </c>
      <c r="B2030">
        <f t="shared" si="287"/>
        <v>170</v>
      </c>
      <c r="C2030">
        <f t="shared" si="282"/>
        <v>3102</v>
      </c>
      <c r="D2030" t="str">
        <f t="shared" si="283"/>
        <v>Andreas</v>
      </c>
      <c r="E2030" t="str">
        <f t="shared" si="284"/>
        <v>Schrader</v>
      </c>
      <c r="F2030">
        <f>ROUND(IF(Tariftyp="AT",IF($A2030&lt;MONTH(TE_ZP_AT),AT_Gehalt,AT_Gehalt*(1+TE_Satz_AT)),IF($A2030&lt;MONTH(TE_ZP_Tarif),Tarifentgelt,Tarifentgelt*(1+TE_Satz))*IRWAZ/AZ_Tarif)*EintrittsKNZ*AustrittsKNZ,2)</f>
        <v>4730</v>
      </c>
      <c r="G2030">
        <f>ROUND(Grundentgelt*LZinPrz,2)</f>
        <v>378.4</v>
      </c>
      <c r="H2030">
        <f>ROUND(IF(FreiwZulage&gt;TarifVolumenEnt+TarifVolumenLZ,FreiwZulage-(TarifVolumenEnt+TarifVolumenLZ),0)*AustrittsKNZ*EintrittsKNZ,2)</f>
        <v>137</v>
      </c>
      <c r="I2030">
        <f t="shared" si="285"/>
        <v>5245.4</v>
      </c>
      <c r="J2030">
        <f t="shared" si="279"/>
        <v>931.8</v>
      </c>
      <c r="K2030">
        <f t="shared" si="280"/>
        <v>0</v>
      </c>
      <c r="L2030">
        <f t="shared" si="281"/>
        <v>354.60000000000036</v>
      </c>
    </row>
    <row r="2031" spans="1:12" x14ac:dyDescent="0.25">
      <c r="A2031">
        <f t="shared" si="286"/>
        <v>2</v>
      </c>
      <c r="B2031">
        <f t="shared" si="287"/>
        <v>170</v>
      </c>
      <c r="C2031">
        <f t="shared" si="282"/>
        <v>3102</v>
      </c>
      <c r="D2031" t="str">
        <f t="shared" si="283"/>
        <v>Andreas</v>
      </c>
      <c r="E2031" t="str">
        <f t="shared" si="284"/>
        <v>Schrader</v>
      </c>
      <c r="F2031">
        <f>ROUND(IF(Tariftyp="AT",IF($A2031&lt;MONTH(TE_ZP_AT),AT_Gehalt,AT_Gehalt*(1+TE_Satz_AT)),IF($A2031&lt;MONTH(TE_ZP_Tarif),Tarifentgelt,Tarifentgelt*(1+TE_Satz))*IRWAZ/AZ_Tarif)*EintrittsKNZ*AustrittsKNZ,2)</f>
        <v>4730</v>
      </c>
      <c r="G2031">
        <f>ROUND(Grundentgelt*LZinPrz,2)</f>
        <v>378.4</v>
      </c>
      <c r="H2031">
        <f>ROUND(IF(FreiwZulage&gt;TarifVolumenEnt+TarifVolumenLZ,FreiwZulage-(TarifVolumenEnt+TarifVolumenLZ),0)*AustrittsKNZ*EintrittsKNZ,2)</f>
        <v>137</v>
      </c>
      <c r="I2031">
        <f t="shared" si="285"/>
        <v>5245.4</v>
      </c>
      <c r="J2031">
        <f t="shared" si="279"/>
        <v>931.8</v>
      </c>
      <c r="K2031">
        <f t="shared" si="280"/>
        <v>0</v>
      </c>
      <c r="L2031">
        <f t="shared" si="281"/>
        <v>354.60000000000036</v>
      </c>
    </row>
    <row r="2032" spans="1:12" x14ac:dyDescent="0.25">
      <c r="A2032">
        <f t="shared" si="286"/>
        <v>3</v>
      </c>
      <c r="B2032">
        <f t="shared" si="287"/>
        <v>170</v>
      </c>
      <c r="C2032">
        <f t="shared" si="282"/>
        <v>3102</v>
      </c>
      <c r="D2032" t="str">
        <f t="shared" si="283"/>
        <v>Andreas</v>
      </c>
      <c r="E2032" t="str">
        <f t="shared" si="284"/>
        <v>Schrader</v>
      </c>
      <c r="F2032">
        <f>ROUND(IF(Tariftyp="AT",IF($A2032&lt;MONTH(TE_ZP_AT),AT_Gehalt,AT_Gehalt*(1+TE_Satz_AT)),IF($A2032&lt;MONTH(TE_ZP_Tarif),Tarifentgelt,Tarifentgelt*(1+TE_Satz))*IRWAZ/AZ_Tarif)*EintrittsKNZ*AustrittsKNZ,2)</f>
        <v>4730</v>
      </c>
      <c r="G2032">
        <f>ROUND(Grundentgelt*LZinPrz,2)</f>
        <v>378.4</v>
      </c>
      <c r="H2032">
        <f>ROUND(IF(FreiwZulage&gt;TarifVolumenEnt+TarifVolumenLZ,FreiwZulage-(TarifVolumenEnt+TarifVolumenLZ),0)*AustrittsKNZ*EintrittsKNZ,2)</f>
        <v>137</v>
      </c>
      <c r="I2032">
        <f t="shared" si="285"/>
        <v>5245.4</v>
      </c>
      <c r="J2032">
        <f t="shared" si="279"/>
        <v>931.8</v>
      </c>
      <c r="K2032">
        <f t="shared" si="280"/>
        <v>0</v>
      </c>
      <c r="L2032">
        <f t="shared" si="281"/>
        <v>354.60000000000036</v>
      </c>
    </row>
    <row r="2033" spans="1:12" x14ac:dyDescent="0.25">
      <c r="A2033">
        <f t="shared" si="286"/>
        <v>4</v>
      </c>
      <c r="B2033">
        <f t="shared" si="287"/>
        <v>170</v>
      </c>
      <c r="C2033">
        <f t="shared" si="282"/>
        <v>3102</v>
      </c>
      <c r="D2033" t="str">
        <f t="shared" si="283"/>
        <v>Andreas</v>
      </c>
      <c r="E2033" t="str">
        <f t="shared" si="284"/>
        <v>Schrader</v>
      </c>
      <c r="F2033">
        <f>ROUND(IF(Tariftyp="AT",IF($A2033&lt;MONTH(TE_ZP_AT),AT_Gehalt,AT_Gehalt*(1+TE_Satz_AT)),IF($A2033&lt;MONTH(TE_ZP_Tarif),Tarifentgelt,Tarifentgelt*(1+TE_Satz))*IRWAZ/AZ_Tarif)*EintrittsKNZ*AustrittsKNZ,2)</f>
        <v>4730</v>
      </c>
      <c r="G2033">
        <f>ROUND(Grundentgelt*LZinPrz,2)</f>
        <v>378.4</v>
      </c>
      <c r="H2033">
        <f>ROUND(IF(FreiwZulage&gt;TarifVolumenEnt+TarifVolumenLZ,FreiwZulage-(TarifVolumenEnt+TarifVolumenLZ),0)*AustrittsKNZ*EintrittsKNZ,2)</f>
        <v>137</v>
      </c>
      <c r="I2033">
        <f t="shared" si="285"/>
        <v>5245.4</v>
      </c>
      <c r="J2033">
        <f t="shared" si="279"/>
        <v>931.8</v>
      </c>
      <c r="K2033">
        <f t="shared" si="280"/>
        <v>0</v>
      </c>
      <c r="L2033">
        <f t="shared" si="281"/>
        <v>354.60000000000036</v>
      </c>
    </row>
    <row r="2034" spans="1:12" x14ac:dyDescent="0.25">
      <c r="A2034">
        <f t="shared" si="286"/>
        <v>5</v>
      </c>
      <c r="B2034">
        <f t="shared" si="287"/>
        <v>170</v>
      </c>
      <c r="C2034">
        <f t="shared" si="282"/>
        <v>3102</v>
      </c>
      <c r="D2034" t="str">
        <f t="shared" si="283"/>
        <v>Andreas</v>
      </c>
      <c r="E2034" t="str">
        <f t="shared" si="284"/>
        <v>Schrader</v>
      </c>
      <c r="F2034">
        <f>ROUND(IF(Tariftyp="AT",IF($A2034&lt;MONTH(TE_ZP_AT),AT_Gehalt,AT_Gehalt*(1+TE_Satz_AT)),IF($A2034&lt;MONTH(TE_ZP_Tarif),Tarifentgelt,Tarifentgelt*(1+TE_Satz))*IRWAZ/AZ_Tarif)*EintrittsKNZ*AustrittsKNZ,2)</f>
        <v>4871.8999999999996</v>
      </c>
      <c r="G2034">
        <f>ROUND(Grundentgelt*LZinPrz,2)</f>
        <v>389.75</v>
      </c>
      <c r="H2034">
        <f>ROUND(IF(FreiwZulage&gt;TarifVolumenEnt+TarifVolumenLZ,FreiwZulage-(TarifVolumenEnt+TarifVolumenLZ),0)*AustrittsKNZ*EintrittsKNZ,2)</f>
        <v>0</v>
      </c>
      <c r="I2034">
        <f t="shared" si="285"/>
        <v>5261.65</v>
      </c>
      <c r="J2034">
        <f t="shared" si="279"/>
        <v>933.71</v>
      </c>
      <c r="K2034">
        <f t="shared" si="280"/>
        <v>0</v>
      </c>
      <c r="L2034">
        <f t="shared" si="281"/>
        <v>338.35000000000036</v>
      </c>
    </row>
    <row r="2035" spans="1:12" x14ac:dyDescent="0.25">
      <c r="A2035">
        <f t="shared" si="286"/>
        <v>6</v>
      </c>
      <c r="B2035">
        <f t="shared" si="287"/>
        <v>170</v>
      </c>
      <c r="C2035">
        <f t="shared" si="282"/>
        <v>3102</v>
      </c>
      <c r="D2035" t="str">
        <f t="shared" si="283"/>
        <v>Andreas</v>
      </c>
      <c r="E2035" t="str">
        <f t="shared" si="284"/>
        <v>Schrader</v>
      </c>
      <c r="F2035">
        <f>ROUND(IF(Tariftyp="AT",IF($A2035&lt;MONTH(TE_ZP_AT),AT_Gehalt,AT_Gehalt*(1+TE_Satz_AT)),IF($A2035&lt;MONTH(TE_ZP_Tarif),Tarifentgelt,Tarifentgelt*(1+TE_Satz))*IRWAZ/AZ_Tarif)*EintrittsKNZ*AustrittsKNZ,2)</f>
        <v>4871.8999999999996</v>
      </c>
      <c r="G2035">
        <f>ROUND(Grundentgelt*LZinPrz,2)</f>
        <v>389.75</v>
      </c>
      <c r="H2035">
        <f>ROUND(IF(FreiwZulage&gt;TarifVolumenEnt+TarifVolumenLZ,FreiwZulage-(TarifVolumenEnt+TarifVolumenLZ),0)*AustrittsKNZ*EintrittsKNZ,2)</f>
        <v>0</v>
      </c>
      <c r="I2035">
        <f t="shared" si="285"/>
        <v>5261.65</v>
      </c>
      <c r="J2035">
        <f t="shared" si="279"/>
        <v>933.71</v>
      </c>
      <c r="K2035">
        <f t="shared" si="280"/>
        <v>0</v>
      </c>
      <c r="L2035">
        <f t="shared" si="281"/>
        <v>338.35000000000036</v>
      </c>
    </row>
    <row r="2036" spans="1:12" x14ac:dyDescent="0.25">
      <c r="A2036">
        <f t="shared" si="286"/>
        <v>7</v>
      </c>
      <c r="B2036">
        <f t="shared" si="287"/>
        <v>170</v>
      </c>
      <c r="C2036">
        <f t="shared" si="282"/>
        <v>3102</v>
      </c>
      <c r="D2036" t="str">
        <f t="shared" si="283"/>
        <v>Andreas</v>
      </c>
      <c r="E2036" t="str">
        <f t="shared" si="284"/>
        <v>Schrader</v>
      </c>
      <c r="F2036">
        <f>ROUND(IF(Tariftyp="AT",IF($A2036&lt;MONTH(TE_ZP_AT),AT_Gehalt,AT_Gehalt*(1+TE_Satz_AT)),IF($A2036&lt;MONTH(TE_ZP_Tarif),Tarifentgelt,Tarifentgelt*(1+TE_Satz))*IRWAZ/AZ_Tarif)*EintrittsKNZ*AustrittsKNZ,2)</f>
        <v>4871.8999999999996</v>
      </c>
      <c r="G2036">
        <f>ROUND(Grundentgelt*LZinPrz,2)</f>
        <v>389.75</v>
      </c>
      <c r="H2036">
        <f>ROUND(IF(FreiwZulage&gt;TarifVolumenEnt+TarifVolumenLZ,FreiwZulage-(TarifVolumenEnt+TarifVolumenLZ),0)*AustrittsKNZ*EintrittsKNZ,2)</f>
        <v>0</v>
      </c>
      <c r="I2036">
        <f t="shared" si="285"/>
        <v>5261.65</v>
      </c>
      <c r="J2036">
        <f t="shared" si="279"/>
        <v>933.71</v>
      </c>
      <c r="K2036">
        <f t="shared" si="280"/>
        <v>0</v>
      </c>
      <c r="L2036">
        <f t="shared" si="281"/>
        <v>338.35000000000036</v>
      </c>
    </row>
    <row r="2037" spans="1:12" x14ac:dyDescent="0.25">
      <c r="A2037">
        <f t="shared" si="286"/>
        <v>8</v>
      </c>
      <c r="B2037">
        <f t="shared" si="287"/>
        <v>170</v>
      </c>
      <c r="C2037">
        <f t="shared" si="282"/>
        <v>3102</v>
      </c>
      <c r="D2037" t="str">
        <f t="shared" si="283"/>
        <v>Andreas</v>
      </c>
      <c r="E2037" t="str">
        <f t="shared" si="284"/>
        <v>Schrader</v>
      </c>
      <c r="F2037">
        <f>ROUND(IF(Tariftyp="AT",IF($A2037&lt;MONTH(TE_ZP_AT),AT_Gehalt,AT_Gehalt*(1+TE_Satz_AT)),IF($A2037&lt;MONTH(TE_ZP_Tarif),Tarifentgelt,Tarifentgelt*(1+TE_Satz))*IRWAZ/AZ_Tarif)*EintrittsKNZ*AustrittsKNZ,2)</f>
        <v>4871.8999999999996</v>
      </c>
      <c r="G2037">
        <f>ROUND(Grundentgelt*LZinPrz,2)</f>
        <v>389.75</v>
      </c>
      <c r="H2037">
        <f>ROUND(IF(FreiwZulage&gt;TarifVolumenEnt+TarifVolumenLZ,FreiwZulage-(TarifVolumenEnt+TarifVolumenLZ),0)*AustrittsKNZ*EintrittsKNZ,2)</f>
        <v>0</v>
      </c>
      <c r="I2037">
        <f t="shared" si="285"/>
        <v>5261.65</v>
      </c>
      <c r="J2037">
        <f t="shared" si="279"/>
        <v>933.71</v>
      </c>
      <c r="K2037">
        <f t="shared" si="280"/>
        <v>0</v>
      </c>
      <c r="L2037">
        <f t="shared" si="281"/>
        <v>338.35000000000036</v>
      </c>
    </row>
    <row r="2038" spans="1:12" x14ac:dyDescent="0.25">
      <c r="A2038">
        <f t="shared" si="286"/>
        <v>9</v>
      </c>
      <c r="B2038">
        <f t="shared" si="287"/>
        <v>170</v>
      </c>
      <c r="C2038">
        <f t="shared" si="282"/>
        <v>3102</v>
      </c>
      <c r="D2038" t="str">
        <f t="shared" si="283"/>
        <v>Andreas</v>
      </c>
      <c r="E2038" t="str">
        <f t="shared" si="284"/>
        <v>Schrader</v>
      </c>
      <c r="F2038">
        <f>ROUND(IF(Tariftyp="AT",IF($A2038&lt;MONTH(TE_ZP_AT),AT_Gehalt,AT_Gehalt*(1+TE_Satz_AT)),IF($A2038&lt;MONTH(TE_ZP_Tarif),Tarifentgelt,Tarifentgelt*(1+TE_Satz))*IRWAZ/AZ_Tarif)*EintrittsKNZ*AustrittsKNZ,2)</f>
        <v>4871.8999999999996</v>
      </c>
      <c r="G2038">
        <f>ROUND(Grundentgelt*LZinPrz,2)</f>
        <v>389.75</v>
      </c>
      <c r="H2038">
        <f>ROUND(IF(FreiwZulage&gt;TarifVolumenEnt+TarifVolumenLZ,FreiwZulage-(TarifVolumenEnt+TarifVolumenLZ),0)*AustrittsKNZ*EintrittsKNZ,2)</f>
        <v>0</v>
      </c>
      <c r="I2038">
        <f t="shared" si="285"/>
        <v>5261.65</v>
      </c>
      <c r="J2038">
        <f t="shared" si="279"/>
        <v>933.71</v>
      </c>
      <c r="K2038">
        <f t="shared" si="280"/>
        <v>0</v>
      </c>
      <c r="L2038">
        <f t="shared" si="281"/>
        <v>338.35000000000036</v>
      </c>
    </row>
    <row r="2039" spans="1:12" x14ac:dyDescent="0.25">
      <c r="A2039">
        <f t="shared" si="286"/>
        <v>10</v>
      </c>
      <c r="B2039">
        <f t="shared" si="287"/>
        <v>170</v>
      </c>
      <c r="C2039">
        <f t="shared" si="282"/>
        <v>3102</v>
      </c>
      <c r="D2039" t="str">
        <f t="shared" si="283"/>
        <v>Andreas</v>
      </c>
      <c r="E2039" t="str">
        <f t="shared" si="284"/>
        <v>Schrader</v>
      </c>
      <c r="F2039">
        <f>ROUND(IF(Tariftyp="AT",IF($A2039&lt;MONTH(TE_ZP_AT),AT_Gehalt,AT_Gehalt*(1+TE_Satz_AT)),IF($A2039&lt;MONTH(TE_ZP_Tarif),Tarifentgelt,Tarifentgelt*(1+TE_Satz))*IRWAZ/AZ_Tarif)*EintrittsKNZ*AustrittsKNZ,2)</f>
        <v>4871.8999999999996</v>
      </c>
      <c r="G2039">
        <f>ROUND(Grundentgelt*LZinPrz,2)</f>
        <v>389.75</v>
      </c>
      <c r="H2039">
        <f>ROUND(IF(FreiwZulage&gt;TarifVolumenEnt+TarifVolumenLZ,FreiwZulage-(TarifVolumenEnt+TarifVolumenLZ),0)*AustrittsKNZ*EintrittsKNZ,2)</f>
        <v>0</v>
      </c>
      <c r="I2039">
        <f t="shared" si="285"/>
        <v>5261.65</v>
      </c>
      <c r="J2039">
        <f t="shared" si="279"/>
        <v>933.71</v>
      </c>
      <c r="K2039">
        <f t="shared" si="280"/>
        <v>0</v>
      </c>
      <c r="L2039">
        <f t="shared" si="281"/>
        <v>338.35000000000036</v>
      </c>
    </row>
    <row r="2040" spans="1:12" x14ac:dyDescent="0.25">
      <c r="A2040">
        <f t="shared" si="286"/>
        <v>11</v>
      </c>
      <c r="B2040">
        <f t="shared" si="287"/>
        <v>170</v>
      </c>
      <c r="C2040">
        <f t="shared" si="282"/>
        <v>3102</v>
      </c>
      <c r="D2040" t="str">
        <f t="shared" si="283"/>
        <v>Andreas</v>
      </c>
      <c r="E2040" t="str">
        <f t="shared" si="284"/>
        <v>Schrader</v>
      </c>
      <c r="F2040">
        <f>ROUND(IF(Tariftyp="AT",IF($A2040&lt;MONTH(TE_ZP_AT),AT_Gehalt,AT_Gehalt*(1+TE_Satz_AT)),IF($A2040&lt;MONTH(TE_ZP_Tarif),Tarifentgelt,Tarifentgelt*(1+TE_Satz))*IRWAZ/AZ_Tarif)*EintrittsKNZ*AustrittsKNZ,2)</f>
        <v>4871.8999999999996</v>
      </c>
      <c r="G2040">
        <f>ROUND(Grundentgelt*LZinPrz,2)</f>
        <v>389.75</v>
      </c>
      <c r="H2040">
        <f>ROUND(IF(FreiwZulage&gt;TarifVolumenEnt+TarifVolumenLZ,FreiwZulage-(TarifVolumenEnt+TarifVolumenLZ),0)*AustrittsKNZ*EintrittsKNZ,2)</f>
        <v>0</v>
      </c>
      <c r="I2040">
        <f t="shared" si="285"/>
        <v>5261.65</v>
      </c>
      <c r="J2040">
        <f t="shared" si="279"/>
        <v>933.71</v>
      </c>
      <c r="K2040">
        <f t="shared" si="280"/>
        <v>0</v>
      </c>
      <c r="L2040">
        <f t="shared" si="281"/>
        <v>338.35000000000036</v>
      </c>
    </row>
    <row r="2041" spans="1:12" x14ac:dyDescent="0.25">
      <c r="A2041">
        <f t="shared" si="286"/>
        <v>12</v>
      </c>
      <c r="B2041">
        <f t="shared" si="287"/>
        <v>170</v>
      </c>
      <c r="C2041">
        <f t="shared" si="282"/>
        <v>3102</v>
      </c>
      <c r="D2041" t="str">
        <f t="shared" si="283"/>
        <v>Andreas</v>
      </c>
      <c r="E2041" t="str">
        <f t="shared" si="284"/>
        <v>Schrader</v>
      </c>
      <c r="F2041">
        <f>ROUND(IF(Tariftyp="AT",IF($A2041&lt;MONTH(TE_ZP_AT),AT_Gehalt,AT_Gehalt*(1+TE_Satz_AT)),IF($A2041&lt;MONTH(TE_ZP_Tarif),Tarifentgelt,Tarifentgelt*(1+TE_Satz))*IRWAZ/AZ_Tarif)*EintrittsKNZ*AustrittsKNZ,2)</f>
        <v>4871.8999999999996</v>
      </c>
      <c r="G2041">
        <f>ROUND(Grundentgelt*LZinPrz,2)</f>
        <v>389.75</v>
      </c>
      <c r="H2041">
        <f>ROUND(IF(FreiwZulage&gt;TarifVolumenEnt+TarifVolumenLZ,FreiwZulage-(TarifVolumenEnt+TarifVolumenLZ),0)*AustrittsKNZ*EintrittsKNZ,2)</f>
        <v>0</v>
      </c>
      <c r="I2041">
        <f t="shared" si="285"/>
        <v>5261.65</v>
      </c>
      <c r="J2041">
        <f t="shared" si="279"/>
        <v>933.71</v>
      </c>
      <c r="K2041">
        <f t="shared" si="280"/>
        <v>0</v>
      </c>
      <c r="L2041">
        <f t="shared" si="281"/>
        <v>338.35000000000036</v>
      </c>
    </row>
    <row r="2042" spans="1:12" x14ac:dyDescent="0.25">
      <c r="A2042">
        <f t="shared" si="286"/>
        <v>1</v>
      </c>
      <c r="B2042">
        <f t="shared" si="287"/>
        <v>171</v>
      </c>
      <c r="C2042">
        <f t="shared" si="282"/>
        <v>3103</v>
      </c>
      <c r="D2042" t="str">
        <f t="shared" si="283"/>
        <v>Claus</v>
      </c>
      <c r="E2042" t="str">
        <f t="shared" si="284"/>
        <v>Schrapper</v>
      </c>
      <c r="F2042">
        <f>ROUND(IF(Tariftyp="AT",IF($A2042&lt;MONTH(TE_ZP_AT),AT_Gehalt,AT_Gehalt*(1+TE_Satz_AT)),IF($A2042&lt;MONTH(TE_ZP_Tarif),Tarifentgelt,Tarifentgelt*(1+TE_Satz))*IRWAZ/AZ_Tarif)*EintrittsKNZ*AustrittsKNZ,2)</f>
        <v>2608</v>
      </c>
      <c r="G2042">
        <f>ROUND(Grundentgelt*LZinPrz,2)</f>
        <v>234.72</v>
      </c>
      <c r="H2042">
        <f>ROUND(IF(FreiwZulage&gt;TarifVolumenEnt+TarifVolumenLZ,FreiwZulage-(TarifVolumenEnt+TarifVolumenLZ),0)*AustrittsKNZ*EintrittsKNZ,2)</f>
        <v>237</v>
      </c>
      <c r="I2042">
        <f t="shared" si="285"/>
        <v>3079.72</v>
      </c>
      <c r="J2042">
        <f t="shared" si="279"/>
        <v>616.1</v>
      </c>
      <c r="K2042">
        <f t="shared" si="280"/>
        <v>745.2800000000002</v>
      </c>
      <c r="L2042">
        <f t="shared" si="281"/>
        <v>2520.2800000000002</v>
      </c>
    </row>
    <row r="2043" spans="1:12" x14ac:dyDescent="0.25">
      <c r="A2043">
        <f t="shared" si="286"/>
        <v>2</v>
      </c>
      <c r="B2043">
        <f t="shared" si="287"/>
        <v>171</v>
      </c>
      <c r="C2043">
        <f t="shared" si="282"/>
        <v>3103</v>
      </c>
      <c r="D2043" t="str">
        <f t="shared" si="283"/>
        <v>Claus</v>
      </c>
      <c r="E2043" t="str">
        <f t="shared" si="284"/>
        <v>Schrapper</v>
      </c>
      <c r="F2043">
        <f>ROUND(IF(Tariftyp="AT",IF($A2043&lt;MONTH(TE_ZP_AT),AT_Gehalt,AT_Gehalt*(1+TE_Satz_AT)),IF($A2043&lt;MONTH(TE_ZP_Tarif),Tarifentgelt,Tarifentgelt*(1+TE_Satz))*IRWAZ/AZ_Tarif)*EintrittsKNZ*AustrittsKNZ,2)</f>
        <v>2608</v>
      </c>
      <c r="G2043">
        <f>ROUND(Grundentgelt*LZinPrz,2)</f>
        <v>234.72</v>
      </c>
      <c r="H2043">
        <f>ROUND(IF(FreiwZulage&gt;TarifVolumenEnt+TarifVolumenLZ,FreiwZulage-(TarifVolumenEnt+TarifVolumenLZ),0)*AustrittsKNZ*EintrittsKNZ,2)</f>
        <v>237</v>
      </c>
      <c r="I2043">
        <f t="shared" si="285"/>
        <v>3079.72</v>
      </c>
      <c r="J2043">
        <f t="shared" si="279"/>
        <v>616.1</v>
      </c>
      <c r="K2043">
        <f t="shared" si="280"/>
        <v>745.2800000000002</v>
      </c>
      <c r="L2043">
        <f t="shared" si="281"/>
        <v>2520.2800000000002</v>
      </c>
    </row>
    <row r="2044" spans="1:12" x14ac:dyDescent="0.25">
      <c r="A2044">
        <f t="shared" si="286"/>
        <v>3</v>
      </c>
      <c r="B2044">
        <f t="shared" si="287"/>
        <v>171</v>
      </c>
      <c r="C2044">
        <f t="shared" si="282"/>
        <v>3103</v>
      </c>
      <c r="D2044" t="str">
        <f t="shared" si="283"/>
        <v>Claus</v>
      </c>
      <c r="E2044" t="str">
        <f t="shared" si="284"/>
        <v>Schrapper</v>
      </c>
      <c r="F2044">
        <f>ROUND(IF(Tariftyp="AT",IF($A2044&lt;MONTH(TE_ZP_AT),AT_Gehalt,AT_Gehalt*(1+TE_Satz_AT)),IF($A2044&lt;MONTH(TE_ZP_Tarif),Tarifentgelt,Tarifentgelt*(1+TE_Satz))*IRWAZ/AZ_Tarif)*EintrittsKNZ*AustrittsKNZ,2)</f>
        <v>2608</v>
      </c>
      <c r="G2044">
        <f>ROUND(Grundentgelt*LZinPrz,2)</f>
        <v>234.72</v>
      </c>
      <c r="H2044">
        <f>ROUND(IF(FreiwZulage&gt;TarifVolumenEnt+TarifVolumenLZ,FreiwZulage-(TarifVolumenEnt+TarifVolumenLZ),0)*AustrittsKNZ*EintrittsKNZ,2)</f>
        <v>237</v>
      </c>
      <c r="I2044">
        <f t="shared" si="285"/>
        <v>3079.72</v>
      </c>
      <c r="J2044">
        <f t="shared" si="279"/>
        <v>616.1</v>
      </c>
      <c r="K2044">
        <f t="shared" si="280"/>
        <v>745.2800000000002</v>
      </c>
      <c r="L2044">
        <f t="shared" si="281"/>
        <v>2520.2800000000002</v>
      </c>
    </row>
    <row r="2045" spans="1:12" x14ac:dyDescent="0.25">
      <c r="A2045">
        <f t="shared" si="286"/>
        <v>4</v>
      </c>
      <c r="B2045">
        <f t="shared" si="287"/>
        <v>171</v>
      </c>
      <c r="C2045">
        <f t="shared" si="282"/>
        <v>3103</v>
      </c>
      <c r="D2045" t="str">
        <f t="shared" si="283"/>
        <v>Claus</v>
      </c>
      <c r="E2045" t="str">
        <f t="shared" si="284"/>
        <v>Schrapper</v>
      </c>
      <c r="F2045">
        <f>ROUND(IF(Tariftyp="AT",IF($A2045&lt;MONTH(TE_ZP_AT),AT_Gehalt,AT_Gehalt*(1+TE_Satz_AT)),IF($A2045&lt;MONTH(TE_ZP_Tarif),Tarifentgelt,Tarifentgelt*(1+TE_Satz))*IRWAZ/AZ_Tarif)*EintrittsKNZ*AustrittsKNZ,2)</f>
        <v>2608</v>
      </c>
      <c r="G2045">
        <f>ROUND(Grundentgelt*LZinPrz,2)</f>
        <v>234.72</v>
      </c>
      <c r="H2045">
        <f>ROUND(IF(FreiwZulage&gt;TarifVolumenEnt+TarifVolumenLZ,FreiwZulage-(TarifVolumenEnt+TarifVolumenLZ),0)*AustrittsKNZ*EintrittsKNZ,2)</f>
        <v>237</v>
      </c>
      <c r="I2045">
        <f t="shared" si="285"/>
        <v>3079.72</v>
      </c>
      <c r="J2045">
        <f t="shared" si="279"/>
        <v>616.1</v>
      </c>
      <c r="K2045">
        <f t="shared" si="280"/>
        <v>745.2800000000002</v>
      </c>
      <c r="L2045">
        <f t="shared" si="281"/>
        <v>2520.2800000000002</v>
      </c>
    </row>
    <row r="2046" spans="1:12" x14ac:dyDescent="0.25">
      <c r="A2046">
        <f t="shared" si="286"/>
        <v>5</v>
      </c>
      <c r="B2046">
        <f t="shared" si="287"/>
        <v>171</v>
      </c>
      <c r="C2046">
        <f t="shared" si="282"/>
        <v>3103</v>
      </c>
      <c r="D2046" t="str">
        <f t="shared" si="283"/>
        <v>Claus</v>
      </c>
      <c r="E2046" t="str">
        <f t="shared" si="284"/>
        <v>Schrapper</v>
      </c>
      <c r="F2046">
        <f>ROUND(IF(Tariftyp="AT",IF($A2046&lt;MONTH(TE_ZP_AT),AT_Gehalt,AT_Gehalt*(1+TE_Satz_AT)),IF($A2046&lt;MONTH(TE_ZP_Tarif),Tarifentgelt,Tarifentgelt*(1+TE_Satz))*IRWAZ/AZ_Tarif)*EintrittsKNZ*AustrittsKNZ,2)</f>
        <v>2686.24</v>
      </c>
      <c r="G2046">
        <f>ROUND(Grundentgelt*LZinPrz,2)</f>
        <v>241.76</v>
      </c>
      <c r="H2046">
        <f>ROUND(IF(FreiwZulage&gt;TarifVolumenEnt+TarifVolumenLZ,FreiwZulage-(TarifVolumenEnt+TarifVolumenLZ),0)*AustrittsKNZ*EintrittsKNZ,2)</f>
        <v>151.72</v>
      </c>
      <c r="I2046">
        <f t="shared" si="285"/>
        <v>3079.72</v>
      </c>
      <c r="J2046">
        <f t="shared" si="279"/>
        <v>616.1</v>
      </c>
      <c r="K2046">
        <f t="shared" si="280"/>
        <v>745.2800000000002</v>
      </c>
      <c r="L2046">
        <f t="shared" si="281"/>
        <v>2520.2800000000002</v>
      </c>
    </row>
    <row r="2047" spans="1:12" x14ac:dyDescent="0.25">
      <c r="A2047">
        <f t="shared" si="286"/>
        <v>6</v>
      </c>
      <c r="B2047">
        <f t="shared" si="287"/>
        <v>171</v>
      </c>
      <c r="C2047">
        <f t="shared" si="282"/>
        <v>3103</v>
      </c>
      <c r="D2047" t="str">
        <f t="shared" si="283"/>
        <v>Claus</v>
      </c>
      <c r="E2047" t="str">
        <f t="shared" si="284"/>
        <v>Schrapper</v>
      </c>
      <c r="F2047">
        <f>ROUND(IF(Tariftyp="AT",IF($A2047&lt;MONTH(TE_ZP_AT),AT_Gehalt,AT_Gehalt*(1+TE_Satz_AT)),IF($A2047&lt;MONTH(TE_ZP_Tarif),Tarifentgelt,Tarifentgelt*(1+TE_Satz))*IRWAZ/AZ_Tarif)*EintrittsKNZ*AustrittsKNZ,2)</f>
        <v>2686.24</v>
      </c>
      <c r="G2047">
        <f>ROUND(Grundentgelt*LZinPrz,2)</f>
        <v>241.76</v>
      </c>
      <c r="H2047">
        <f>ROUND(IF(FreiwZulage&gt;TarifVolumenEnt+TarifVolumenLZ,FreiwZulage-(TarifVolumenEnt+TarifVolumenLZ),0)*AustrittsKNZ*EintrittsKNZ,2)</f>
        <v>151.72</v>
      </c>
      <c r="I2047">
        <f t="shared" si="285"/>
        <v>3079.72</v>
      </c>
      <c r="J2047">
        <f t="shared" si="279"/>
        <v>616.1</v>
      </c>
      <c r="K2047">
        <f t="shared" si="280"/>
        <v>745.2800000000002</v>
      </c>
      <c r="L2047">
        <f t="shared" si="281"/>
        <v>2520.2800000000002</v>
      </c>
    </row>
    <row r="2048" spans="1:12" x14ac:dyDescent="0.25">
      <c r="A2048">
        <f t="shared" si="286"/>
        <v>7</v>
      </c>
      <c r="B2048">
        <f t="shared" si="287"/>
        <v>171</v>
      </c>
      <c r="C2048">
        <f t="shared" si="282"/>
        <v>3103</v>
      </c>
      <c r="D2048" t="str">
        <f t="shared" si="283"/>
        <v>Claus</v>
      </c>
      <c r="E2048" t="str">
        <f t="shared" si="284"/>
        <v>Schrapper</v>
      </c>
      <c r="F2048">
        <f>ROUND(IF(Tariftyp="AT",IF($A2048&lt;MONTH(TE_ZP_AT),AT_Gehalt,AT_Gehalt*(1+TE_Satz_AT)),IF($A2048&lt;MONTH(TE_ZP_Tarif),Tarifentgelt,Tarifentgelt*(1+TE_Satz))*IRWAZ/AZ_Tarif)*EintrittsKNZ*AustrittsKNZ,2)</f>
        <v>2686.24</v>
      </c>
      <c r="G2048">
        <f>ROUND(Grundentgelt*LZinPrz,2)</f>
        <v>241.76</v>
      </c>
      <c r="H2048">
        <f>ROUND(IF(FreiwZulage&gt;TarifVolumenEnt+TarifVolumenLZ,FreiwZulage-(TarifVolumenEnt+TarifVolumenLZ),0)*AustrittsKNZ*EintrittsKNZ,2)</f>
        <v>151.72</v>
      </c>
      <c r="I2048">
        <f t="shared" si="285"/>
        <v>3079.72</v>
      </c>
      <c r="J2048">
        <f t="shared" si="279"/>
        <v>616.1</v>
      </c>
      <c r="K2048">
        <f t="shared" si="280"/>
        <v>745.2800000000002</v>
      </c>
      <c r="L2048">
        <f t="shared" si="281"/>
        <v>2520.2800000000002</v>
      </c>
    </row>
    <row r="2049" spans="1:12" x14ac:dyDescent="0.25">
      <c r="A2049">
        <f t="shared" si="286"/>
        <v>8</v>
      </c>
      <c r="B2049">
        <f t="shared" si="287"/>
        <v>171</v>
      </c>
      <c r="C2049">
        <f t="shared" si="282"/>
        <v>3103</v>
      </c>
      <c r="D2049" t="str">
        <f t="shared" si="283"/>
        <v>Claus</v>
      </c>
      <c r="E2049" t="str">
        <f t="shared" si="284"/>
        <v>Schrapper</v>
      </c>
      <c r="F2049">
        <f>ROUND(IF(Tariftyp="AT",IF($A2049&lt;MONTH(TE_ZP_AT),AT_Gehalt,AT_Gehalt*(1+TE_Satz_AT)),IF($A2049&lt;MONTH(TE_ZP_Tarif),Tarifentgelt,Tarifentgelt*(1+TE_Satz))*IRWAZ/AZ_Tarif)*EintrittsKNZ*AustrittsKNZ,2)</f>
        <v>2686.24</v>
      </c>
      <c r="G2049">
        <f>ROUND(Grundentgelt*LZinPrz,2)</f>
        <v>241.76</v>
      </c>
      <c r="H2049">
        <f>ROUND(IF(FreiwZulage&gt;TarifVolumenEnt+TarifVolumenLZ,FreiwZulage-(TarifVolumenEnt+TarifVolumenLZ),0)*AustrittsKNZ*EintrittsKNZ,2)</f>
        <v>151.72</v>
      </c>
      <c r="I2049">
        <f t="shared" si="285"/>
        <v>3079.72</v>
      </c>
      <c r="J2049">
        <f t="shared" si="279"/>
        <v>616.1</v>
      </c>
      <c r="K2049">
        <f t="shared" si="280"/>
        <v>745.2800000000002</v>
      </c>
      <c r="L2049">
        <f t="shared" si="281"/>
        <v>2520.2800000000002</v>
      </c>
    </row>
    <row r="2050" spans="1:12" x14ac:dyDescent="0.25">
      <c r="A2050">
        <f t="shared" si="286"/>
        <v>9</v>
      </c>
      <c r="B2050">
        <f t="shared" si="287"/>
        <v>171</v>
      </c>
      <c r="C2050">
        <f t="shared" si="282"/>
        <v>3103</v>
      </c>
      <c r="D2050" t="str">
        <f t="shared" si="283"/>
        <v>Claus</v>
      </c>
      <c r="E2050" t="str">
        <f t="shared" si="284"/>
        <v>Schrapper</v>
      </c>
      <c r="F2050">
        <f>ROUND(IF(Tariftyp="AT",IF($A2050&lt;MONTH(TE_ZP_AT),AT_Gehalt,AT_Gehalt*(1+TE_Satz_AT)),IF($A2050&lt;MONTH(TE_ZP_Tarif),Tarifentgelt,Tarifentgelt*(1+TE_Satz))*IRWAZ/AZ_Tarif)*EintrittsKNZ*AustrittsKNZ,2)</f>
        <v>2686.24</v>
      </c>
      <c r="G2050">
        <f>ROUND(Grundentgelt*LZinPrz,2)</f>
        <v>241.76</v>
      </c>
      <c r="H2050">
        <f>ROUND(IF(FreiwZulage&gt;TarifVolumenEnt+TarifVolumenLZ,FreiwZulage-(TarifVolumenEnt+TarifVolumenLZ),0)*AustrittsKNZ*EintrittsKNZ,2)</f>
        <v>151.72</v>
      </c>
      <c r="I2050">
        <f t="shared" si="285"/>
        <v>3079.72</v>
      </c>
      <c r="J2050">
        <f t="shared" ref="J2050:J2113" si="288">ROUND(IF(KVPV_BBG&lt;lfdEntgelt,KVPV_BBG*KVPV_Satz,lfdEntgelt*KVPV_Satz)+IF(RVAV_BBG&lt;lfdEntgelt,RVAV_BBG*RVAV_Satz,lfdEntgelt*RVAV_Satz),2)</f>
        <v>616.1</v>
      </c>
      <c r="K2050">
        <f t="shared" ref="K2050:K2113" si="289">IF(KVPV_BBG-lfdEntgelt&lt;0,0,KVPV_BBG-lfdEntgelt)</f>
        <v>745.2800000000002</v>
      </c>
      <c r="L2050">
        <f t="shared" ref="L2050:L2113" si="290">IF(RVAV_BBG-lfdEntgelt&lt;0,0,RVAV_BBG-lfdEntgelt)</f>
        <v>2520.2800000000002</v>
      </c>
    </row>
    <row r="2051" spans="1:12" x14ac:dyDescent="0.25">
      <c r="A2051">
        <f t="shared" si="286"/>
        <v>10</v>
      </c>
      <c r="B2051">
        <f t="shared" si="287"/>
        <v>171</v>
      </c>
      <c r="C2051">
        <f t="shared" ref="C2051:C2114" si="291">INDEX(Stammdaten,$B2051,1)</f>
        <v>3103</v>
      </c>
      <c r="D2051" t="str">
        <f t="shared" ref="D2051:D2114" si="292">INDEX(Stammdaten,$B2051,2)</f>
        <v>Claus</v>
      </c>
      <c r="E2051" t="str">
        <f t="shared" ref="E2051:E2114" si="293">INDEX(Stammdaten,$B2051,3)</f>
        <v>Schrapper</v>
      </c>
      <c r="F2051">
        <f>ROUND(IF(Tariftyp="AT",IF($A2051&lt;MONTH(TE_ZP_AT),AT_Gehalt,AT_Gehalt*(1+TE_Satz_AT)),IF($A2051&lt;MONTH(TE_ZP_Tarif),Tarifentgelt,Tarifentgelt*(1+TE_Satz))*IRWAZ/AZ_Tarif)*EintrittsKNZ*AustrittsKNZ,2)</f>
        <v>2686.24</v>
      </c>
      <c r="G2051">
        <f>ROUND(Grundentgelt*LZinPrz,2)</f>
        <v>241.76</v>
      </c>
      <c r="H2051">
        <f>ROUND(IF(FreiwZulage&gt;TarifVolumenEnt+TarifVolumenLZ,FreiwZulage-(TarifVolumenEnt+TarifVolumenLZ),0)*AustrittsKNZ*EintrittsKNZ,2)</f>
        <v>151.72</v>
      </c>
      <c r="I2051">
        <f t="shared" ref="I2051:I2114" si="294">SUM(F2051:H2051)</f>
        <v>3079.72</v>
      </c>
      <c r="J2051">
        <f t="shared" si="288"/>
        <v>616.1</v>
      </c>
      <c r="K2051">
        <f t="shared" si="289"/>
        <v>745.2800000000002</v>
      </c>
      <c r="L2051">
        <f t="shared" si="290"/>
        <v>2520.2800000000002</v>
      </c>
    </row>
    <row r="2052" spans="1:12" x14ac:dyDescent="0.25">
      <c r="A2052">
        <f t="shared" ref="A2052:A2115" si="295">IF($A2051=12,1,$A2051+1)</f>
        <v>11</v>
      </c>
      <c r="B2052">
        <f t="shared" ref="B2052:B2115" si="296">IF(A2052=1,B2051+1,B2051)</f>
        <v>171</v>
      </c>
      <c r="C2052">
        <f t="shared" si="291"/>
        <v>3103</v>
      </c>
      <c r="D2052" t="str">
        <f t="shared" si="292"/>
        <v>Claus</v>
      </c>
      <c r="E2052" t="str">
        <f t="shared" si="293"/>
        <v>Schrapper</v>
      </c>
      <c r="F2052">
        <f>ROUND(IF(Tariftyp="AT",IF($A2052&lt;MONTH(TE_ZP_AT),AT_Gehalt,AT_Gehalt*(1+TE_Satz_AT)),IF($A2052&lt;MONTH(TE_ZP_Tarif),Tarifentgelt,Tarifentgelt*(1+TE_Satz))*IRWAZ/AZ_Tarif)*EintrittsKNZ*AustrittsKNZ,2)</f>
        <v>2686.24</v>
      </c>
      <c r="G2052">
        <f>ROUND(Grundentgelt*LZinPrz,2)</f>
        <v>241.76</v>
      </c>
      <c r="H2052">
        <f>ROUND(IF(FreiwZulage&gt;TarifVolumenEnt+TarifVolumenLZ,FreiwZulage-(TarifVolumenEnt+TarifVolumenLZ),0)*AustrittsKNZ*EintrittsKNZ,2)</f>
        <v>151.72</v>
      </c>
      <c r="I2052">
        <f t="shared" si="294"/>
        <v>3079.72</v>
      </c>
      <c r="J2052">
        <f t="shared" si="288"/>
        <v>616.1</v>
      </c>
      <c r="K2052">
        <f t="shared" si="289"/>
        <v>745.2800000000002</v>
      </c>
      <c r="L2052">
        <f t="shared" si="290"/>
        <v>2520.2800000000002</v>
      </c>
    </row>
    <row r="2053" spans="1:12" x14ac:dyDescent="0.25">
      <c r="A2053">
        <f t="shared" si="295"/>
        <v>12</v>
      </c>
      <c r="B2053">
        <f t="shared" si="296"/>
        <v>171</v>
      </c>
      <c r="C2053">
        <f t="shared" si="291"/>
        <v>3103</v>
      </c>
      <c r="D2053" t="str">
        <f t="shared" si="292"/>
        <v>Claus</v>
      </c>
      <c r="E2053" t="str">
        <f t="shared" si="293"/>
        <v>Schrapper</v>
      </c>
      <c r="F2053">
        <f>ROUND(IF(Tariftyp="AT",IF($A2053&lt;MONTH(TE_ZP_AT),AT_Gehalt,AT_Gehalt*(1+TE_Satz_AT)),IF($A2053&lt;MONTH(TE_ZP_Tarif),Tarifentgelt,Tarifentgelt*(1+TE_Satz))*IRWAZ/AZ_Tarif)*EintrittsKNZ*AustrittsKNZ,2)</f>
        <v>2686.24</v>
      </c>
      <c r="G2053">
        <f>ROUND(Grundentgelt*LZinPrz,2)</f>
        <v>241.76</v>
      </c>
      <c r="H2053">
        <f>ROUND(IF(FreiwZulage&gt;TarifVolumenEnt+TarifVolumenLZ,FreiwZulage-(TarifVolumenEnt+TarifVolumenLZ),0)*AustrittsKNZ*EintrittsKNZ,2)</f>
        <v>151.72</v>
      </c>
      <c r="I2053">
        <f t="shared" si="294"/>
        <v>3079.72</v>
      </c>
      <c r="J2053">
        <f t="shared" si="288"/>
        <v>616.1</v>
      </c>
      <c r="K2053">
        <f t="shared" si="289"/>
        <v>745.2800000000002</v>
      </c>
      <c r="L2053">
        <f t="shared" si="290"/>
        <v>2520.2800000000002</v>
      </c>
    </row>
    <row r="2054" spans="1:12" x14ac:dyDescent="0.25">
      <c r="A2054">
        <f t="shared" si="295"/>
        <v>1</v>
      </c>
      <c r="B2054">
        <f t="shared" si="296"/>
        <v>172</v>
      </c>
      <c r="C2054">
        <f t="shared" si="291"/>
        <v>3104</v>
      </c>
      <c r="D2054" t="str">
        <f t="shared" si="292"/>
        <v>Alexander</v>
      </c>
      <c r="E2054" t="str">
        <f t="shared" si="293"/>
        <v>Schulz</v>
      </c>
      <c r="F2054">
        <f>ROUND(IF(Tariftyp="AT",IF($A2054&lt;MONTH(TE_ZP_AT),AT_Gehalt,AT_Gehalt*(1+TE_Satz_AT)),IF($A2054&lt;MONTH(TE_ZP_Tarif),Tarifentgelt,Tarifentgelt*(1+TE_Satz))*IRWAZ/AZ_Tarif)*EintrittsKNZ*AustrittsKNZ,2)</f>
        <v>5414.68</v>
      </c>
      <c r="G2054">
        <f>ROUND(Grundentgelt*LZinPrz,2)</f>
        <v>0</v>
      </c>
      <c r="H2054">
        <f>ROUND(IF(FreiwZulage&gt;TarifVolumenEnt+TarifVolumenLZ,FreiwZulage-(TarifVolumenEnt+TarifVolumenLZ),0)*AustrittsKNZ*EintrittsKNZ,2)</f>
        <v>0</v>
      </c>
      <c r="I2054">
        <f t="shared" si="294"/>
        <v>5414.68</v>
      </c>
      <c r="J2054">
        <f t="shared" si="288"/>
        <v>951.66</v>
      </c>
      <c r="K2054">
        <f t="shared" si="289"/>
        <v>0</v>
      </c>
      <c r="L2054">
        <f t="shared" si="290"/>
        <v>185.31999999999971</v>
      </c>
    </row>
    <row r="2055" spans="1:12" x14ac:dyDescent="0.25">
      <c r="A2055">
        <f t="shared" si="295"/>
        <v>2</v>
      </c>
      <c r="B2055">
        <f t="shared" si="296"/>
        <v>172</v>
      </c>
      <c r="C2055">
        <f t="shared" si="291"/>
        <v>3104</v>
      </c>
      <c r="D2055" t="str">
        <f t="shared" si="292"/>
        <v>Alexander</v>
      </c>
      <c r="E2055" t="str">
        <f t="shared" si="293"/>
        <v>Schulz</v>
      </c>
      <c r="F2055">
        <f>ROUND(IF(Tariftyp="AT",IF($A2055&lt;MONTH(TE_ZP_AT),AT_Gehalt,AT_Gehalt*(1+TE_Satz_AT)),IF($A2055&lt;MONTH(TE_ZP_Tarif),Tarifentgelt,Tarifentgelt*(1+TE_Satz))*IRWAZ/AZ_Tarif)*EintrittsKNZ*AustrittsKNZ,2)</f>
        <v>5414.68</v>
      </c>
      <c r="G2055">
        <f>ROUND(Grundentgelt*LZinPrz,2)</f>
        <v>0</v>
      </c>
      <c r="H2055">
        <f>ROUND(IF(FreiwZulage&gt;TarifVolumenEnt+TarifVolumenLZ,FreiwZulage-(TarifVolumenEnt+TarifVolumenLZ),0)*AustrittsKNZ*EintrittsKNZ,2)</f>
        <v>0</v>
      </c>
      <c r="I2055">
        <f t="shared" si="294"/>
        <v>5414.68</v>
      </c>
      <c r="J2055">
        <f t="shared" si="288"/>
        <v>951.66</v>
      </c>
      <c r="K2055">
        <f t="shared" si="289"/>
        <v>0</v>
      </c>
      <c r="L2055">
        <f t="shared" si="290"/>
        <v>185.31999999999971</v>
      </c>
    </row>
    <row r="2056" spans="1:12" x14ac:dyDescent="0.25">
      <c r="A2056">
        <f t="shared" si="295"/>
        <v>3</v>
      </c>
      <c r="B2056">
        <f t="shared" si="296"/>
        <v>172</v>
      </c>
      <c r="C2056">
        <f t="shared" si="291"/>
        <v>3104</v>
      </c>
      <c r="D2056" t="str">
        <f t="shared" si="292"/>
        <v>Alexander</v>
      </c>
      <c r="E2056" t="str">
        <f t="shared" si="293"/>
        <v>Schulz</v>
      </c>
      <c r="F2056">
        <f>ROUND(IF(Tariftyp="AT",IF($A2056&lt;MONTH(TE_ZP_AT),AT_Gehalt,AT_Gehalt*(1+TE_Satz_AT)),IF($A2056&lt;MONTH(TE_ZP_Tarif),Tarifentgelt,Tarifentgelt*(1+TE_Satz))*IRWAZ/AZ_Tarif)*EintrittsKNZ*AustrittsKNZ,2)</f>
        <v>5414.68</v>
      </c>
      <c r="G2056">
        <f>ROUND(Grundentgelt*LZinPrz,2)</f>
        <v>0</v>
      </c>
      <c r="H2056">
        <f>ROUND(IF(FreiwZulage&gt;TarifVolumenEnt+TarifVolumenLZ,FreiwZulage-(TarifVolumenEnt+TarifVolumenLZ),0)*AustrittsKNZ*EintrittsKNZ,2)</f>
        <v>0</v>
      </c>
      <c r="I2056">
        <f t="shared" si="294"/>
        <v>5414.68</v>
      </c>
      <c r="J2056">
        <f t="shared" si="288"/>
        <v>951.66</v>
      </c>
      <c r="K2056">
        <f t="shared" si="289"/>
        <v>0</v>
      </c>
      <c r="L2056">
        <f t="shared" si="290"/>
        <v>185.31999999999971</v>
      </c>
    </row>
    <row r="2057" spans="1:12" x14ac:dyDescent="0.25">
      <c r="A2057">
        <f t="shared" si="295"/>
        <v>4</v>
      </c>
      <c r="B2057">
        <f t="shared" si="296"/>
        <v>172</v>
      </c>
      <c r="C2057">
        <f t="shared" si="291"/>
        <v>3104</v>
      </c>
      <c r="D2057" t="str">
        <f t="shared" si="292"/>
        <v>Alexander</v>
      </c>
      <c r="E2057" t="str">
        <f t="shared" si="293"/>
        <v>Schulz</v>
      </c>
      <c r="F2057">
        <f>ROUND(IF(Tariftyp="AT",IF($A2057&lt;MONTH(TE_ZP_AT),AT_Gehalt,AT_Gehalt*(1+TE_Satz_AT)),IF($A2057&lt;MONTH(TE_ZP_Tarif),Tarifentgelt,Tarifentgelt*(1+TE_Satz))*IRWAZ/AZ_Tarif)*EintrittsKNZ*AustrittsKNZ,2)</f>
        <v>5414.68</v>
      </c>
      <c r="G2057">
        <f>ROUND(Grundentgelt*LZinPrz,2)</f>
        <v>0</v>
      </c>
      <c r="H2057">
        <f>ROUND(IF(FreiwZulage&gt;TarifVolumenEnt+TarifVolumenLZ,FreiwZulage-(TarifVolumenEnt+TarifVolumenLZ),0)*AustrittsKNZ*EintrittsKNZ,2)</f>
        <v>0</v>
      </c>
      <c r="I2057">
        <f t="shared" si="294"/>
        <v>5414.68</v>
      </c>
      <c r="J2057">
        <f t="shared" si="288"/>
        <v>951.66</v>
      </c>
      <c r="K2057">
        <f t="shared" si="289"/>
        <v>0</v>
      </c>
      <c r="L2057">
        <f t="shared" si="290"/>
        <v>185.31999999999971</v>
      </c>
    </row>
    <row r="2058" spans="1:12" x14ac:dyDescent="0.25">
      <c r="A2058">
        <f t="shared" si="295"/>
        <v>5</v>
      </c>
      <c r="B2058">
        <f t="shared" si="296"/>
        <v>172</v>
      </c>
      <c r="C2058">
        <f t="shared" si="291"/>
        <v>3104</v>
      </c>
      <c r="D2058" t="str">
        <f t="shared" si="292"/>
        <v>Alexander</v>
      </c>
      <c r="E2058" t="str">
        <f t="shared" si="293"/>
        <v>Schulz</v>
      </c>
      <c r="F2058">
        <f>ROUND(IF(Tariftyp="AT",IF($A2058&lt;MONTH(TE_ZP_AT),AT_Gehalt,AT_Gehalt*(1+TE_Satz_AT)),IF($A2058&lt;MONTH(TE_ZP_Tarif),Tarifentgelt,Tarifentgelt*(1+TE_Satz))*IRWAZ/AZ_Tarif)*EintrittsKNZ*AustrittsKNZ,2)</f>
        <v>5414.68</v>
      </c>
      <c r="G2058">
        <f>ROUND(Grundentgelt*LZinPrz,2)</f>
        <v>0</v>
      </c>
      <c r="H2058">
        <f>ROUND(IF(FreiwZulage&gt;TarifVolumenEnt+TarifVolumenLZ,FreiwZulage-(TarifVolumenEnt+TarifVolumenLZ),0)*AustrittsKNZ*EintrittsKNZ,2)</f>
        <v>0</v>
      </c>
      <c r="I2058">
        <f t="shared" si="294"/>
        <v>5414.68</v>
      </c>
      <c r="J2058">
        <f t="shared" si="288"/>
        <v>951.66</v>
      </c>
      <c r="K2058">
        <f t="shared" si="289"/>
        <v>0</v>
      </c>
      <c r="L2058">
        <f t="shared" si="290"/>
        <v>185.31999999999971</v>
      </c>
    </row>
    <row r="2059" spans="1:12" x14ac:dyDescent="0.25">
      <c r="A2059">
        <f t="shared" si="295"/>
        <v>6</v>
      </c>
      <c r="B2059">
        <f t="shared" si="296"/>
        <v>172</v>
      </c>
      <c r="C2059">
        <f t="shared" si="291"/>
        <v>3104</v>
      </c>
      <c r="D2059" t="str">
        <f t="shared" si="292"/>
        <v>Alexander</v>
      </c>
      <c r="E2059" t="str">
        <f t="shared" si="293"/>
        <v>Schulz</v>
      </c>
      <c r="F2059">
        <f>ROUND(IF(Tariftyp="AT",IF($A2059&lt;MONTH(TE_ZP_AT),AT_Gehalt,AT_Gehalt*(1+TE_Satz_AT)),IF($A2059&lt;MONTH(TE_ZP_Tarif),Tarifentgelt,Tarifentgelt*(1+TE_Satz))*IRWAZ/AZ_Tarif)*EintrittsKNZ*AustrittsKNZ,2)</f>
        <v>5414.68</v>
      </c>
      <c r="G2059">
        <f>ROUND(Grundentgelt*LZinPrz,2)</f>
        <v>0</v>
      </c>
      <c r="H2059">
        <f>ROUND(IF(FreiwZulage&gt;TarifVolumenEnt+TarifVolumenLZ,FreiwZulage-(TarifVolumenEnt+TarifVolumenLZ),0)*AustrittsKNZ*EintrittsKNZ,2)</f>
        <v>0</v>
      </c>
      <c r="I2059">
        <f t="shared" si="294"/>
        <v>5414.68</v>
      </c>
      <c r="J2059">
        <f t="shared" si="288"/>
        <v>951.66</v>
      </c>
      <c r="K2059">
        <f t="shared" si="289"/>
        <v>0</v>
      </c>
      <c r="L2059">
        <f t="shared" si="290"/>
        <v>185.31999999999971</v>
      </c>
    </row>
    <row r="2060" spans="1:12" x14ac:dyDescent="0.25">
      <c r="A2060">
        <f t="shared" si="295"/>
        <v>7</v>
      </c>
      <c r="B2060">
        <f t="shared" si="296"/>
        <v>172</v>
      </c>
      <c r="C2060">
        <f t="shared" si="291"/>
        <v>3104</v>
      </c>
      <c r="D2060" t="str">
        <f t="shared" si="292"/>
        <v>Alexander</v>
      </c>
      <c r="E2060" t="str">
        <f t="shared" si="293"/>
        <v>Schulz</v>
      </c>
      <c r="F2060">
        <f>ROUND(IF(Tariftyp="AT",IF($A2060&lt;MONTH(TE_ZP_AT),AT_Gehalt,AT_Gehalt*(1+TE_Satz_AT)),IF($A2060&lt;MONTH(TE_ZP_Tarif),Tarifentgelt,Tarifentgelt*(1+TE_Satz))*IRWAZ/AZ_Tarif)*EintrittsKNZ*AustrittsKNZ,2)</f>
        <v>5522.97</v>
      </c>
      <c r="G2060">
        <f>ROUND(Grundentgelt*LZinPrz,2)</f>
        <v>0</v>
      </c>
      <c r="H2060">
        <f>ROUND(IF(FreiwZulage&gt;TarifVolumenEnt+TarifVolumenLZ,FreiwZulage-(TarifVolumenEnt+TarifVolumenLZ),0)*AustrittsKNZ*EintrittsKNZ,2)</f>
        <v>0</v>
      </c>
      <c r="I2060">
        <f t="shared" si="294"/>
        <v>5522.97</v>
      </c>
      <c r="J2060">
        <f t="shared" si="288"/>
        <v>964.36</v>
      </c>
      <c r="K2060">
        <f t="shared" si="289"/>
        <v>0</v>
      </c>
      <c r="L2060">
        <f t="shared" si="290"/>
        <v>77.029999999999745</v>
      </c>
    </row>
    <row r="2061" spans="1:12" x14ac:dyDescent="0.25">
      <c r="A2061">
        <f t="shared" si="295"/>
        <v>8</v>
      </c>
      <c r="B2061">
        <f t="shared" si="296"/>
        <v>172</v>
      </c>
      <c r="C2061">
        <f t="shared" si="291"/>
        <v>3104</v>
      </c>
      <c r="D2061" t="str">
        <f t="shared" si="292"/>
        <v>Alexander</v>
      </c>
      <c r="E2061" t="str">
        <f t="shared" si="293"/>
        <v>Schulz</v>
      </c>
      <c r="F2061">
        <f>ROUND(IF(Tariftyp="AT",IF($A2061&lt;MONTH(TE_ZP_AT),AT_Gehalt,AT_Gehalt*(1+TE_Satz_AT)),IF($A2061&lt;MONTH(TE_ZP_Tarif),Tarifentgelt,Tarifentgelt*(1+TE_Satz))*IRWAZ/AZ_Tarif)*EintrittsKNZ*AustrittsKNZ,2)</f>
        <v>5522.97</v>
      </c>
      <c r="G2061">
        <f>ROUND(Grundentgelt*LZinPrz,2)</f>
        <v>0</v>
      </c>
      <c r="H2061">
        <f>ROUND(IF(FreiwZulage&gt;TarifVolumenEnt+TarifVolumenLZ,FreiwZulage-(TarifVolumenEnt+TarifVolumenLZ),0)*AustrittsKNZ*EintrittsKNZ,2)</f>
        <v>0</v>
      </c>
      <c r="I2061">
        <f t="shared" si="294"/>
        <v>5522.97</v>
      </c>
      <c r="J2061">
        <f t="shared" si="288"/>
        <v>964.36</v>
      </c>
      <c r="K2061">
        <f t="shared" si="289"/>
        <v>0</v>
      </c>
      <c r="L2061">
        <f t="shared" si="290"/>
        <v>77.029999999999745</v>
      </c>
    </row>
    <row r="2062" spans="1:12" x14ac:dyDescent="0.25">
      <c r="A2062">
        <f t="shared" si="295"/>
        <v>9</v>
      </c>
      <c r="B2062">
        <f t="shared" si="296"/>
        <v>172</v>
      </c>
      <c r="C2062">
        <f t="shared" si="291"/>
        <v>3104</v>
      </c>
      <c r="D2062" t="str">
        <f t="shared" si="292"/>
        <v>Alexander</v>
      </c>
      <c r="E2062" t="str">
        <f t="shared" si="293"/>
        <v>Schulz</v>
      </c>
      <c r="F2062">
        <f>ROUND(IF(Tariftyp="AT",IF($A2062&lt;MONTH(TE_ZP_AT),AT_Gehalt,AT_Gehalt*(1+TE_Satz_AT)),IF($A2062&lt;MONTH(TE_ZP_Tarif),Tarifentgelt,Tarifentgelt*(1+TE_Satz))*IRWAZ/AZ_Tarif)*EintrittsKNZ*AustrittsKNZ,2)</f>
        <v>5522.97</v>
      </c>
      <c r="G2062">
        <f>ROUND(Grundentgelt*LZinPrz,2)</f>
        <v>0</v>
      </c>
      <c r="H2062">
        <f>ROUND(IF(FreiwZulage&gt;TarifVolumenEnt+TarifVolumenLZ,FreiwZulage-(TarifVolumenEnt+TarifVolumenLZ),0)*AustrittsKNZ*EintrittsKNZ,2)</f>
        <v>0</v>
      </c>
      <c r="I2062">
        <f t="shared" si="294"/>
        <v>5522.97</v>
      </c>
      <c r="J2062">
        <f t="shared" si="288"/>
        <v>964.36</v>
      </c>
      <c r="K2062">
        <f t="shared" si="289"/>
        <v>0</v>
      </c>
      <c r="L2062">
        <f t="shared" si="290"/>
        <v>77.029999999999745</v>
      </c>
    </row>
    <row r="2063" spans="1:12" x14ac:dyDescent="0.25">
      <c r="A2063">
        <f t="shared" si="295"/>
        <v>10</v>
      </c>
      <c r="B2063">
        <f t="shared" si="296"/>
        <v>172</v>
      </c>
      <c r="C2063">
        <f t="shared" si="291"/>
        <v>3104</v>
      </c>
      <c r="D2063" t="str">
        <f t="shared" si="292"/>
        <v>Alexander</v>
      </c>
      <c r="E2063" t="str">
        <f t="shared" si="293"/>
        <v>Schulz</v>
      </c>
      <c r="F2063">
        <f>ROUND(IF(Tariftyp="AT",IF($A2063&lt;MONTH(TE_ZP_AT),AT_Gehalt,AT_Gehalt*(1+TE_Satz_AT)),IF($A2063&lt;MONTH(TE_ZP_Tarif),Tarifentgelt,Tarifentgelt*(1+TE_Satz))*IRWAZ/AZ_Tarif)*EintrittsKNZ*AustrittsKNZ,2)</f>
        <v>5522.97</v>
      </c>
      <c r="G2063">
        <f>ROUND(Grundentgelt*LZinPrz,2)</f>
        <v>0</v>
      </c>
      <c r="H2063">
        <f>ROUND(IF(FreiwZulage&gt;TarifVolumenEnt+TarifVolumenLZ,FreiwZulage-(TarifVolumenEnt+TarifVolumenLZ),0)*AustrittsKNZ*EintrittsKNZ,2)</f>
        <v>0</v>
      </c>
      <c r="I2063">
        <f t="shared" si="294"/>
        <v>5522.97</v>
      </c>
      <c r="J2063">
        <f t="shared" si="288"/>
        <v>964.36</v>
      </c>
      <c r="K2063">
        <f t="shared" si="289"/>
        <v>0</v>
      </c>
      <c r="L2063">
        <f t="shared" si="290"/>
        <v>77.029999999999745</v>
      </c>
    </row>
    <row r="2064" spans="1:12" x14ac:dyDescent="0.25">
      <c r="A2064">
        <f t="shared" si="295"/>
        <v>11</v>
      </c>
      <c r="B2064">
        <f t="shared" si="296"/>
        <v>172</v>
      </c>
      <c r="C2064">
        <f t="shared" si="291"/>
        <v>3104</v>
      </c>
      <c r="D2064" t="str">
        <f t="shared" si="292"/>
        <v>Alexander</v>
      </c>
      <c r="E2064" t="str">
        <f t="shared" si="293"/>
        <v>Schulz</v>
      </c>
      <c r="F2064">
        <f>ROUND(IF(Tariftyp="AT",IF($A2064&lt;MONTH(TE_ZP_AT),AT_Gehalt,AT_Gehalt*(1+TE_Satz_AT)),IF($A2064&lt;MONTH(TE_ZP_Tarif),Tarifentgelt,Tarifentgelt*(1+TE_Satz))*IRWAZ/AZ_Tarif)*EintrittsKNZ*AustrittsKNZ,2)</f>
        <v>5522.97</v>
      </c>
      <c r="G2064">
        <f>ROUND(Grundentgelt*LZinPrz,2)</f>
        <v>0</v>
      </c>
      <c r="H2064">
        <f>ROUND(IF(FreiwZulage&gt;TarifVolumenEnt+TarifVolumenLZ,FreiwZulage-(TarifVolumenEnt+TarifVolumenLZ),0)*AustrittsKNZ*EintrittsKNZ,2)</f>
        <v>0</v>
      </c>
      <c r="I2064">
        <f t="shared" si="294"/>
        <v>5522.97</v>
      </c>
      <c r="J2064">
        <f t="shared" si="288"/>
        <v>964.36</v>
      </c>
      <c r="K2064">
        <f t="shared" si="289"/>
        <v>0</v>
      </c>
      <c r="L2064">
        <f t="shared" si="290"/>
        <v>77.029999999999745</v>
      </c>
    </row>
    <row r="2065" spans="1:12" x14ac:dyDescent="0.25">
      <c r="A2065">
        <f t="shared" si="295"/>
        <v>12</v>
      </c>
      <c r="B2065">
        <f t="shared" si="296"/>
        <v>172</v>
      </c>
      <c r="C2065">
        <f t="shared" si="291"/>
        <v>3104</v>
      </c>
      <c r="D2065" t="str">
        <f t="shared" si="292"/>
        <v>Alexander</v>
      </c>
      <c r="E2065" t="str">
        <f t="shared" si="293"/>
        <v>Schulz</v>
      </c>
      <c r="F2065">
        <f>ROUND(IF(Tariftyp="AT",IF($A2065&lt;MONTH(TE_ZP_AT),AT_Gehalt,AT_Gehalt*(1+TE_Satz_AT)),IF($A2065&lt;MONTH(TE_ZP_Tarif),Tarifentgelt,Tarifentgelt*(1+TE_Satz))*IRWAZ/AZ_Tarif)*EintrittsKNZ*AustrittsKNZ,2)</f>
        <v>5522.97</v>
      </c>
      <c r="G2065">
        <f>ROUND(Grundentgelt*LZinPrz,2)</f>
        <v>0</v>
      </c>
      <c r="H2065">
        <f>ROUND(IF(FreiwZulage&gt;TarifVolumenEnt+TarifVolumenLZ,FreiwZulage-(TarifVolumenEnt+TarifVolumenLZ),0)*AustrittsKNZ*EintrittsKNZ,2)</f>
        <v>0</v>
      </c>
      <c r="I2065">
        <f t="shared" si="294"/>
        <v>5522.97</v>
      </c>
      <c r="J2065">
        <f t="shared" si="288"/>
        <v>964.36</v>
      </c>
      <c r="K2065">
        <f t="shared" si="289"/>
        <v>0</v>
      </c>
      <c r="L2065">
        <f t="shared" si="290"/>
        <v>77.029999999999745</v>
      </c>
    </row>
    <row r="2066" spans="1:12" x14ac:dyDescent="0.25">
      <c r="A2066">
        <f t="shared" si="295"/>
        <v>1</v>
      </c>
      <c r="B2066">
        <f t="shared" si="296"/>
        <v>173</v>
      </c>
      <c r="C2066">
        <f t="shared" si="291"/>
        <v>3105</v>
      </c>
      <c r="D2066" t="str">
        <f t="shared" si="292"/>
        <v>Bernd</v>
      </c>
      <c r="E2066" t="str">
        <f t="shared" si="293"/>
        <v>Schuster</v>
      </c>
      <c r="F2066">
        <f>ROUND(IF(Tariftyp="AT",IF($A2066&lt;MONTH(TE_ZP_AT),AT_Gehalt,AT_Gehalt*(1+TE_Satz_AT)),IF($A2066&lt;MONTH(TE_ZP_Tarif),Tarifentgelt,Tarifentgelt*(1+TE_Satz))*IRWAZ/AZ_Tarif)*EintrittsKNZ*AustrittsKNZ,2)</f>
        <v>2426.86</v>
      </c>
      <c r="G2066">
        <f>ROUND(Grundentgelt*LZinPrz,2)</f>
        <v>242.69</v>
      </c>
      <c r="H2066">
        <f>ROUND(IF(FreiwZulage&gt;TarifVolumenEnt+TarifVolumenLZ,FreiwZulage-(TarifVolumenEnt+TarifVolumenLZ),0)*AustrittsKNZ*EintrittsKNZ,2)</f>
        <v>0</v>
      </c>
      <c r="I2066">
        <f t="shared" si="294"/>
        <v>2669.55</v>
      </c>
      <c r="J2066">
        <f t="shared" si="288"/>
        <v>534.04</v>
      </c>
      <c r="K2066">
        <f t="shared" si="289"/>
        <v>1155.4499999999998</v>
      </c>
      <c r="L2066">
        <f t="shared" si="290"/>
        <v>2930.45</v>
      </c>
    </row>
    <row r="2067" spans="1:12" x14ac:dyDescent="0.25">
      <c r="A2067">
        <f t="shared" si="295"/>
        <v>2</v>
      </c>
      <c r="B2067">
        <f t="shared" si="296"/>
        <v>173</v>
      </c>
      <c r="C2067">
        <f t="shared" si="291"/>
        <v>3105</v>
      </c>
      <c r="D2067" t="str">
        <f t="shared" si="292"/>
        <v>Bernd</v>
      </c>
      <c r="E2067" t="str">
        <f t="shared" si="293"/>
        <v>Schuster</v>
      </c>
      <c r="F2067">
        <f>ROUND(IF(Tariftyp="AT",IF($A2067&lt;MONTH(TE_ZP_AT),AT_Gehalt,AT_Gehalt*(1+TE_Satz_AT)),IF($A2067&lt;MONTH(TE_ZP_Tarif),Tarifentgelt,Tarifentgelt*(1+TE_Satz))*IRWAZ/AZ_Tarif)*EintrittsKNZ*AustrittsKNZ,2)</f>
        <v>2426.86</v>
      </c>
      <c r="G2067">
        <f>ROUND(Grundentgelt*LZinPrz,2)</f>
        <v>242.69</v>
      </c>
      <c r="H2067">
        <f>ROUND(IF(FreiwZulage&gt;TarifVolumenEnt+TarifVolumenLZ,FreiwZulage-(TarifVolumenEnt+TarifVolumenLZ),0)*AustrittsKNZ*EintrittsKNZ,2)</f>
        <v>0</v>
      </c>
      <c r="I2067">
        <f t="shared" si="294"/>
        <v>2669.55</v>
      </c>
      <c r="J2067">
        <f t="shared" si="288"/>
        <v>534.04</v>
      </c>
      <c r="K2067">
        <f t="shared" si="289"/>
        <v>1155.4499999999998</v>
      </c>
      <c r="L2067">
        <f t="shared" si="290"/>
        <v>2930.45</v>
      </c>
    </row>
    <row r="2068" spans="1:12" x14ac:dyDescent="0.25">
      <c r="A2068">
        <f t="shared" si="295"/>
        <v>3</v>
      </c>
      <c r="B2068">
        <f t="shared" si="296"/>
        <v>173</v>
      </c>
      <c r="C2068">
        <f t="shared" si="291"/>
        <v>3105</v>
      </c>
      <c r="D2068" t="str">
        <f t="shared" si="292"/>
        <v>Bernd</v>
      </c>
      <c r="E2068" t="str">
        <f t="shared" si="293"/>
        <v>Schuster</v>
      </c>
      <c r="F2068">
        <f>ROUND(IF(Tariftyp="AT",IF($A2068&lt;MONTH(TE_ZP_AT),AT_Gehalt,AT_Gehalt*(1+TE_Satz_AT)),IF($A2068&lt;MONTH(TE_ZP_Tarif),Tarifentgelt,Tarifentgelt*(1+TE_Satz))*IRWAZ/AZ_Tarif)*EintrittsKNZ*AustrittsKNZ,2)</f>
        <v>2426.86</v>
      </c>
      <c r="G2068">
        <f>ROUND(Grundentgelt*LZinPrz,2)</f>
        <v>242.69</v>
      </c>
      <c r="H2068">
        <f>ROUND(IF(FreiwZulage&gt;TarifVolumenEnt+TarifVolumenLZ,FreiwZulage-(TarifVolumenEnt+TarifVolumenLZ),0)*AustrittsKNZ*EintrittsKNZ,2)</f>
        <v>0</v>
      </c>
      <c r="I2068">
        <f t="shared" si="294"/>
        <v>2669.55</v>
      </c>
      <c r="J2068">
        <f t="shared" si="288"/>
        <v>534.04</v>
      </c>
      <c r="K2068">
        <f t="shared" si="289"/>
        <v>1155.4499999999998</v>
      </c>
      <c r="L2068">
        <f t="shared" si="290"/>
        <v>2930.45</v>
      </c>
    </row>
    <row r="2069" spans="1:12" x14ac:dyDescent="0.25">
      <c r="A2069">
        <f t="shared" si="295"/>
        <v>4</v>
      </c>
      <c r="B2069">
        <f t="shared" si="296"/>
        <v>173</v>
      </c>
      <c r="C2069">
        <f t="shared" si="291"/>
        <v>3105</v>
      </c>
      <c r="D2069" t="str">
        <f t="shared" si="292"/>
        <v>Bernd</v>
      </c>
      <c r="E2069" t="str">
        <f t="shared" si="293"/>
        <v>Schuster</v>
      </c>
      <c r="F2069">
        <f>ROUND(IF(Tariftyp="AT",IF($A2069&lt;MONTH(TE_ZP_AT),AT_Gehalt,AT_Gehalt*(1+TE_Satz_AT)),IF($A2069&lt;MONTH(TE_ZP_Tarif),Tarifentgelt,Tarifentgelt*(1+TE_Satz))*IRWAZ/AZ_Tarif)*EintrittsKNZ*AustrittsKNZ,2)</f>
        <v>2426.86</v>
      </c>
      <c r="G2069">
        <f>ROUND(Grundentgelt*LZinPrz,2)</f>
        <v>242.69</v>
      </c>
      <c r="H2069">
        <f>ROUND(IF(FreiwZulage&gt;TarifVolumenEnt+TarifVolumenLZ,FreiwZulage-(TarifVolumenEnt+TarifVolumenLZ),0)*AustrittsKNZ*EintrittsKNZ,2)</f>
        <v>0</v>
      </c>
      <c r="I2069">
        <f t="shared" si="294"/>
        <v>2669.55</v>
      </c>
      <c r="J2069">
        <f t="shared" si="288"/>
        <v>534.04</v>
      </c>
      <c r="K2069">
        <f t="shared" si="289"/>
        <v>1155.4499999999998</v>
      </c>
      <c r="L2069">
        <f t="shared" si="290"/>
        <v>2930.45</v>
      </c>
    </row>
    <row r="2070" spans="1:12" x14ac:dyDescent="0.25">
      <c r="A2070">
        <f t="shared" si="295"/>
        <v>5</v>
      </c>
      <c r="B2070">
        <f t="shared" si="296"/>
        <v>173</v>
      </c>
      <c r="C2070">
        <f t="shared" si="291"/>
        <v>3105</v>
      </c>
      <c r="D2070" t="str">
        <f t="shared" si="292"/>
        <v>Bernd</v>
      </c>
      <c r="E2070" t="str">
        <f t="shared" si="293"/>
        <v>Schuster</v>
      </c>
      <c r="F2070">
        <f>ROUND(IF(Tariftyp="AT",IF($A2070&lt;MONTH(TE_ZP_AT),AT_Gehalt,AT_Gehalt*(1+TE_Satz_AT)),IF($A2070&lt;MONTH(TE_ZP_Tarif),Tarifentgelt,Tarifentgelt*(1+TE_Satz))*IRWAZ/AZ_Tarif)*EintrittsKNZ*AustrittsKNZ,2)</f>
        <v>2499.66</v>
      </c>
      <c r="G2070">
        <f>ROUND(Grundentgelt*LZinPrz,2)</f>
        <v>249.97</v>
      </c>
      <c r="H2070">
        <f>ROUND(IF(FreiwZulage&gt;TarifVolumenEnt+TarifVolumenLZ,FreiwZulage-(TarifVolumenEnt+TarifVolumenLZ),0)*AustrittsKNZ*EintrittsKNZ,2)</f>
        <v>0</v>
      </c>
      <c r="I2070">
        <f t="shared" si="294"/>
        <v>2749.6299999999997</v>
      </c>
      <c r="J2070">
        <f t="shared" si="288"/>
        <v>550.05999999999995</v>
      </c>
      <c r="K2070">
        <f t="shared" si="289"/>
        <v>1075.3700000000003</v>
      </c>
      <c r="L2070">
        <f t="shared" si="290"/>
        <v>2850.3700000000003</v>
      </c>
    </row>
    <row r="2071" spans="1:12" x14ac:dyDescent="0.25">
      <c r="A2071">
        <f t="shared" si="295"/>
        <v>6</v>
      </c>
      <c r="B2071">
        <f t="shared" si="296"/>
        <v>173</v>
      </c>
      <c r="C2071">
        <f t="shared" si="291"/>
        <v>3105</v>
      </c>
      <c r="D2071" t="str">
        <f t="shared" si="292"/>
        <v>Bernd</v>
      </c>
      <c r="E2071" t="str">
        <f t="shared" si="293"/>
        <v>Schuster</v>
      </c>
      <c r="F2071">
        <f>ROUND(IF(Tariftyp="AT",IF($A2071&lt;MONTH(TE_ZP_AT),AT_Gehalt,AT_Gehalt*(1+TE_Satz_AT)),IF($A2071&lt;MONTH(TE_ZP_Tarif),Tarifentgelt,Tarifentgelt*(1+TE_Satz))*IRWAZ/AZ_Tarif)*EintrittsKNZ*AustrittsKNZ,2)</f>
        <v>2499.66</v>
      </c>
      <c r="G2071">
        <f>ROUND(Grundentgelt*LZinPrz,2)</f>
        <v>249.97</v>
      </c>
      <c r="H2071">
        <f>ROUND(IF(FreiwZulage&gt;TarifVolumenEnt+TarifVolumenLZ,FreiwZulage-(TarifVolumenEnt+TarifVolumenLZ),0)*AustrittsKNZ*EintrittsKNZ,2)</f>
        <v>0</v>
      </c>
      <c r="I2071">
        <f t="shared" si="294"/>
        <v>2749.6299999999997</v>
      </c>
      <c r="J2071">
        <f t="shared" si="288"/>
        <v>550.05999999999995</v>
      </c>
      <c r="K2071">
        <f t="shared" si="289"/>
        <v>1075.3700000000003</v>
      </c>
      <c r="L2071">
        <f t="shared" si="290"/>
        <v>2850.3700000000003</v>
      </c>
    </row>
    <row r="2072" spans="1:12" x14ac:dyDescent="0.25">
      <c r="A2072">
        <f t="shared" si="295"/>
        <v>7</v>
      </c>
      <c r="B2072">
        <f t="shared" si="296"/>
        <v>173</v>
      </c>
      <c r="C2072">
        <f t="shared" si="291"/>
        <v>3105</v>
      </c>
      <c r="D2072" t="str">
        <f t="shared" si="292"/>
        <v>Bernd</v>
      </c>
      <c r="E2072" t="str">
        <f t="shared" si="293"/>
        <v>Schuster</v>
      </c>
      <c r="F2072">
        <f>ROUND(IF(Tariftyp="AT",IF($A2072&lt;MONTH(TE_ZP_AT),AT_Gehalt,AT_Gehalt*(1+TE_Satz_AT)),IF($A2072&lt;MONTH(TE_ZP_Tarif),Tarifentgelt,Tarifentgelt*(1+TE_Satz))*IRWAZ/AZ_Tarif)*EintrittsKNZ*AustrittsKNZ,2)</f>
        <v>2499.66</v>
      </c>
      <c r="G2072">
        <f>ROUND(Grundentgelt*LZinPrz,2)</f>
        <v>249.97</v>
      </c>
      <c r="H2072">
        <f>ROUND(IF(FreiwZulage&gt;TarifVolumenEnt+TarifVolumenLZ,FreiwZulage-(TarifVolumenEnt+TarifVolumenLZ),0)*AustrittsKNZ*EintrittsKNZ,2)</f>
        <v>0</v>
      </c>
      <c r="I2072">
        <f t="shared" si="294"/>
        <v>2749.6299999999997</v>
      </c>
      <c r="J2072">
        <f t="shared" si="288"/>
        <v>550.05999999999995</v>
      </c>
      <c r="K2072">
        <f t="shared" si="289"/>
        <v>1075.3700000000003</v>
      </c>
      <c r="L2072">
        <f t="shared" si="290"/>
        <v>2850.3700000000003</v>
      </c>
    </row>
    <row r="2073" spans="1:12" x14ac:dyDescent="0.25">
      <c r="A2073">
        <f t="shared" si="295"/>
        <v>8</v>
      </c>
      <c r="B2073">
        <f t="shared" si="296"/>
        <v>173</v>
      </c>
      <c r="C2073">
        <f t="shared" si="291"/>
        <v>3105</v>
      </c>
      <c r="D2073" t="str">
        <f t="shared" si="292"/>
        <v>Bernd</v>
      </c>
      <c r="E2073" t="str">
        <f t="shared" si="293"/>
        <v>Schuster</v>
      </c>
      <c r="F2073">
        <f>ROUND(IF(Tariftyp="AT",IF($A2073&lt;MONTH(TE_ZP_AT),AT_Gehalt,AT_Gehalt*(1+TE_Satz_AT)),IF($A2073&lt;MONTH(TE_ZP_Tarif),Tarifentgelt,Tarifentgelt*(1+TE_Satz))*IRWAZ/AZ_Tarif)*EintrittsKNZ*AustrittsKNZ,2)</f>
        <v>2499.66</v>
      </c>
      <c r="G2073">
        <f>ROUND(Grundentgelt*LZinPrz,2)</f>
        <v>249.97</v>
      </c>
      <c r="H2073">
        <f>ROUND(IF(FreiwZulage&gt;TarifVolumenEnt+TarifVolumenLZ,FreiwZulage-(TarifVolumenEnt+TarifVolumenLZ),0)*AustrittsKNZ*EintrittsKNZ,2)</f>
        <v>0</v>
      </c>
      <c r="I2073">
        <f t="shared" si="294"/>
        <v>2749.6299999999997</v>
      </c>
      <c r="J2073">
        <f t="shared" si="288"/>
        <v>550.05999999999995</v>
      </c>
      <c r="K2073">
        <f t="shared" si="289"/>
        <v>1075.3700000000003</v>
      </c>
      <c r="L2073">
        <f t="shared" si="290"/>
        <v>2850.3700000000003</v>
      </c>
    </row>
    <row r="2074" spans="1:12" x14ac:dyDescent="0.25">
      <c r="A2074">
        <f t="shared" si="295"/>
        <v>9</v>
      </c>
      <c r="B2074">
        <f t="shared" si="296"/>
        <v>173</v>
      </c>
      <c r="C2074">
        <f t="shared" si="291"/>
        <v>3105</v>
      </c>
      <c r="D2074" t="str">
        <f t="shared" si="292"/>
        <v>Bernd</v>
      </c>
      <c r="E2074" t="str">
        <f t="shared" si="293"/>
        <v>Schuster</v>
      </c>
      <c r="F2074">
        <f>ROUND(IF(Tariftyp="AT",IF($A2074&lt;MONTH(TE_ZP_AT),AT_Gehalt,AT_Gehalt*(1+TE_Satz_AT)),IF($A2074&lt;MONTH(TE_ZP_Tarif),Tarifentgelt,Tarifentgelt*(1+TE_Satz))*IRWAZ/AZ_Tarif)*EintrittsKNZ*AustrittsKNZ,2)</f>
        <v>2499.66</v>
      </c>
      <c r="G2074">
        <f>ROUND(Grundentgelt*LZinPrz,2)</f>
        <v>249.97</v>
      </c>
      <c r="H2074">
        <f>ROUND(IF(FreiwZulage&gt;TarifVolumenEnt+TarifVolumenLZ,FreiwZulage-(TarifVolumenEnt+TarifVolumenLZ),0)*AustrittsKNZ*EintrittsKNZ,2)</f>
        <v>0</v>
      </c>
      <c r="I2074">
        <f t="shared" si="294"/>
        <v>2749.6299999999997</v>
      </c>
      <c r="J2074">
        <f t="shared" si="288"/>
        <v>550.05999999999995</v>
      </c>
      <c r="K2074">
        <f t="shared" si="289"/>
        <v>1075.3700000000003</v>
      </c>
      <c r="L2074">
        <f t="shared" si="290"/>
        <v>2850.3700000000003</v>
      </c>
    </row>
    <row r="2075" spans="1:12" x14ac:dyDescent="0.25">
      <c r="A2075">
        <f t="shared" si="295"/>
        <v>10</v>
      </c>
      <c r="B2075">
        <f t="shared" si="296"/>
        <v>173</v>
      </c>
      <c r="C2075">
        <f t="shared" si="291"/>
        <v>3105</v>
      </c>
      <c r="D2075" t="str">
        <f t="shared" si="292"/>
        <v>Bernd</v>
      </c>
      <c r="E2075" t="str">
        <f t="shared" si="293"/>
        <v>Schuster</v>
      </c>
      <c r="F2075">
        <f>ROUND(IF(Tariftyp="AT",IF($A2075&lt;MONTH(TE_ZP_AT),AT_Gehalt,AT_Gehalt*(1+TE_Satz_AT)),IF($A2075&lt;MONTH(TE_ZP_Tarif),Tarifentgelt,Tarifentgelt*(1+TE_Satz))*IRWAZ/AZ_Tarif)*EintrittsKNZ*AustrittsKNZ,2)</f>
        <v>2499.66</v>
      </c>
      <c r="G2075">
        <f>ROUND(Grundentgelt*LZinPrz,2)</f>
        <v>249.97</v>
      </c>
      <c r="H2075">
        <f>ROUND(IF(FreiwZulage&gt;TarifVolumenEnt+TarifVolumenLZ,FreiwZulage-(TarifVolumenEnt+TarifVolumenLZ),0)*AustrittsKNZ*EintrittsKNZ,2)</f>
        <v>0</v>
      </c>
      <c r="I2075">
        <f t="shared" si="294"/>
        <v>2749.6299999999997</v>
      </c>
      <c r="J2075">
        <f t="shared" si="288"/>
        <v>550.05999999999995</v>
      </c>
      <c r="K2075">
        <f t="shared" si="289"/>
        <v>1075.3700000000003</v>
      </c>
      <c r="L2075">
        <f t="shared" si="290"/>
        <v>2850.3700000000003</v>
      </c>
    </row>
    <row r="2076" spans="1:12" x14ac:dyDescent="0.25">
      <c r="A2076">
        <f t="shared" si="295"/>
        <v>11</v>
      </c>
      <c r="B2076">
        <f t="shared" si="296"/>
        <v>173</v>
      </c>
      <c r="C2076">
        <f t="shared" si="291"/>
        <v>3105</v>
      </c>
      <c r="D2076" t="str">
        <f t="shared" si="292"/>
        <v>Bernd</v>
      </c>
      <c r="E2076" t="str">
        <f t="shared" si="293"/>
        <v>Schuster</v>
      </c>
      <c r="F2076">
        <f>ROUND(IF(Tariftyp="AT",IF($A2076&lt;MONTH(TE_ZP_AT),AT_Gehalt,AT_Gehalt*(1+TE_Satz_AT)),IF($A2076&lt;MONTH(TE_ZP_Tarif),Tarifentgelt,Tarifentgelt*(1+TE_Satz))*IRWAZ/AZ_Tarif)*EintrittsKNZ*AustrittsKNZ,2)</f>
        <v>2499.66</v>
      </c>
      <c r="G2076">
        <f>ROUND(Grundentgelt*LZinPrz,2)</f>
        <v>249.97</v>
      </c>
      <c r="H2076">
        <f>ROUND(IF(FreiwZulage&gt;TarifVolumenEnt+TarifVolumenLZ,FreiwZulage-(TarifVolumenEnt+TarifVolumenLZ),0)*AustrittsKNZ*EintrittsKNZ,2)</f>
        <v>0</v>
      </c>
      <c r="I2076">
        <f t="shared" si="294"/>
        <v>2749.6299999999997</v>
      </c>
      <c r="J2076">
        <f t="shared" si="288"/>
        <v>550.05999999999995</v>
      </c>
      <c r="K2076">
        <f t="shared" si="289"/>
        <v>1075.3700000000003</v>
      </c>
      <c r="L2076">
        <f t="shared" si="290"/>
        <v>2850.3700000000003</v>
      </c>
    </row>
    <row r="2077" spans="1:12" x14ac:dyDescent="0.25">
      <c r="A2077">
        <f t="shared" si="295"/>
        <v>12</v>
      </c>
      <c r="B2077">
        <f t="shared" si="296"/>
        <v>173</v>
      </c>
      <c r="C2077">
        <f t="shared" si="291"/>
        <v>3105</v>
      </c>
      <c r="D2077" t="str">
        <f t="shared" si="292"/>
        <v>Bernd</v>
      </c>
      <c r="E2077" t="str">
        <f t="shared" si="293"/>
        <v>Schuster</v>
      </c>
      <c r="F2077">
        <f>ROUND(IF(Tariftyp="AT",IF($A2077&lt;MONTH(TE_ZP_AT),AT_Gehalt,AT_Gehalt*(1+TE_Satz_AT)),IF($A2077&lt;MONTH(TE_ZP_Tarif),Tarifentgelt,Tarifentgelt*(1+TE_Satz))*IRWAZ/AZ_Tarif)*EintrittsKNZ*AustrittsKNZ,2)</f>
        <v>2499.66</v>
      </c>
      <c r="G2077">
        <f>ROUND(Grundentgelt*LZinPrz,2)</f>
        <v>249.97</v>
      </c>
      <c r="H2077">
        <f>ROUND(IF(FreiwZulage&gt;TarifVolumenEnt+TarifVolumenLZ,FreiwZulage-(TarifVolumenEnt+TarifVolumenLZ),0)*AustrittsKNZ*EintrittsKNZ,2)</f>
        <v>0</v>
      </c>
      <c r="I2077">
        <f t="shared" si="294"/>
        <v>2749.6299999999997</v>
      </c>
      <c r="J2077">
        <f t="shared" si="288"/>
        <v>550.05999999999995</v>
      </c>
      <c r="K2077">
        <f t="shared" si="289"/>
        <v>1075.3700000000003</v>
      </c>
      <c r="L2077">
        <f t="shared" si="290"/>
        <v>2850.3700000000003</v>
      </c>
    </row>
    <row r="2078" spans="1:12" x14ac:dyDescent="0.25">
      <c r="A2078">
        <f t="shared" si="295"/>
        <v>1</v>
      </c>
      <c r="B2078">
        <f t="shared" si="296"/>
        <v>174</v>
      </c>
      <c r="C2078">
        <f t="shared" si="291"/>
        <v>3106</v>
      </c>
      <c r="D2078" t="str">
        <f t="shared" si="292"/>
        <v>Edgar</v>
      </c>
      <c r="E2078" t="str">
        <f t="shared" si="293"/>
        <v>Schuster</v>
      </c>
      <c r="F2078">
        <f>ROUND(IF(Tariftyp="AT",IF($A2078&lt;MONTH(TE_ZP_AT),AT_Gehalt,AT_Gehalt*(1+TE_Satz_AT)),IF($A2078&lt;MONTH(TE_ZP_Tarif),Tarifentgelt,Tarifentgelt*(1+TE_Satz))*IRWAZ/AZ_Tarif)*EintrittsKNZ*AustrittsKNZ,2)</f>
        <v>3679</v>
      </c>
      <c r="G2078">
        <f>ROUND(Grundentgelt*LZinPrz,2)</f>
        <v>367.9</v>
      </c>
      <c r="H2078">
        <f>ROUND(IF(FreiwZulage&gt;TarifVolumenEnt+TarifVolumenLZ,FreiwZulage-(TarifVolumenEnt+TarifVolumenLZ),0)*AustrittsKNZ*EintrittsKNZ,2)</f>
        <v>0</v>
      </c>
      <c r="I2078">
        <f t="shared" si="294"/>
        <v>4046.9</v>
      </c>
      <c r="J2078">
        <f t="shared" si="288"/>
        <v>791.22</v>
      </c>
      <c r="K2078">
        <f t="shared" si="289"/>
        <v>0</v>
      </c>
      <c r="L2078">
        <f t="shared" si="290"/>
        <v>1553.1</v>
      </c>
    </row>
    <row r="2079" spans="1:12" x14ac:dyDescent="0.25">
      <c r="A2079">
        <f t="shared" si="295"/>
        <v>2</v>
      </c>
      <c r="B2079">
        <f t="shared" si="296"/>
        <v>174</v>
      </c>
      <c r="C2079">
        <f t="shared" si="291"/>
        <v>3106</v>
      </c>
      <c r="D2079" t="str">
        <f t="shared" si="292"/>
        <v>Edgar</v>
      </c>
      <c r="E2079" t="str">
        <f t="shared" si="293"/>
        <v>Schuster</v>
      </c>
      <c r="F2079">
        <f>ROUND(IF(Tariftyp="AT",IF($A2079&lt;MONTH(TE_ZP_AT),AT_Gehalt,AT_Gehalt*(1+TE_Satz_AT)),IF($A2079&lt;MONTH(TE_ZP_Tarif),Tarifentgelt,Tarifentgelt*(1+TE_Satz))*IRWAZ/AZ_Tarif)*EintrittsKNZ*AustrittsKNZ,2)</f>
        <v>3679</v>
      </c>
      <c r="G2079">
        <f>ROUND(Grundentgelt*LZinPrz,2)</f>
        <v>367.9</v>
      </c>
      <c r="H2079">
        <f>ROUND(IF(FreiwZulage&gt;TarifVolumenEnt+TarifVolumenLZ,FreiwZulage-(TarifVolumenEnt+TarifVolumenLZ),0)*AustrittsKNZ*EintrittsKNZ,2)</f>
        <v>0</v>
      </c>
      <c r="I2079">
        <f t="shared" si="294"/>
        <v>4046.9</v>
      </c>
      <c r="J2079">
        <f t="shared" si="288"/>
        <v>791.22</v>
      </c>
      <c r="K2079">
        <f t="shared" si="289"/>
        <v>0</v>
      </c>
      <c r="L2079">
        <f t="shared" si="290"/>
        <v>1553.1</v>
      </c>
    </row>
    <row r="2080" spans="1:12" x14ac:dyDescent="0.25">
      <c r="A2080">
        <f t="shared" si="295"/>
        <v>3</v>
      </c>
      <c r="B2080">
        <f t="shared" si="296"/>
        <v>174</v>
      </c>
      <c r="C2080">
        <f t="shared" si="291"/>
        <v>3106</v>
      </c>
      <c r="D2080" t="str">
        <f t="shared" si="292"/>
        <v>Edgar</v>
      </c>
      <c r="E2080" t="str">
        <f t="shared" si="293"/>
        <v>Schuster</v>
      </c>
      <c r="F2080">
        <f>ROUND(IF(Tariftyp="AT",IF($A2080&lt;MONTH(TE_ZP_AT),AT_Gehalt,AT_Gehalt*(1+TE_Satz_AT)),IF($A2080&lt;MONTH(TE_ZP_Tarif),Tarifentgelt,Tarifentgelt*(1+TE_Satz))*IRWAZ/AZ_Tarif)*EintrittsKNZ*AustrittsKNZ,2)</f>
        <v>3679</v>
      </c>
      <c r="G2080">
        <f>ROUND(Grundentgelt*LZinPrz,2)</f>
        <v>367.9</v>
      </c>
      <c r="H2080">
        <f>ROUND(IF(FreiwZulage&gt;TarifVolumenEnt+TarifVolumenLZ,FreiwZulage-(TarifVolumenEnt+TarifVolumenLZ),0)*AustrittsKNZ*EintrittsKNZ,2)</f>
        <v>0</v>
      </c>
      <c r="I2080">
        <f t="shared" si="294"/>
        <v>4046.9</v>
      </c>
      <c r="J2080">
        <f t="shared" si="288"/>
        <v>791.22</v>
      </c>
      <c r="K2080">
        <f t="shared" si="289"/>
        <v>0</v>
      </c>
      <c r="L2080">
        <f t="shared" si="290"/>
        <v>1553.1</v>
      </c>
    </row>
    <row r="2081" spans="1:12" x14ac:dyDescent="0.25">
      <c r="A2081">
        <f t="shared" si="295"/>
        <v>4</v>
      </c>
      <c r="B2081">
        <f t="shared" si="296"/>
        <v>174</v>
      </c>
      <c r="C2081">
        <f t="shared" si="291"/>
        <v>3106</v>
      </c>
      <c r="D2081" t="str">
        <f t="shared" si="292"/>
        <v>Edgar</v>
      </c>
      <c r="E2081" t="str">
        <f t="shared" si="293"/>
        <v>Schuster</v>
      </c>
      <c r="F2081">
        <f>ROUND(IF(Tariftyp="AT",IF($A2081&lt;MONTH(TE_ZP_AT),AT_Gehalt,AT_Gehalt*(1+TE_Satz_AT)),IF($A2081&lt;MONTH(TE_ZP_Tarif),Tarifentgelt,Tarifentgelt*(1+TE_Satz))*IRWAZ/AZ_Tarif)*EintrittsKNZ*AustrittsKNZ,2)</f>
        <v>3679</v>
      </c>
      <c r="G2081">
        <f>ROUND(Grundentgelt*LZinPrz,2)</f>
        <v>367.9</v>
      </c>
      <c r="H2081">
        <f>ROUND(IF(FreiwZulage&gt;TarifVolumenEnt+TarifVolumenLZ,FreiwZulage-(TarifVolumenEnt+TarifVolumenLZ),0)*AustrittsKNZ*EintrittsKNZ,2)</f>
        <v>0</v>
      </c>
      <c r="I2081">
        <f t="shared" si="294"/>
        <v>4046.9</v>
      </c>
      <c r="J2081">
        <f t="shared" si="288"/>
        <v>791.22</v>
      </c>
      <c r="K2081">
        <f t="shared" si="289"/>
        <v>0</v>
      </c>
      <c r="L2081">
        <f t="shared" si="290"/>
        <v>1553.1</v>
      </c>
    </row>
    <row r="2082" spans="1:12" x14ac:dyDescent="0.25">
      <c r="A2082">
        <f t="shared" si="295"/>
        <v>5</v>
      </c>
      <c r="B2082">
        <f t="shared" si="296"/>
        <v>174</v>
      </c>
      <c r="C2082">
        <f t="shared" si="291"/>
        <v>3106</v>
      </c>
      <c r="D2082" t="str">
        <f t="shared" si="292"/>
        <v>Edgar</v>
      </c>
      <c r="E2082" t="str">
        <f t="shared" si="293"/>
        <v>Schuster</v>
      </c>
      <c r="F2082">
        <f>ROUND(IF(Tariftyp="AT",IF($A2082&lt;MONTH(TE_ZP_AT),AT_Gehalt,AT_Gehalt*(1+TE_Satz_AT)),IF($A2082&lt;MONTH(TE_ZP_Tarif),Tarifentgelt,Tarifentgelt*(1+TE_Satz))*IRWAZ/AZ_Tarif)*EintrittsKNZ*AustrittsKNZ,2)</f>
        <v>3789.37</v>
      </c>
      <c r="G2082">
        <f>ROUND(Grundentgelt*LZinPrz,2)</f>
        <v>378.94</v>
      </c>
      <c r="H2082">
        <f>ROUND(IF(FreiwZulage&gt;TarifVolumenEnt+TarifVolumenLZ,FreiwZulage-(TarifVolumenEnt+TarifVolumenLZ),0)*AustrittsKNZ*EintrittsKNZ,2)</f>
        <v>0</v>
      </c>
      <c r="I2082">
        <f t="shared" si="294"/>
        <v>4168.3099999999995</v>
      </c>
      <c r="J2082">
        <f t="shared" si="288"/>
        <v>805.46</v>
      </c>
      <c r="K2082">
        <f t="shared" si="289"/>
        <v>0</v>
      </c>
      <c r="L2082">
        <f t="shared" si="290"/>
        <v>1431.6900000000005</v>
      </c>
    </row>
    <row r="2083" spans="1:12" x14ac:dyDescent="0.25">
      <c r="A2083">
        <f t="shared" si="295"/>
        <v>6</v>
      </c>
      <c r="B2083">
        <f t="shared" si="296"/>
        <v>174</v>
      </c>
      <c r="C2083">
        <f t="shared" si="291"/>
        <v>3106</v>
      </c>
      <c r="D2083" t="str">
        <f t="shared" si="292"/>
        <v>Edgar</v>
      </c>
      <c r="E2083" t="str">
        <f t="shared" si="293"/>
        <v>Schuster</v>
      </c>
      <c r="F2083">
        <f>ROUND(IF(Tariftyp="AT",IF($A2083&lt;MONTH(TE_ZP_AT),AT_Gehalt,AT_Gehalt*(1+TE_Satz_AT)),IF($A2083&lt;MONTH(TE_ZP_Tarif),Tarifentgelt,Tarifentgelt*(1+TE_Satz))*IRWAZ/AZ_Tarif)*EintrittsKNZ*AustrittsKNZ,2)</f>
        <v>3789.37</v>
      </c>
      <c r="G2083">
        <f>ROUND(Grundentgelt*LZinPrz,2)</f>
        <v>378.94</v>
      </c>
      <c r="H2083">
        <f>ROUND(IF(FreiwZulage&gt;TarifVolumenEnt+TarifVolumenLZ,FreiwZulage-(TarifVolumenEnt+TarifVolumenLZ),0)*AustrittsKNZ*EintrittsKNZ,2)</f>
        <v>0</v>
      </c>
      <c r="I2083">
        <f t="shared" si="294"/>
        <v>4168.3099999999995</v>
      </c>
      <c r="J2083">
        <f t="shared" si="288"/>
        <v>805.46</v>
      </c>
      <c r="K2083">
        <f t="shared" si="289"/>
        <v>0</v>
      </c>
      <c r="L2083">
        <f t="shared" si="290"/>
        <v>1431.6900000000005</v>
      </c>
    </row>
    <row r="2084" spans="1:12" x14ac:dyDescent="0.25">
      <c r="A2084">
        <f t="shared" si="295"/>
        <v>7</v>
      </c>
      <c r="B2084">
        <f t="shared" si="296"/>
        <v>174</v>
      </c>
      <c r="C2084">
        <f t="shared" si="291"/>
        <v>3106</v>
      </c>
      <c r="D2084" t="str">
        <f t="shared" si="292"/>
        <v>Edgar</v>
      </c>
      <c r="E2084" t="str">
        <f t="shared" si="293"/>
        <v>Schuster</v>
      </c>
      <c r="F2084">
        <f>ROUND(IF(Tariftyp="AT",IF($A2084&lt;MONTH(TE_ZP_AT),AT_Gehalt,AT_Gehalt*(1+TE_Satz_AT)),IF($A2084&lt;MONTH(TE_ZP_Tarif),Tarifentgelt,Tarifentgelt*(1+TE_Satz))*IRWAZ/AZ_Tarif)*EintrittsKNZ*AustrittsKNZ,2)</f>
        <v>3789.37</v>
      </c>
      <c r="G2084">
        <f>ROUND(Grundentgelt*LZinPrz,2)</f>
        <v>378.94</v>
      </c>
      <c r="H2084">
        <f>ROUND(IF(FreiwZulage&gt;TarifVolumenEnt+TarifVolumenLZ,FreiwZulage-(TarifVolumenEnt+TarifVolumenLZ),0)*AustrittsKNZ*EintrittsKNZ,2)</f>
        <v>0</v>
      </c>
      <c r="I2084">
        <f t="shared" si="294"/>
        <v>4168.3099999999995</v>
      </c>
      <c r="J2084">
        <f t="shared" si="288"/>
        <v>805.46</v>
      </c>
      <c r="K2084">
        <f t="shared" si="289"/>
        <v>0</v>
      </c>
      <c r="L2084">
        <f t="shared" si="290"/>
        <v>1431.6900000000005</v>
      </c>
    </row>
    <row r="2085" spans="1:12" x14ac:dyDescent="0.25">
      <c r="A2085">
        <f t="shared" si="295"/>
        <v>8</v>
      </c>
      <c r="B2085">
        <f t="shared" si="296"/>
        <v>174</v>
      </c>
      <c r="C2085">
        <f t="shared" si="291"/>
        <v>3106</v>
      </c>
      <c r="D2085" t="str">
        <f t="shared" si="292"/>
        <v>Edgar</v>
      </c>
      <c r="E2085" t="str">
        <f t="shared" si="293"/>
        <v>Schuster</v>
      </c>
      <c r="F2085">
        <f>ROUND(IF(Tariftyp="AT",IF($A2085&lt;MONTH(TE_ZP_AT),AT_Gehalt,AT_Gehalt*(1+TE_Satz_AT)),IF($A2085&lt;MONTH(TE_ZP_Tarif),Tarifentgelt,Tarifentgelt*(1+TE_Satz))*IRWAZ/AZ_Tarif)*EintrittsKNZ*AustrittsKNZ,2)</f>
        <v>3789.37</v>
      </c>
      <c r="G2085">
        <f>ROUND(Grundentgelt*LZinPrz,2)</f>
        <v>378.94</v>
      </c>
      <c r="H2085">
        <f>ROUND(IF(FreiwZulage&gt;TarifVolumenEnt+TarifVolumenLZ,FreiwZulage-(TarifVolumenEnt+TarifVolumenLZ),0)*AustrittsKNZ*EintrittsKNZ,2)</f>
        <v>0</v>
      </c>
      <c r="I2085">
        <f t="shared" si="294"/>
        <v>4168.3099999999995</v>
      </c>
      <c r="J2085">
        <f t="shared" si="288"/>
        <v>805.46</v>
      </c>
      <c r="K2085">
        <f t="shared" si="289"/>
        <v>0</v>
      </c>
      <c r="L2085">
        <f t="shared" si="290"/>
        <v>1431.6900000000005</v>
      </c>
    </row>
    <row r="2086" spans="1:12" x14ac:dyDescent="0.25">
      <c r="A2086">
        <f t="shared" si="295"/>
        <v>9</v>
      </c>
      <c r="B2086">
        <f t="shared" si="296"/>
        <v>174</v>
      </c>
      <c r="C2086">
        <f t="shared" si="291"/>
        <v>3106</v>
      </c>
      <c r="D2086" t="str">
        <f t="shared" si="292"/>
        <v>Edgar</v>
      </c>
      <c r="E2086" t="str">
        <f t="shared" si="293"/>
        <v>Schuster</v>
      </c>
      <c r="F2086">
        <f>ROUND(IF(Tariftyp="AT",IF($A2086&lt;MONTH(TE_ZP_AT),AT_Gehalt,AT_Gehalt*(1+TE_Satz_AT)),IF($A2086&lt;MONTH(TE_ZP_Tarif),Tarifentgelt,Tarifentgelt*(1+TE_Satz))*IRWAZ/AZ_Tarif)*EintrittsKNZ*AustrittsKNZ,2)</f>
        <v>3789.37</v>
      </c>
      <c r="G2086">
        <f>ROUND(Grundentgelt*LZinPrz,2)</f>
        <v>378.94</v>
      </c>
      <c r="H2086">
        <f>ROUND(IF(FreiwZulage&gt;TarifVolumenEnt+TarifVolumenLZ,FreiwZulage-(TarifVolumenEnt+TarifVolumenLZ),0)*AustrittsKNZ*EintrittsKNZ,2)</f>
        <v>0</v>
      </c>
      <c r="I2086">
        <f t="shared" si="294"/>
        <v>4168.3099999999995</v>
      </c>
      <c r="J2086">
        <f t="shared" si="288"/>
        <v>805.46</v>
      </c>
      <c r="K2086">
        <f t="shared" si="289"/>
        <v>0</v>
      </c>
      <c r="L2086">
        <f t="shared" si="290"/>
        <v>1431.6900000000005</v>
      </c>
    </row>
    <row r="2087" spans="1:12" x14ac:dyDescent="0.25">
      <c r="A2087">
        <f t="shared" si="295"/>
        <v>10</v>
      </c>
      <c r="B2087">
        <f t="shared" si="296"/>
        <v>174</v>
      </c>
      <c r="C2087">
        <f t="shared" si="291"/>
        <v>3106</v>
      </c>
      <c r="D2087" t="str">
        <f t="shared" si="292"/>
        <v>Edgar</v>
      </c>
      <c r="E2087" t="str">
        <f t="shared" si="293"/>
        <v>Schuster</v>
      </c>
      <c r="F2087">
        <f>ROUND(IF(Tariftyp="AT",IF($A2087&lt;MONTH(TE_ZP_AT),AT_Gehalt,AT_Gehalt*(1+TE_Satz_AT)),IF($A2087&lt;MONTH(TE_ZP_Tarif),Tarifentgelt,Tarifentgelt*(1+TE_Satz))*IRWAZ/AZ_Tarif)*EintrittsKNZ*AustrittsKNZ,2)</f>
        <v>3789.37</v>
      </c>
      <c r="G2087">
        <f>ROUND(Grundentgelt*LZinPrz,2)</f>
        <v>378.94</v>
      </c>
      <c r="H2087">
        <f>ROUND(IF(FreiwZulage&gt;TarifVolumenEnt+TarifVolumenLZ,FreiwZulage-(TarifVolumenEnt+TarifVolumenLZ),0)*AustrittsKNZ*EintrittsKNZ,2)</f>
        <v>0</v>
      </c>
      <c r="I2087">
        <f t="shared" si="294"/>
        <v>4168.3099999999995</v>
      </c>
      <c r="J2087">
        <f t="shared" si="288"/>
        <v>805.46</v>
      </c>
      <c r="K2087">
        <f t="shared" si="289"/>
        <v>0</v>
      </c>
      <c r="L2087">
        <f t="shared" si="290"/>
        <v>1431.6900000000005</v>
      </c>
    </row>
    <row r="2088" spans="1:12" x14ac:dyDescent="0.25">
      <c r="A2088">
        <f t="shared" si="295"/>
        <v>11</v>
      </c>
      <c r="B2088">
        <f t="shared" si="296"/>
        <v>174</v>
      </c>
      <c r="C2088">
        <f t="shared" si="291"/>
        <v>3106</v>
      </c>
      <c r="D2088" t="str">
        <f t="shared" si="292"/>
        <v>Edgar</v>
      </c>
      <c r="E2088" t="str">
        <f t="shared" si="293"/>
        <v>Schuster</v>
      </c>
      <c r="F2088">
        <f>ROUND(IF(Tariftyp="AT",IF($A2088&lt;MONTH(TE_ZP_AT),AT_Gehalt,AT_Gehalt*(1+TE_Satz_AT)),IF($A2088&lt;MONTH(TE_ZP_Tarif),Tarifentgelt,Tarifentgelt*(1+TE_Satz))*IRWAZ/AZ_Tarif)*EintrittsKNZ*AustrittsKNZ,2)</f>
        <v>3789.37</v>
      </c>
      <c r="G2088">
        <f>ROUND(Grundentgelt*LZinPrz,2)</f>
        <v>378.94</v>
      </c>
      <c r="H2088">
        <f>ROUND(IF(FreiwZulage&gt;TarifVolumenEnt+TarifVolumenLZ,FreiwZulage-(TarifVolumenEnt+TarifVolumenLZ),0)*AustrittsKNZ*EintrittsKNZ,2)</f>
        <v>0</v>
      </c>
      <c r="I2088">
        <f t="shared" si="294"/>
        <v>4168.3099999999995</v>
      </c>
      <c r="J2088">
        <f t="shared" si="288"/>
        <v>805.46</v>
      </c>
      <c r="K2088">
        <f t="shared" si="289"/>
        <v>0</v>
      </c>
      <c r="L2088">
        <f t="shared" si="290"/>
        <v>1431.6900000000005</v>
      </c>
    </row>
    <row r="2089" spans="1:12" x14ac:dyDescent="0.25">
      <c r="A2089">
        <f t="shared" si="295"/>
        <v>12</v>
      </c>
      <c r="B2089">
        <f t="shared" si="296"/>
        <v>174</v>
      </c>
      <c r="C2089">
        <f t="shared" si="291"/>
        <v>3106</v>
      </c>
      <c r="D2089" t="str">
        <f t="shared" si="292"/>
        <v>Edgar</v>
      </c>
      <c r="E2089" t="str">
        <f t="shared" si="293"/>
        <v>Schuster</v>
      </c>
      <c r="F2089">
        <f>ROUND(IF(Tariftyp="AT",IF($A2089&lt;MONTH(TE_ZP_AT),AT_Gehalt,AT_Gehalt*(1+TE_Satz_AT)),IF($A2089&lt;MONTH(TE_ZP_Tarif),Tarifentgelt,Tarifentgelt*(1+TE_Satz))*IRWAZ/AZ_Tarif)*EintrittsKNZ*AustrittsKNZ,2)</f>
        <v>3789.37</v>
      </c>
      <c r="G2089">
        <f>ROUND(Grundentgelt*LZinPrz,2)</f>
        <v>378.94</v>
      </c>
      <c r="H2089">
        <f>ROUND(IF(FreiwZulage&gt;TarifVolumenEnt+TarifVolumenLZ,FreiwZulage-(TarifVolumenEnt+TarifVolumenLZ),0)*AustrittsKNZ*EintrittsKNZ,2)</f>
        <v>0</v>
      </c>
      <c r="I2089">
        <f t="shared" si="294"/>
        <v>4168.3099999999995</v>
      </c>
      <c r="J2089">
        <f t="shared" si="288"/>
        <v>805.46</v>
      </c>
      <c r="K2089">
        <f t="shared" si="289"/>
        <v>0</v>
      </c>
      <c r="L2089">
        <f t="shared" si="290"/>
        <v>1431.6900000000005</v>
      </c>
    </row>
    <row r="2090" spans="1:12" x14ac:dyDescent="0.25">
      <c r="A2090">
        <f t="shared" si="295"/>
        <v>1</v>
      </c>
      <c r="B2090">
        <f t="shared" si="296"/>
        <v>175</v>
      </c>
      <c r="C2090">
        <f t="shared" si="291"/>
        <v>3108</v>
      </c>
      <c r="D2090" t="str">
        <f t="shared" si="292"/>
        <v>Andreas</v>
      </c>
      <c r="E2090" t="str">
        <f t="shared" si="293"/>
        <v>Schuster</v>
      </c>
      <c r="F2090">
        <f>ROUND(IF(Tariftyp="AT",IF($A2090&lt;MONTH(TE_ZP_AT),AT_Gehalt,AT_Gehalt*(1+TE_Satz_AT)),IF($A2090&lt;MONTH(TE_ZP_Tarif),Tarifentgelt,Tarifentgelt*(1+TE_Satz))*IRWAZ/AZ_Tarif)*EintrittsKNZ*AustrittsKNZ,2)</f>
        <v>2224</v>
      </c>
      <c r="G2090">
        <f>ROUND(Grundentgelt*LZinPrz,2)</f>
        <v>222.4</v>
      </c>
      <c r="H2090">
        <f>ROUND(IF(FreiwZulage&gt;TarifVolumenEnt+TarifVolumenLZ,FreiwZulage-(TarifVolumenEnt+TarifVolumenLZ),0)*AustrittsKNZ*EintrittsKNZ,2)</f>
        <v>222</v>
      </c>
      <c r="I2090">
        <f t="shared" si="294"/>
        <v>2668.4</v>
      </c>
      <c r="J2090">
        <f t="shared" si="288"/>
        <v>533.80999999999995</v>
      </c>
      <c r="K2090">
        <f t="shared" si="289"/>
        <v>1156.5999999999999</v>
      </c>
      <c r="L2090">
        <f t="shared" si="290"/>
        <v>2931.6</v>
      </c>
    </row>
    <row r="2091" spans="1:12" x14ac:dyDescent="0.25">
      <c r="A2091">
        <f t="shared" si="295"/>
        <v>2</v>
      </c>
      <c r="B2091">
        <f t="shared" si="296"/>
        <v>175</v>
      </c>
      <c r="C2091">
        <f t="shared" si="291"/>
        <v>3108</v>
      </c>
      <c r="D2091" t="str">
        <f t="shared" si="292"/>
        <v>Andreas</v>
      </c>
      <c r="E2091" t="str">
        <f t="shared" si="293"/>
        <v>Schuster</v>
      </c>
      <c r="F2091">
        <f>ROUND(IF(Tariftyp="AT",IF($A2091&lt;MONTH(TE_ZP_AT),AT_Gehalt,AT_Gehalt*(1+TE_Satz_AT)),IF($A2091&lt;MONTH(TE_ZP_Tarif),Tarifentgelt,Tarifentgelt*(1+TE_Satz))*IRWAZ/AZ_Tarif)*EintrittsKNZ*AustrittsKNZ,2)</f>
        <v>2224</v>
      </c>
      <c r="G2091">
        <f>ROUND(Grundentgelt*LZinPrz,2)</f>
        <v>222.4</v>
      </c>
      <c r="H2091">
        <f>ROUND(IF(FreiwZulage&gt;TarifVolumenEnt+TarifVolumenLZ,FreiwZulage-(TarifVolumenEnt+TarifVolumenLZ),0)*AustrittsKNZ*EintrittsKNZ,2)</f>
        <v>222</v>
      </c>
      <c r="I2091">
        <f t="shared" si="294"/>
        <v>2668.4</v>
      </c>
      <c r="J2091">
        <f t="shared" si="288"/>
        <v>533.80999999999995</v>
      </c>
      <c r="K2091">
        <f t="shared" si="289"/>
        <v>1156.5999999999999</v>
      </c>
      <c r="L2091">
        <f t="shared" si="290"/>
        <v>2931.6</v>
      </c>
    </row>
    <row r="2092" spans="1:12" x14ac:dyDescent="0.25">
      <c r="A2092">
        <f t="shared" si="295"/>
        <v>3</v>
      </c>
      <c r="B2092">
        <f t="shared" si="296"/>
        <v>175</v>
      </c>
      <c r="C2092">
        <f t="shared" si="291"/>
        <v>3108</v>
      </c>
      <c r="D2092" t="str">
        <f t="shared" si="292"/>
        <v>Andreas</v>
      </c>
      <c r="E2092" t="str">
        <f t="shared" si="293"/>
        <v>Schuster</v>
      </c>
      <c r="F2092">
        <f>ROUND(IF(Tariftyp="AT",IF($A2092&lt;MONTH(TE_ZP_AT),AT_Gehalt,AT_Gehalt*(1+TE_Satz_AT)),IF($A2092&lt;MONTH(TE_ZP_Tarif),Tarifentgelt,Tarifentgelt*(1+TE_Satz))*IRWAZ/AZ_Tarif)*EintrittsKNZ*AustrittsKNZ,2)</f>
        <v>2224</v>
      </c>
      <c r="G2092">
        <f>ROUND(Grundentgelt*LZinPrz,2)</f>
        <v>222.4</v>
      </c>
      <c r="H2092">
        <f>ROUND(IF(FreiwZulage&gt;TarifVolumenEnt+TarifVolumenLZ,FreiwZulage-(TarifVolumenEnt+TarifVolumenLZ),0)*AustrittsKNZ*EintrittsKNZ,2)</f>
        <v>222</v>
      </c>
      <c r="I2092">
        <f t="shared" si="294"/>
        <v>2668.4</v>
      </c>
      <c r="J2092">
        <f t="shared" si="288"/>
        <v>533.80999999999995</v>
      </c>
      <c r="K2092">
        <f t="shared" si="289"/>
        <v>1156.5999999999999</v>
      </c>
      <c r="L2092">
        <f t="shared" si="290"/>
        <v>2931.6</v>
      </c>
    </row>
    <row r="2093" spans="1:12" x14ac:dyDescent="0.25">
      <c r="A2093">
        <f t="shared" si="295"/>
        <v>4</v>
      </c>
      <c r="B2093">
        <f t="shared" si="296"/>
        <v>175</v>
      </c>
      <c r="C2093">
        <f t="shared" si="291"/>
        <v>3108</v>
      </c>
      <c r="D2093" t="str">
        <f t="shared" si="292"/>
        <v>Andreas</v>
      </c>
      <c r="E2093" t="str">
        <f t="shared" si="293"/>
        <v>Schuster</v>
      </c>
      <c r="F2093">
        <f>ROUND(IF(Tariftyp="AT",IF($A2093&lt;MONTH(TE_ZP_AT),AT_Gehalt,AT_Gehalt*(1+TE_Satz_AT)),IF($A2093&lt;MONTH(TE_ZP_Tarif),Tarifentgelt,Tarifentgelt*(1+TE_Satz))*IRWAZ/AZ_Tarif)*EintrittsKNZ*AustrittsKNZ,2)</f>
        <v>2224</v>
      </c>
      <c r="G2093">
        <f>ROUND(Grundentgelt*LZinPrz,2)</f>
        <v>222.4</v>
      </c>
      <c r="H2093">
        <f>ROUND(IF(FreiwZulage&gt;TarifVolumenEnt+TarifVolumenLZ,FreiwZulage-(TarifVolumenEnt+TarifVolumenLZ),0)*AustrittsKNZ*EintrittsKNZ,2)</f>
        <v>222</v>
      </c>
      <c r="I2093">
        <f t="shared" si="294"/>
        <v>2668.4</v>
      </c>
      <c r="J2093">
        <f t="shared" si="288"/>
        <v>533.80999999999995</v>
      </c>
      <c r="K2093">
        <f t="shared" si="289"/>
        <v>1156.5999999999999</v>
      </c>
      <c r="L2093">
        <f t="shared" si="290"/>
        <v>2931.6</v>
      </c>
    </row>
    <row r="2094" spans="1:12" x14ac:dyDescent="0.25">
      <c r="A2094">
        <f t="shared" si="295"/>
        <v>5</v>
      </c>
      <c r="B2094">
        <f t="shared" si="296"/>
        <v>175</v>
      </c>
      <c r="C2094">
        <f t="shared" si="291"/>
        <v>3108</v>
      </c>
      <c r="D2094" t="str">
        <f t="shared" si="292"/>
        <v>Andreas</v>
      </c>
      <c r="E2094" t="str">
        <f t="shared" si="293"/>
        <v>Schuster</v>
      </c>
      <c r="F2094">
        <f>ROUND(IF(Tariftyp="AT",IF($A2094&lt;MONTH(TE_ZP_AT),AT_Gehalt,AT_Gehalt*(1+TE_Satz_AT)),IF($A2094&lt;MONTH(TE_ZP_Tarif),Tarifentgelt,Tarifentgelt*(1+TE_Satz))*IRWAZ/AZ_Tarif)*EintrittsKNZ*AustrittsKNZ,2)</f>
        <v>2290.7199999999998</v>
      </c>
      <c r="G2094">
        <f>ROUND(Grundentgelt*LZinPrz,2)</f>
        <v>229.07</v>
      </c>
      <c r="H2094">
        <f>ROUND(IF(FreiwZulage&gt;TarifVolumenEnt+TarifVolumenLZ,FreiwZulage-(TarifVolumenEnt+TarifVolumenLZ),0)*AustrittsKNZ*EintrittsKNZ,2)</f>
        <v>148.61000000000001</v>
      </c>
      <c r="I2094">
        <f t="shared" si="294"/>
        <v>2668.4</v>
      </c>
      <c r="J2094">
        <f t="shared" si="288"/>
        <v>533.80999999999995</v>
      </c>
      <c r="K2094">
        <f t="shared" si="289"/>
        <v>1156.5999999999999</v>
      </c>
      <c r="L2094">
        <f t="shared" si="290"/>
        <v>2931.6</v>
      </c>
    </row>
    <row r="2095" spans="1:12" x14ac:dyDescent="0.25">
      <c r="A2095">
        <f t="shared" si="295"/>
        <v>6</v>
      </c>
      <c r="B2095">
        <f t="shared" si="296"/>
        <v>175</v>
      </c>
      <c r="C2095">
        <f t="shared" si="291"/>
        <v>3108</v>
      </c>
      <c r="D2095" t="str">
        <f t="shared" si="292"/>
        <v>Andreas</v>
      </c>
      <c r="E2095" t="str">
        <f t="shared" si="293"/>
        <v>Schuster</v>
      </c>
      <c r="F2095">
        <f>ROUND(IF(Tariftyp="AT",IF($A2095&lt;MONTH(TE_ZP_AT),AT_Gehalt,AT_Gehalt*(1+TE_Satz_AT)),IF($A2095&lt;MONTH(TE_ZP_Tarif),Tarifentgelt,Tarifentgelt*(1+TE_Satz))*IRWAZ/AZ_Tarif)*EintrittsKNZ*AustrittsKNZ,2)</f>
        <v>2290.7199999999998</v>
      </c>
      <c r="G2095">
        <f>ROUND(Grundentgelt*LZinPrz,2)</f>
        <v>229.07</v>
      </c>
      <c r="H2095">
        <f>ROUND(IF(FreiwZulage&gt;TarifVolumenEnt+TarifVolumenLZ,FreiwZulage-(TarifVolumenEnt+TarifVolumenLZ),0)*AustrittsKNZ*EintrittsKNZ,2)</f>
        <v>148.61000000000001</v>
      </c>
      <c r="I2095">
        <f t="shared" si="294"/>
        <v>2668.4</v>
      </c>
      <c r="J2095">
        <f t="shared" si="288"/>
        <v>533.80999999999995</v>
      </c>
      <c r="K2095">
        <f t="shared" si="289"/>
        <v>1156.5999999999999</v>
      </c>
      <c r="L2095">
        <f t="shared" si="290"/>
        <v>2931.6</v>
      </c>
    </row>
    <row r="2096" spans="1:12" x14ac:dyDescent="0.25">
      <c r="A2096">
        <f t="shared" si="295"/>
        <v>7</v>
      </c>
      <c r="B2096">
        <f t="shared" si="296"/>
        <v>175</v>
      </c>
      <c r="C2096">
        <f t="shared" si="291"/>
        <v>3108</v>
      </c>
      <c r="D2096" t="str">
        <f t="shared" si="292"/>
        <v>Andreas</v>
      </c>
      <c r="E2096" t="str">
        <f t="shared" si="293"/>
        <v>Schuster</v>
      </c>
      <c r="F2096">
        <f>ROUND(IF(Tariftyp="AT",IF($A2096&lt;MONTH(TE_ZP_AT),AT_Gehalt,AT_Gehalt*(1+TE_Satz_AT)),IF($A2096&lt;MONTH(TE_ZP_Tarif),Tarifentgelt,Tarifentgelt*(1+TE_Satz))*IRWAZ/AZ_Tarif)*EintrittsKNZ*AustrittsKNZ,2)</f>
        <v>2290.7199999999998</v>
      </c>
      <c r="G2096">
        <f>ROUND(Grundentgelt*LZinPrz,2)</f>
        <v>229.07</v>
      </c>
      <c r="H2096">
        <f>ROUND(IF(FreiwZulage&gt;TarifVolumenEnt+TarifVolumenLZ,FreiwZulage-(TarifVolumenEnt+TarifVolumenLZ),0)*AustrittsKNZ*EintrittsKNZ,2)</f>
        <v>148.61000000000001</v>
      </c>
      <c r="I2096">
        <f t="shared" si="294"/>
        <v>2668.4</v>
      </c>
      <c r="J2096">
        <f t="shared" si="288"/>
        <v>533.80999999999995</v>
      </c>
      <c r="K2096">
        <f t="shared" si="289"/>
        <v>1156.5999999999999</v>
      </c>
      <c r="L2096">
        <f t="shared" si="290"/>
        <v>2931.6</v>
      </c>
    </row>
    <row r="2097" spans="1:12" x14ac:dyDescent="0.25">
      <c r="A2097">
        <f t="shared" si="295"/>
        <v>8</v>
      </c>
      <c r="B2097">
        <f t="shared" si="296"/>
        <v>175</v>
      </c>
      <c r="C2097">
        <f t="shared" si="291"/>
        <v>3108</v>
      </c>
      <c r="D2097" t="str">
        <f t="shared" si="292"/>
        <v>Andreas</v>
      </c>
      <c r="E2097" t="str">
        <f t="shared" si="293"/>
        <v>Schuster</v>
      </c>
      <c r="F2097">
        <f>ROUND(IF(Tariftyp="AT",IF($A2097&lt;MONTH(TE_ZP_AT),AT_Gehalt,AT_Gehalt*(1+TE_Satz_AT)),IF($A2097&lt;MONTH(TE_ZP_Tarif),Tarifentgelt,Tarifentgelt*(1+TE_Satz))*IRWAZ/AZ_Tarif)*EintrittsKNZ*AustrittsKNZ,2)</f>
        <v>2290.7199999999998</v>
      </c>
      <c r="G2097">
        <f>ROUND(Grundentgelt*LZinPrz,2)</f>
        <v>229.07</v>
      </c>
      <c r="H2097">
        <f>ROUND(IF(FreiwZulage&gt;TarifVolumenEnt+TarifVolumenLZ,FreiwZulage-(TarifVolumenEnt+TarifVolumenLZ),0)*AustrittsKNZ*EintrittsKNZ,2)</f>
        <v>148.61000000000001</v>
      </c>
      <c r="I2097">
        <f t="shared" si="294"/>
        <v>2668.4</v>
      </c>
      <c r="J2097">
        <f t="shared" si="288"/>
        <v>533.80999999999995</v>
      </c>
      <c r="K2097">
        <f t="shared" si="289"/>
        <v>1156.5999999999999</v>
      </c>
      <c r="L2097">
        <f t="shared" si="290"/>
        <v>2931.6</v>
      </c>
    </row>
    <row r="2098" spans="1:12" x14ac:dyDescent="0.25">
      <c r="A2098">
        <f t="shared" si="295"/>
        <v>9</v>
      </c>
      <c r="B2098">
        <f t="shared" si="296"/>
        <v>175</v>
      </c>
      <c r="C2098">
        <f t="shared" si="291"/>
        <v>3108</v>
      </c>
      <c r="D2098" t="str">
        <f t="shared" si="292"/>
        <v>Andreas</v>
      </c>
      <c r="E2098" t="str">
        <f t="shared" si="293"/>
        <v>Schuster</v>
      </c>
      <c r="F2098">
        <f>ROUND(IF(Tariftyp="AT",IF($A2098&lt;MONTH(TE_ZP_AT),AT_Gehalt,AT_Gehalt*(1+TE_Satz_AT)),IF($A2098&lt;MONTH(TE_ZP_Tarif),Tarifentgelt,Tarifentgelt*(1+TE_Satz))*IRWAZ/AZ_Tarif)*EintrittsKNZ*AustrittsKNZ,2)</f>
        <v>2290.7199999999998</v>
      </c>
      <c r="G2098">
        <f>ROUND(Grundentgelt*LZinPrz,2)</f>
        <v>229.07</v>
      </c>
      <c r="H2098">
        <f>ROUND(IF(FreiwZulage&gt;TarifVolumenEnt+TarifVolumenLZ,FreiwZulage-(TarifVolumenEnt+TarifVolumenLZ),0)*AustrittsKNZ*EintrittsKNZ,2)</f>
        <v>148.61000000000001</v>
      </c>
      <c r="I2098">
        <f t="shared" si="294"/>
        <v>2668.4</v>
      </c>
      <c r="J2098">
        <f t="shared" si="288"/>
        <v>533.80999999999995</v>
      </c>
      <c r="K2098">
        <f t="shared" si="289"/>
        <v>1156.5999999999999</v>
      </c>
      <c r="L2098">
        <f t="shared" si="290"/>
        <v>2931.6</v>
      </c>
    </row>
    <row r="2099" spans="1:12" x14ac:dyDescent="0.25">
      <c r="A2099">
        <f t="shared" si="295"/>
        <v>10</v>
      </c>
      <c r="B2099">
        <f t="shared" si="296"/>
        <v>175</v>
      </c>
      <c r="C2099">
        <f t="shared" si="291"/>
        <v>3108</v>
      </c>
      <c r="D2099" t="str">
        <f t="shared" si="292"/>
        <v>Andreas</v>
      </c>
      <c r="E2099" t="str">
        <f t="shared" si="293"/>
        <v>Schuster</v>
      </c>
      <c r="F2099">
        <f>ROUND(IF(Tariftyp="AT",IF($A2099&lt;MONTH(TE_ZP_AT),AT_Gehalt,AT_Gehalt*(1+TE_Satz_AT)),IF($A2099&lt;MONTH(TE_ZP_Tarif),Tarifentgelt,Tarifentgelt*(1+TE_Satz))*IRWAZ/AZ_Tarif)*EintrittsKNZ*AustrittsKNZ,2)</f>
        <v>2290.7199999999998</v>
      </c>
      <c r="G2099">
        <f>ROUND(Grundentgelt*LZinPrz,2)</f>
        <v>229.07</v>
      </c>
      <c r="H2099">
        <f>ROUND(IF(FreiwZulage&gt;TarifVolumenEnt+TarifVolumenLZ,FreiwZulage-(TarifVolumenEnt+TarifVolumenLZ),0)*AustrittsKNZ*EintrittsKNZ,2)</f>
        <v>148.61000000000001</v>
      </c>
      <c r="I2099">
        <f t="shared" si="294"/>
        <v>2668.4</v>
      </c>
      <c r="J2099">
        <f t="shared" si="288"/>
        <v>533.80999999999995</v>
      </c>
      <c r="K2099">
        <f t="shared" si="289"/>
        <v>1156.5999999999999</v>
      </c>
      <c r="L2099">
        <f t="shared" si="290"/>
        <v>2931.6</v>
      </c>
    </row>
    <row r="2100" spans="1:12" x14ac:dyDescent="0.25">
      <c r="A2100">
        <f t="shared" si="295"/>
        <v>11</v>
      </c>
      <c r="B2100">
        <f t="shared" si="296"/>
        <v>175</v>
      </c>
      <c r="C2100">
        <f t="shared" si="291"/>
        <v>3108</v>
      </c>
      <c r="D2100" t="str">
        <f t="shared" si="292"/>
        <v>Andreas</v>
      </c>
      <c r="E2100" t="str">
        <f t="shared" si="293"/>
        <v>Schuster</v>
      </c>
      <c r="F2100">
        <f>ROUND(IF(Tariftyp="AT",IF($A2100&lt;MONTH(TE_ZP_AT),AT_Gehalt,AT_Gehalt*(1+TE_Satz_AT)),IF($A2100&lt;MONTH(TE_ZP_Tarif),Tarifentgelt,Tarifentgelt*(1+TE_Satz))*IRWAZ/AZ_Tarif)*EintrittsKNZ*AustrittsKNZ,2)</f>
        <v>2290.7199999999998</v>
      </c>
      <c r="G2100">
        <f>ROUND(Grundentgelt*LZinPrz,2)</f>
        <v>229.07</v>
      </c>
      <c r="H2100">
        <f>ROUND(IF(FreiwZulage&gt;TarifVolumenEnt+TarifVolumenLZ,FreiwZulage-(TarifVolumenEnt+TarifVolumenLZ),0)*AustrittsKNZ*EintrittsKNZ,2)</f>
        <v>148.61000000000001</v>
      </c>
      <c r="I2100">
        <f t="shared" si="294"/>
        <v>2668.4</v>
      </c>
      <c r="J2100">
        <f t="shared" si="288"/>
        <v>533.80999999999995</v>
      </c>
      <c r="K2100">
        <f t="shared" si="289"/>
        <v>1156.5999999999999</v>
      </c>
      <c r="L2100">
        <f t="shared" si="290"/>
        <v>2931.6</v>
      </c>
    </row>
    <row r="2101" spans="1:12" x14ac:dyDescent="0.25">
      <c r="A2101">
        <f t="shared" si="295"/>
        <v>12</v>
      </c>
      <c r="B2101">
        <f t="shared" si="296"/>
        <v>175</v>
      </c>
      <c r="C2101">
        <f t="shared" si="291"/>
        <v>3108</v>
      </c>
      <c r="D2101" t="str">
        <f t="shared" si="292"/>
        <v>Andreas</v>
      </c>
      <c r="E2101" t="str">
        <f t="shared" si="293"/>
        <v>Schuster</v>
      </c>
      <c r="F2101">
        <f>ROUND(IF(Tariftyp="AT",IF($A2101&lt;MONTH(TE_ZP_AT),AT_Gehalt,AT_Gehalt*(1+TE_Satz_AT)),IF($A2101&lt;MONTH(TE_ZP_Tarif),Tarifentgelt,Tarifentgelt*(1+TE_Satz))*IRWAZ/AZ_Tarif)*EintrittsKNZ*AustrittsKNZ,2)</f>
        <v>2290.7199999999998</v>
      </c>
      <c r="G2101">
        <f>ROUND(Grundentgelt*LZinPrz,2)</f>
        <v>229.07</v>
      </c>
      <c r="H2101">
        <f>ROUND(IF(FreiwZulage&gt;TarifVolumenEnt+TarifVolumenLZ,FreiwZulage-(TarifVolumenEnt+TarifVolumenLZ),0)*AustrittsKNZ*EintrittsKNZ,2)</f>
        <v>148.61000000000001</v>
      </c>
      <c r="I2101">
        <f t="shared" si="294"/>
        <v>2668.4</v>
      </c>
      <c r="J2101">
        <f t="shared" si="288"/>
        <v>533.80999999999995</v>
      </c>
      <c r="K2101">
        <f t="shared" si="289"/>
        <v>1156.5999999999999</v>
      </c>
      <c r="L2101">
        <f t="shared" si="290"/>
        <v>2931.6</v>
      </c>
    </row>
    <row r="2102" spans="1:12" x14ac:dyDescent="0.25">
      <c r="A2102">
        <f t="shared" si="295"/>
        <v>1</v>
      </c>
      <c r="B2102">
        <f t="shared" si="296"/>
        <v>176</v>
      </c>
      <c r="C2102">
        <f t="shared" si="291"/>
        <v>3111</v>
      </c>
      <c r="D2102" t="str">
        <f t="shared" si="292"/>
        <v>Achim</v>
      </c>
      <c r="E2102" t="str">
        <f t="shared" si="293"/>
        <v>Schütt</v>
      </c>
      <c r="F2102">
        <f>ROUND(IF(Tariftyp="AT",IF($A2102&lt;MONTH(TE_ZP_AT),AT_Gehalt,AT_Gehalt*(1+TE_Satz_AT)),IF($A2102&lt;MONTH(TE_ZP_Tarif),Tarifentgelt,Tarifentgelt*(1+TE_Satz))*IRWAZ/AZ_Tarif)*EintrittsKNZ*AustrittsKNZ,2)</f>
        <v>2123.5</v>
      </c>
      <c r="G2102">
        <f>ROUND(Grundentgelt*LZinPrz,2)</f>
        <v>254.82</v>
      </c>
      <c r="H2102">
        <f>ROUND(IF(FreiwZulage&gt;TarifVolumenEnt+TarifVolumenLZ,FreiwZulage-(TarifVolumenEnt+TarifVolumenLZ),0)*AustrittsKNZ*EintrittsKNZ,2)</f>
        <v>0</v>
      </c>
      <c r="I2102">
        <f t="shared" si="294"/>
        <v>2378.3200000000002</v>
      </c>
      <c r="J2102">
        <f t="shared" si="288"/>
        <v>475.78</v>
      </c>
      <c r="K2102">
        <f t="shared" si="289"/>
        <v>1446.6799999999998</v>
      </c>
      <c r="L2102">
        <f t="shared" si="290"/>
        <v>3221.68</v>
      </c>
    </row>
    <row r="2103" spans="1:12" x14ac:dyDescent="0.25">
      <c r="A2103">
        <f t="shared" si="295"/>
        <v>2</v>
      </c>
      <c r="B2103">
        <f t="shared" si="296"/>
        <v>176</v>
      </c>
      <c r="C2103">
        <f t="shared" si="291"/>
        <v>3111</v>
      </c>
      <c r="D2103" t="str">
        <f t="shared" si="292"/>
        <v>Achim</v>
      </c>
      <c r="E2103" t="str">
        <f t="shared" si="293"/>
        <v>Schütt</v>
      </c>
      <c r="F2103">
        <f>ROUND(IF(Tariftyp="AT",IF($A2103&lt;MONTH(TE_ZP_AT),AT_Gehalt,AT_Gehalt*(1+TE_Satz_AT)),IF($A2103&lt;MONTH(TE_ZP_Tarif),Tarifentgelt,Tarifentgelt*(1+TE_Satz))*IRWAZ/AZ_Tarif)*EintrittsKNZ*AustrittsKNZ,2)</f>
        <v>2123.5</v>
      </c>
      <c r="G2103">
        <f>ROUND(Grundentgelt*LZinPrz,2)</f>
        <v>254.82</v>
      </c>
      <c r="H2103">
        <f>ROUND(IF(FreiwZulage&gt;TarifVolumenEnt+TarifVolumenLZ,FreiwZulage-(TarifVolumenEnt+TarifVolumenLZ),0)*AustrittsKNZ*EintrittsKNZ,2)</f>
        <v>0</v>
      </c>
      <c r="I2103">
        <f t="shared" si="294"/>
        <v>2378.3200000000002</v>
      </c>
      <c r="J2103">
        <f t="shared" si="288"/>
        <v>475.78</v>
      </c>
      <c r="K2103">
        <f t="shared" si="289"/>
        <v>1446.6799999999998</v>
      </c>
      <c r="L2103">
        <f t="shared" si="290"/>
        <v>3221.68</v>
      </c>
    </row>
    <row r="2104" spans="1:12" x14ac:dyDescent="0.25">
      <c r="A2104">
        <f t="shared" si="295"/>
        <v>3</v>
      </c>
      <c r="B2104">
        <f t="shared" si="296"/>
        <v>176</v>
      </c>
      <c r="C2104">
        <f t="shared" si="291"/>
        <v>3111</v>
      </c>
      <c r="D2104" t="str">
        <f t="shared" si="292"/>
        <v>Achim</v>
      </c>
      <c r="E2104" t="str">
        <f t="shared" si="293"/>
        <v>Schütt</v>
      </c>
      <c r="F2104">
        <f>ROUND(IF(Tariftyp="AT",IF($A2104&lt;MONTH(TE_ZP_AT),AT_Gehalt,AT_Gehalt*(1+TE_Satz_AT)),IF($A2104&lt;MONTH(TE_ZP_Tarif),Tarifentgelt,Tarifentgelt*(1+TE_Satz))*IRWAZ/AZ_Tarif)*EintrittsKNZ*AustrittsKNZ,2)</f>
        <v>2123.5</v>
      </c>
      <c r="G2104">
        <f>ROUND(Grundentgelt*LZinPrz,2)</f>
        <v>254.82</v>
      </c>
      <c r="H2104">
        <f>ROUND(IF(FreiwZulage&gt;TarifVolumenEnt+TarifVolumenLZ,FreiwZulage-(TarifVolumenEnt+TarifVolumenLZ),0)*AustrittsKNZ*EintrittsKNZ,2)</f>
        <v>0</v>
      </c>
      <c r="I2104">
        <f t="shared" si="294"/>
        <v>2378.3200000000002</v>
      </c>
      <c r="J2104">
        <f t="shared" si="288"/>
        <v>475.78</v>
      </c>
      <c r="K2104">
        <f t="shared" si="289"/>
        <v>1446.6799999999998</v>
      </c>
      <c r="L2104">
        <f t="shared" si="290"/>
        <v>3221.68</v>
      </c>
    </row>
    <row r="2105" spans="1:12" x14ac:dyDescent="0.25">
      <c r="A2105">
        <f t="shared" si="295"/>
        <v>4</v>
      </c>
      <c r="B2105">
        <f t="shared" si="296"/>
        <v>176</v>
      </c>
      <c r="C2105">
        <f t="shared" si="291"/>
        <v>3111</v>
      </c>
      <c r="D2105" t="str">
        <f t="shared" si="292"/>
        <v>Achim</v>
      </c>
      <c r="E2105" t="str">
        <f t="shared" si="293"/>
        <v>Schütt</v>
      </c>
      <c r="F2105">
        <f>ROUND(IF(Tariftyp="AT",IF($A2105&lt;MONTH(TE_ZP_AT),AT_Gehalt,AT_Gehalt*(1+TE_Satz_AT)),IF($A2105&lt;MONTH(TE_ZP_Tarif),Tarifentgelt,Tarifentgelt*(1+TE_Satz))*IRWAZ/AZ_Tarif)*EintrittsKNZ*AustrittsKNZ,2)</f>
        <v>2123.5</v>
      </c>
      <c r="G2105">
        <f>ROUND(Grundentgelt*LZinPrz,2)</f>
        <v>254.82</v>
      </c>
      <c r="H2105">
        <f>ROUND(IF(FreiwZulage&gt;TarifVolumenEnt+TarifVolumenLZ,FreiwZulage-(TarifVolumenEnt+TarifVolumenLZ),0)*AustrittsKNZ*EintrittsKNZ,2)</f>
        <v>0</v>
      </c>
      <c r="I2105">
        <f t="shared" si="294"/>
        <v>2378.3200000000002</v>
      </c>
      <c r="J2105">
        <f t="shared" si="288"/>
        <v>475.78</v>
      </c>
      <c r="K2105">
        <f t="shared" si="289"/>
        <v>1446.6799999999998</v>
      </c>
      <c r="L2105">
        <f t="shared" si="290"/>
        <v>3221.68</v>
      </c>
    </row>
    <row r="2106" spans="1:12" x14ac:dyDescent="0.25">
      <c r="A2106">
        <f t="shared" si="295"/>
        <v>5</v>
      </c>
      <c r="B2106">
        <f t="shared" si="296"/>
        <v>176</v>
      </c>
      <c r="C2106">
        <f t="shared" si="291"/>
        <v>3111</v>
      </c>
      <c r="D2106" t="str">
        <f t="shared" si="292"/>
        <v>Achim</v>
      </c>
      <c r="E2106" t="str">
        <f t="shared" si="293"/>
        <v>Schütt</v>
      </c>
      <c r="F2106">
        <f>ROUND(IF(Tariftyp="AT",IF($A2106&lt;MONTH(TE_ZP_AT),AT_Gehalt,AT_Gehalt*(1+TE_Satz_AT)),IF($A2106&lt;MONTH(TE_ZP_Tarif),Tarifentgelt,Tarifentgelt*(1+TE_Satz))*IRWAZ/AZ_Tarif)*EintrittsKNZ*AustrittsKNZ,2)</f>
        <v>2187.21</v>
      </c>
      <c r="G2106">
        <f>ROUND(Grundentgelt*LZinPrz,2)</f>
        <v>262.47000000000003</v>
      </c>
      <c r="H2106">
        <f>ROUND(IF(FreiwZulage&gt;TarifVolumenEnt+TarifVolumenLZ,FreiwZulage-(TarifVolumenEnt+TarifVolumenLZ),0)*AustrittsKNZ*EintrittsKNZ,2)</f>
        <v>0</v>
      </c>
      <c r="I2106">
        <f t="shared" si="294"/>
        <v>2449.6800000000003</v>
      </c>
      <c r="J2106">
        <f t="shared" si="288"/>
        <v>490.06</v>
      </c>
      <c r="K2106">
        <f t="shared" si="289"/>
        <v>1375.3199999999997</v>
      </c>
      <c r="L2106">
        <f t="shared" si="290"/>
        <v>3150.3199999999997</v>
      </c>
    </row>
    <row r="2107" spans="1:12" x14ac:dyDescent="0.25">
      <c r="A2107">
        <f t="shared" si="295"/>
        <v>6</v>
      </c>
      <c r="B2107">
        <f t="shared" si="296"/>
        <v>176</v>
      </c>
      <c r="C2107">
        <f t="shared" si="291"/>
        <v>3111</v>
      </c>
      <c r="D2107" t="str">
        <f t="shared" si="292"/>
        <v>Achim</v>
      </c>
      <c r="E2107" t="str">
        <f t="shared" si="293"/>
        <v>Schütt</v>
      </c>
      <c r="F2107">
        <f>ROUND(IF(Tariftyp="AT",IF($A2107&lt;MONTH(TE_ZP_AT),AT_Gehalt,AT_Gehalt*(1+TE_Satz_AT)),IF($A2107&lt;MONTH(TE_ZP_Tarif),Tarifentgelt,Tarifentgelt*(1+TE_Satz))*IRWAZ/AZ_Tarif)*EintrittsKNZ*AustrittsKNZ,2)</f>
        <v>2187.21</v>
      </c>
      <c r="G2107">
        <f>ROUND(Grundentgelt*LZinPrz,2)</f>
        <v>262.47000000000003</v>
      </c>
      <c r="H2107">
        <f>ROUND(IF(FreiwZulage&gt;TarifVolumenEnt+TarifVolumenLZ,FreiwZulage-(TarifVolumenEnt+TarifVolumenLZ),0)*AustrittsKNZ*EintrittsKNZ,2)</f>
        <v>0</v>
      </c>
      <c r="I2107">
        <f t="shared" si="294"/>
        <v>2449.6800000000003</v>
      </c>
      <c r="J2107">
        <f t="shared" si="288"/>
        <v>490.06</v>
      </c>
      <c r="K2107">
        <f t="shared" si="289"/>
        <v>1375.3199999999997</v>
      </c>
      <c r="L2107">
        <f t="shared" si="290"/>
        <v>3150.3199999999997</v>
      </c>
    </row>
    <row r="2108" spans="1:12" x14ac:dyDescent="0.25">
      <c r="A2108">
        <f t="shared" si="295"/>
        <v>7</v>
      </c>
      <c r="B2108">
        <f t="shared" si="296"/>
        <v>176</v>
      </c>
      <c r="C2108">
        <f t="shared" si="291"/>
        <v>3111</v>
      </c>
      <c r="D2108" t="str">
        <f t="shared" si="292"/>
        <v>Achim</v>
      </c>
      <c r="E2108" t="str">
        <f t="shared" si="293"/>
        <v>Schütt</v>
      </c>
      <c r="F2108">
        <f>ROUND(IF(Tariftyp="AT",IF($A2108&lt;MONTH(TE_ZP_AT),AT_Gehalt,AT_Gehalt*(1+TE_Satz_AT)),IF($A2108&lt;MONTH(TE_ZP_Tarif),Tarifentgelt,Tarifentgelt*(1+TE_Satz))*IRWAZ/AZ_Tarif)*EintrittsKNZ*AustrittsKNZ,2)</f>
        <v>2187.21</v>
      </c>
      <c r="G2108">
        <f>ROUND(Grundentgelt*LZinPrz,2)</f>
        <v>262.47000000000003</v>
      </c>
      <c r="H2108">
        <f>ROUND(IF(FreiwZulage&gt;TarifVolumenEnt+TarifVolumenLZ,FreiwZulage-(TarifVolumenEnt+TarifVolumenLZ),0)*AustrittsKNZ*EintrittsKNZ,2)</f>
        <v>0</v>
      </c>
      <c r="I2108">
        <f t="shared" si="294"/>
        <v>2449.6800000000003</v>
      </c>
      <c r="J2108">
        <f t="shared" si="288"/>
        <v>490.06</v>
      </c>
      <c r="K2108">
        <f t="shared" si="289"/>
        <v>1375.3199999999997</v>
      </c>
      <c r="L2108">
        <f t="shared" si="290"/>
        <v>3150.3199999999997</v>
      </c>
    </row>
    <row r="2109" spans="1:12" x14ac:dyDescent="0.25">
      <c r="A2109">
        <f t="shared" si="295"/>
        <v>8</v>
      </c>
      <c r="B2109">
        <f t="shared" si="296"/>
        <v>176</v>
      </c>
      <c r="C2109">
        <f t="shared" si="291"/>
        <v>3111</v>
      </c>
      <c r="D2109" t="str">
        <f t="shared" si="292"/>
        <v>Achim</v>
      </c>
      <c r="E2109" t="str">
        <f t="shared" si="293"/>
        <v>Schütt</v>
      </c>
      <c r="F2109">
        <f>ROUND(IF(Tariftyp="AT",IF($A2109&lt;MONTH(TE_ZP_AT),AT_Gehalt,AT_Gehalt*(1+TE_Satz_AT)),IF($A2109&lt;MONTH(TE_ZP_Tarif),Tarifentgelt,Tarifentgelt*(1+TE_Satz))*IRWAZ/AZ_Tarif)*EintrittsKNZ*AustrittsKNZ,2)</f>
        <v>2187.21</v>
      </c>
      <c r="G2109">
        <f>ROUND(Grundentgelt*LZinPrz,2)</f>
        <v>262.47000000000003</v>
      </c>
      <c r="H2109">
        <f>ROUND(IF(FreiwZulage&gt;TarifVolumenEnt+TarifVolumenLZ,FreiwZulage-(TarifVolumenEnt+TarifVolumenLZ),0)*AustrittsKNZ*EintrittsKNZ,2)</f>
        <v>0</v>
      </c>
      <c r="I2109">
        <f t="shared" si="294"/>
        <v>2449.6800000000003</v>
      </c>
      <c r="J2109">
        <f t="shared" si="288"/>
        <v>490.06</v>
      </c>
      <c r="K2109">
        <f t="shared" si="289"/>
        <v>1375.3199999999997</v>
      </c>
      <c r="L2109">
        <f t="shared" si="290"/>
        <v>3150.3199999999997</v>
      </c>
    </row>
    <row r="2110" spans="1:12" x14ac:dyDescent="0.25">
      <c r="A2110">
        <f t="shared" si="295"/>
        <v>9</v>
      </c>
      <c r="B2110">
        <f t="shared" si="296"/>
        <v>176</v>
      </c>
      <c r="C2110">
        <f t="shared" si="291"/>
        <v>3111</v>
      </c>
      <c r="D2110" t="str">
        <f t="shared" si="292"/>
        <v>Achim</v>
      </c>
      <c r="E2110" t="str">
        <f t="shared" si="293"/>
        <v>Schütt</v>
      </c>
      <c r="F2110">
        <f>ROUND(IF(Tariftyp="AT",IF($A2110&lt;MONTH(TE_ZP_AT),AT_Gehalt,AT_Gehalt*(1+TE_Satz_AT)),IF($A2110&lt;MONTH(TE_ZP_Tarif),Tarifentgelt,Tarifentgelt*(1+TE_Satz))*IRWAZ/AZ_Tarif)*EintrittsKNZ*AustrittsKNZ,2)</f>
        <v>2187.21</v>
      </c>
      <c r="G2110">
        <f>ROUND(Grundentgelt*LZinPrz,2)</f>
        <v>262.47000000000003</v>
      </c>
      <c r="H2110">
        <f>ROUND(IF(FreiwZulage&gt;TarifVolumenEnt+TarifVolumenLZ,FreiwZulage-(TarifVolumenEnt+TarifVolumenLZ),0)*AustrittsKNZ*EintrittsKNZ,2)</f>
        <v>0</v>
      </c>
      <c r="I2110">
        <f t="shared" si="294"/>
        <v>2449.6800000000003</v>
      </c>
      <c r="J2110">
        <f t="shared" si="288"/>
        <v>490.06</v>
      </c>
      <c r="K2110">
        <f t="shared" si="289"/>
        <v>1375.3199999999997</v>
      </c>
      <c r="L2110">
        <f t="shared" si="290"/>
        <v>3150.3199999999997</v>
      </c>
    </row>
    <row r="2111" spans="1:12" x14ac:dyDescent="0.25">
      <c r="A2111">
        <f t="shared" si="295"/>
        <v>10</v>
      </c>
      <c r="B2111">
        <f t="shared" si="296"/>
        <v>176</v>
      </c>
      <c r="C2111">
        <f t="shared" si="291"/>
        <v>3111</v>
      </c>
      <c r="D2111" t="str">
        <f t="shared" si="292"/>
        <v>Achim</v>
      </c>
      <c r="E2111" t="str">
        <f t="shared" si="293"/>
        <v>Schütt</v>
      </c>
      <c r="F2111">
        <f>ROUND(IF(Tariftyp="AT",IF($A2111&lt;MONTH(TE_ZP_AT),AT_Gehalt,AT_Gehalt*(1+TE_Satz_AT)),IF($A2111&lt;MONTH(TE_ZP_Tarif),Tarifentgelt,Tarifentgelt*(1+TE_Satz))*IRWAZ/AZ_Tarif)*EintrittsKNZ*AustrittsKNZ,2)</f>
        <v>2187.21</v>
      </c>
      <c r="G2111">
        <f>ROUND(Grundentgelt*LZinPrz,2)</f>
        <v>262.47000000000003</v>
      </c>
      <c r="H2111">
        <f>ROUND(IF(FreiwZulage&gt;TarifVolumenEnt+TarifVolumenLZ,FreiwZulage-(TarifVolumenEnt+TarifVolumenLZ),0)*AustrittsKNZ*EintrittsKNZ,2)</f>
        <v>0</v>
      </c>
      <c r="I2111">
        <f t="shared" si="294"/>
        <v>2449.6800000000003</v>
      </c>
      <c r="J2111">
        <f t="shared" si="288"/>
        <v>490.06</v>
      </c>
      <c r="K2111">
        <f t="shared" si="289"/>
        <v>1375.3199999999997</v>
      </c>
      <c r="L2111">
        <f t="shared" si="290"/>
        <v>3150.3199999999997</v>
      </c>
    </row>
    <row r="2112" spans="1:12" x14ac:dyDescent="0.25">
      <c r="A2112">
        <f t="shared" si="295"/>
        <v>11</v>
      </c>
      <c r="B2112">
        <f t="shared" si="296"/>
        <v>176</v>
      </c>
      <c r="C2112">
        <f t="shared" si="291"/>
        <v>3111</v>
      </c>
      <c r="D2112" t="str">
        <f t="shared" si="292"/>
        <v>Achim</v>
      </c>
      <c r="E2112" t="str">
        <f t="shared" si="293"/>
        <v>Schütt</v>
      </c>
      <c r="F2112">
        <f>ROUND(IF(Tariftyp="AT",IF($A2112&lt;MONTH(TE_ZP_AT),AT_Gehalt,AT_Gehalt*(1+TE_Satz_AT)),IF($A2112&lt;MONTH(TE_ZP_Tarif),Tarifentgelt,Tarifentgelt*(1+TE_Satz))*IRWAZ/AZ_Tarif)*EintrittsKNZ*AustrittsKNZ,2)</f>
        <v>2187.21</v>
      </c>
      <c r="G2112">
        <f>ROUND(Grundentgelt*LZinPrz,2)</f>
        <v>262.47000000000003</v>
      </c>
      <c r="H2112">
        <f>ROUND(IF(FreiwZulage&gt;TarifVolumenEnt+TarifVolumenLZ,FreiwZulage-(TarifVolumenEnt+TarifVolumenLZ),0)*AustrittsKNZ*EintrittsKNZ,2)</f>
        <v>0</v>
      </c>
      <c r="I2112">
        <f t="shared" si="294"/>
        <v>2449.6800000000003</v>
      </c>
      <c r="J2112">
        <f t="shared" si="288"/>
        <v>490.06</v>
      </c>
      <c r="K2112">
        <f t="shared" si="289"/>
        <v>1375.3199999999997</v>
      </c>
      <c r="L2112">
        <f t="shared" si="290"/>
        <v>3150.3199999999997</v>
      </c>
    </row>
    <row r="2113" spans="1:12" x14ac:dyDescent="0.25">
      <c r="A2113">
        <f t="shared" si="295"/>
        <v>12</v>
      </c>
      <c r="B2113">
        <f t="shared" si="296"/>
        <v>176</v>
      </c>
      <c r="C2113">
        <f t="shared" si="291"/>
        <v>3111</v>
      </c>
      <c r="D2113" t="str">
        <f t="shared" si="292"/>
        <v>Achim</v>
      </c>
      <c r="E2113" t="str">
        <f t="shared" si="293"/>
        <v>Schütt</v>
      </c>
      <c r="F2113">
        <f>ROUND(IF(Tariftyp="AT",IF($A2113&lt;MONTH(TE_ZP_AT),AT_Gehalt,AT_Gehalt*(1+TE_Satz_AT)),IF($A2113&lt;MONTH(TE_ZP_Tarif),Tarifentgelt,Tarifentgelt*(1+TE_Satz))*IRWAZ/AZ_Tarif)*EintrittsKNZ*AustrittsKNZ,2)</f>
        <v>2187.21</v>
      </c>
      <c r="G2113">
        <f>ROUND(Grundentgelt*LZinPrz,2)</f>
        <v>262.47000000000003</v>
      </c>
      <c r="H2113">
        <f>ROUND(IF(FreiwZulage&gt;TarifVolumenEnt+TarifVolumenLZ,FreiwZulage-(TarifVolumenEnt+TarifVolumenLZ),0)*AustrittsKNZ*EintrittsKNZ,2)</f>
        <v>0</v>
      </c>
      <c r="I2113">
        <f t="shared" si="294"/>
        <v>2449.6800000000003</v>
      </c>
      <c r="J2113">
        <f t="shared" si="288"/>
        <v>490.06</v>
      </c>
      <c r="K2113">
        <f t="shared" si="289"/>
        <v>1375.3199999999997</v>
      </c>
      <c r="L2113">
        <f t="shared" si="290"/>
        <v>3150.3199999999997</v>
      </c>
    </row>
    <row r="2114" spans="1:12" x14ac:dyDescent="0.25">
      <c r="A2114">
        <f t="shared" si="295"/>
        <v>1</v>
      </c>
      <c r="B2114">
        <f t="shared" si="296"/>
        <v>177</v>
      </c>
      <c r="C2114">
        <f t="shared" si="291"/>
        <v>3112</v>
      </c>
      <c r="D2114" t="str">
        <f t="shared" si="292"/>
        <v>Armin</v>
      </c>
      <c r="E2114" t="str">
        <f t="shared" si="293"/>
        <v>Schwarz</v>
      </c>
      <c r="F2114">
        <f>ROUND(IF(Tariftyp="AT",IF($A2114&lt;MONTH(TE_ZP_AT),AT_Gehalt,AT_Gehalt*(1+TE_Satz_AT)),IF($A2114&lt;MONTH(TE_ZP_Tarif),Tarifentgelt,Tarifentgelt*(1+TE_Satz))*IRWAZ/AZ_Tarif)*EintrittsKNZ*AustrittsKNZ,2)</f>
        <v>2042</v>
      </c>
      <c r="G2114">
        <f>ROUND(Grundentgelt*LZinPrz,2)</f>
        <v>183.78</v>
      </c>
      <c r="H2114">
        <f>ROUND(IF(FreiwZulage&gt;TarifVolumenEnt+TarifVolumenLZ,FreiwZulage-(TarifVolumenEnt+TarifVolumenLZ),0)*AustrittsKNZ*EintrittsKNZ,2)</f>
        <v>104</v>
      </c>
      <c r="I2114">
        <f t="shared" si="294"/>
        <v>2329.7800000000002</v>
      </c>
      <c r="J2114">
        <f t="shared" ref="J2114:J2177" si="297">ROUND(IF(KVPV_BBG&lt;lfdEntgelt,KVPV_BBG*KVPV_Satz,lfdEntgelt*KVPV_Satz)+IF(RVAV_BBG&lt;lfdEntgelt,RVAV_BBG*RVAV_Satz,lfdEntgelt*RVAV_Satz),2)</f>
        <v>466.07</v>
      </c>
      <c r="K2114">
        <f t="shared" ref="K2114:K2177" si="298">IF(KVPV_BBG-lfdEntgelt&lt;0,0,KVPV_BBG-lfdEntgelt)</f>
        <v>1495.2199999999998</v>
      </c>
      <c r="L2114">
        <f t="shared" ref="L2114:L2177" si="299">IF(RVAV_BBG-lfdEntgelt&lt;0,0,RVAV_BBG-lfdEntgelt)</f>
        <v>3270.22</v>
      </c>
    </row>
    <row r="2115" spans="1:12" x14ac:dyDescent="0.25">
      <c r="A2115">
        <f t="shared" si="295"/>
        <v>2</v>
      </c>
      <c r="B2115">
        <f t="shared" si="296"/>
        <v>177</v>
      </c>
      <c r="C2115">
        <f t="shared" ref="C2115:C2178" si="300">INDEX(Stammdaten,$B2115,1)</f>
        <v>3112</v>
      </c>
      <c r="D2115" t="str">
        <f t="shared" ref="D2115:D2178" si="301">INDEX(Stammdaten,$B2115,2)</f>
        <v>Armin</v>
      </c>
      <c r="E2115" t="str">
        <f t="shared" ref="E2115:E2178" si="302">INDEX(Stammdaten,$B2115,3)</f>
        <v>Schwarz</v>
      </c>
      <c r="F2115">
        <f>ROUND(IF(Tariftyp="AT",IF($A2115&lt;MONTH(TE_ZP_AT),AT_Gehalt,AT_Gehalt*(1+TE_Satz_AT)),IF($A2115&lt;MONTH(TE_ZP_Tarif),Tarifentgelt,Tarifentgelt*(1+TE_Satz))*IRWAZ/AZ_Tarif)*EintrittsKNZ*AustrittsKNZ,2)</f>
        <v>2042</v>
      </c>
      <c r="G2115">
        <f>ROUND(Grundentgelt*LZinPrz,2)</f>
        <v>183.78</v>
      </c>
      <c r="H2115">
        <f>ROUND(IF(FreiwZulage&gt;TarifVolumenEnt+TarifVolumenLZ,FreiwZulage-(TarifVolumenEnt+TarifVolumenLZ),0)*AustrittsKNZ*EintrittsKNZ,2)</f>
        <v>104</v>
      </c>
      <c r="I2115">
        <f t="shared" ref="I2115:I2178" si="303">SUM(F2115:H2115)</f>
        <v>2329.7800000000002</v>
      </c>
      <c r="J2115">
        <f t="shared" si="297"/>
        <v>466.07</v>
      </c>
      <c r="K2115">
        <f t="shared" si="298"/>
        <v>1495.2199999999998</v>
      </c>
      <c r="L2115">
        <f t="shared" si="299"/>
        <v>3270.22</v>
      </c>
    </row>
    <row r="2116" spans="1:12" x14ac:dyDescent="0.25">
      <c r="A2116">
        <f t="shared" ref="A2116:A2179" si="304">IF($A2115=12,1,$A2115+1)</f>
        <v>3</v>
      </c>
      <c r="B2116">
        <f t="shared" ref="B2116:B2179" si="305">IF(A2116=1,B2115+1,B2115)</f>
        <v>177</v>
      </c>
      <c r="C2116">
        <f t="shared" si="300"/>
        <v>3112</v>
      </c>
      <c r="D2116" t="str">
        <f t="shared" si="301"/>
        <v>Armin</v>
      </c>
      <c r="E2116" t="str">
        <f t="shared" si="302"/>
        <v>Schwarz</v>
      </c>
      <c r="F2116">
        <f>ROUND(IF(Tariftyp="AT",IF($A2116&lt;MONTH(TE_ZP_AT),AT_Gehalt,AT_Gehalt*(1+TE_Satz_AT)),IF($A2116&lt;MONTH(TE_ZP_Tarif),Tarifentgelt,Tarifentgelt*(1+TE_Satz))*IRWAZ/AZ_Tarif)*EintrittsKNZ*AustrittsKNZ,2)</f>
        <v>2042</v>
      </c>
      <c r="G2116">
        <f>ROUND(Grundentgelt*LZinPrz,2)</f>
        <v>183.78</v>
      </c>
      <c r="H2116">
        <f>ROUND(IF(FreiwZulage&gt;TarifVolumenEnt+TarifVolumenLZ,FreiwZulage-(TarifVolumenEnt+TarifVolumenLZ),0)*AustrittsKNZ*EintrittsKNZ,2)</f>
        <v>104</v>
      </c>
      <c r="I2116">
        <f t="shared" si="303"/>
        <v>2329.7800000000002</v>
      </c>
      <c r="J2116">
        <f t="shared" si="297"/>
        <v>466.07</v>
      </c>
      <c r="K2116">
        <f t="shared" si="298"/>
        <v>1495.2199999999998</v>
      </c>
      <c r="L2116">
        <f t="shared" si="299"/>
        <v>3270.22</v>
      </c>
    </row>
    <row r="2117" spans="1:12" x14ac:dyDescent="0.25">
      <c r="A2117">
        <f t="shared" si="304"/>
        <v>4</v>
      </c>
      <c r="B2117">
        <f t="shared" si="305"/>
        <v>177</v>
      </c>
      <c r="C2117">
        <f t="shared" si="300"/>
        <v>3112</v>
      </c>
      <c r="D2117" t="str">
        <f t="shared" si="301"/>
        <v>Armin</v>
      </c>
      <c r="E2117" t="str">
        <f t="shared" si="302"/>
        <v>Schwarz</v>
      </c>
      <c r="F2117">
        <f>ROUND(IF(Tariftyp="AT",IF($A2117&lt;MONTH(TE_ZP_AT),AT_Gehalt,AT_Gehalt*(1+TE_Satz_AT)),IF($A2117&lt;MONTH(TE_ZP_Tarif),Tarifentgelt,Tarifentgelt*(1+TE_Satz))*IRWAZ/AZ_Tarif)*EintrittsKNZ*AustrittsKNZ,2)</f>
        <v>2042</v>
      </c>
      <c r="G2117">
        <f>ROUND(Grundentgelt*LZinPrz,2)</f>
        <v>183.78</v>
      </c>
      <c r="H2117">
        <f>ROUND(IF(FreiwZulage&gt;TarifVolumenEnt+TarifVolumenLZ,FreiwZulage-(TarifVolumenEnt+TarifVolumenLZ),0)*AustrittsKNZ*EintrittsKNZ,2)</f>
        <v>104</v>
      </c>
      <c r="I2117">
        <f t="shared" si="303"/>
        <v>2329.7800000000002</v>
      </c>
      <c r="J2117">
        <f t="shared" si="297"/>
        <v>466.07</v>
      </c>
      <c r="K2117">
        <f t="shared" si="298"/>
        <v>1495.2199999999998</v>
      </c>
      <c r="L2117">
        <f t="shared" si="299"/>
        <v>3270.22</v>
      </c>
    </row>
    <row r="2118" spans="1:12" x14ac:dyDescent="0.25">
      <c r="A2118">
        <f t="shared" si="304"/>
        <v>5</v>
      </c>
      <c r="B2118">
        <f t="shared" si="305"/>
        <v>177</v>
      </c>
      <c r="C2118">
        <f t="shared" si="300"/>
        <v>3112</v>
      </c>
      <c r="D2118" t="str">
        <f t="shared" si="301"/>
        <v>Armin</v>
      </c>
      <c r="E2118" t="str">
        <f t="shared" si="302"/>
        <v>Schwarz</v>
      </c>
      <c r="F2118">
        <f>ROUND(IF(Tariftyp="AT",IF($A2118&lt;MONTH(TE_ZP_AT),AT_Gehalt,AT_Gehalt*(1+TE_Satz_AT)),IF($A2118&lt;MONTH(TE_ZP_Tarif),Tarifentgelt,Tarifentgelt*(1+TE_Satz))*IRWAZ/AZ_Tarif)*EintrittsKNZ*AustrittsKNZ,2)</f>
        <v>2103.2600000000002</v>
      </c>
      <c r="G2118">
        <f>ROUND(Grundentgelt*LZinPrz,2)</f>
        <v>189.29</v>
      </c>
      <c r="H2118">
        <f>ROUND(IF(FreiwZulage&gt;TarifVolumenEnt+TarifVolumenLZ,FreiwZulage-(TarifVolumenEnt+TarifVolumenLZ),0)*AustrittsKNZ*EintrittsKNZ,2)</f>
        <v>37.229999999999997</v>
      </c>
      <c r="I2118">
        <f t="shared" si="303"/>
        <v>2329.7800000000002</v>
      </c>
      <c r="J2118">
        <f t="shared" si="297"/>
        <v>466.07</v>
      </c>
      <c r="K2118">
        <f t="shared" si="298"/>
        <v>1495.2199999999998</v>
      </c>
      <c r="L2118">
        <f t="shared" si="299"/>
        <v>3270.22</v>
      </c>
    </row>
    <row r="2119" spans="1:12" x14ac:dyDescent="0.25">
      <c r="A2119">
        <f t="shared" si="304"/>
        <v>6</v>
      </c>
      <c r="B2119">
        <f t="shared" si="305"/>
        <v>177</v>
      </c>
      <c r="C2119">
        <f t="shared" si="300"/>
        <v>3112</v>
      </c>
      <c r="D2119" t="str">
        <f t="shared" si="301"/>
        <v>Armin</v>
      </c>
      <c r="E2119" t="str">
        <f t="shared" si="302"/>
        <v>Schwarz</v>
      </c>
      <c r="F2119">
        <f>ROUND(IF(Tariftyp="AT",IF($A2119&lt;MONTH(TE_ZP_AT),AT_Gehalt,AT_Gehalt*(1+TE_Satz_AT)),IF($A2119&lt;MONTH(TE_ZP_Tarif),Tarifentgelt,Tarifentgelt*(1+TE_Satz))*IRWAZ/AZ_Tarif)*EintrittsKNZ*AustrittsKNZ,2)</f>
        <v>2103.2600000000002</v>
      </c>
      <c r="G2119">
        <f>ROUND(Grundentgelt*LZinPrz,2)</f>
        <v>189.29</v>
      </c>
      <c r="H2119">
        <f>ROUND(IF(FreiwZulage&gt;TarifVolumenEnt+TarifVolumenLZ,FreiwZulage-(TarifVolumenEnt+TarifVolumenLZ),0)*AustrittsKNZ*EintrittsKNZ,2)</f>
        <v>37.229999999999997</v>
      </c>
      <c r="I2119">
        <f t="shared" si="303"/>
        <v>2329.7800000000002</v>
      </c>
      <c r="J2119">
        <f t="shared" si="297"/>
        <v>466.07</v>
      </c>
      <c r="K2119">
        <f t="shared" si="298"/>
        <v>1495.2199999999998</v>
      </c>
      <c r="L2119">
        <f t="shared" si="299"/>
        <v>3270.22</v>
      </c>
    </row>
    <row r="2120" spans="1:12" x14ac:dyDescent="0.25">
      <c r="A2120">
        <f t="shared" si="304"/>
        <v>7</v>
      </c>
      <c r="B2120">
        <f t="shared" si="305"/>
        <v>177</v>
      </c>
      <c r="C2120">
        <f t="shared" si="300"/>
        <v>3112</v>
      </c>
      <c r="D2120" t="str">
        <f t="shared" si="301"/>
        <v>Armin</v>
      </c>
      <c r="E2120" t="str">
        <f t="shared" si="302"/>
        <v>Schwarz</v>
      </c>
      <c r="F2120">
        <f>ROUND(IF(Tariftyp="AT",IF($A2120&lt;MONTH(TE_ZP_AT),AT_Gehalt,AT_Gehalt*(1+TE_Satz_AT)),IF($A2120&lt;MONTH(TE_ZP_Tarif),Tarifentgelt,Tarifentgelt*(1+TE_Satz))*IRWAZ/AZ_Tarif)*EintrittsKNZ*AustrittsKNZ,2)</f>
        <v>2103.2600000000002</v>
      </c>
      <c r="G2120">
        <f>ROUND(Grundentgelt*LZinPrz,2)</f>
        <v>189.29</v>
      </c>
      <c r="H2120">
        <f>ROUND(IF(FreiwZulage&gt;TarifVolumenEnt+TarifVolumenLZ,FreiwZulage-(TarifVolumenEnt+TarifVolumenLZ),0)*AustrittsKNZ*EintrittsKNZ,2)</f>
        <v>37.229999999999997</v>
      </c>
      <c r="I2120">
        <f t="shared" si="303"/>
        <v>2329.7800000000002</v>
      </c>
      <c r="J2120">
        <f t="shared" si="297"/>
        <v>466.07</v>
      </c>
      <c r="K2120">
        <f t="shared" si="298"/>
        <v>1495.2199999999998</v>
      </c>
      <c r="L2120">
        <f t="shared" si="299"/>
        <v>3270.22</v>
      </c>
    </row>
    <row r="2121" spans="1:12" x14ac:dyDescent="0.25">
      <c r="A2121">
        <f t="shared" si="304"/>
        <v>8</v>
      </c>
      <c r="B2121">
        <f t="shared" si="305"/>
        <v>177</v>
      </c>
      <c r="C2121">
        <f t="shared" si="300"/>
        <v>3112</v>
      </c>
      <c r="D2121" t="str">
        <f t="shared" si="301"/>
        <v>Armin</v>
      </c>
      <c r="E2121" t="str">
        <f t="shared" si="302"/>
        <v>Schwarz</v>
      </c>
      <c r="F2121">
        <f>ROUND(IF(Tariftyp="AT",IF($A2121&lt;MONTH(TE_ZP_AT),AT_Gehalt,AT_Gehalt*(1+TE_Satz_AT)),IF($A2121&lt;MONTH(TE_ZP_Tarif),Tarifentgelt,Tarifentgelt*(1+TE_Satz))*IRWAZ/AZ_Tarif)*EintrittsKNZ*AustrittsKNZ,2)</f>
        <v>2103.2600000000002</v>
      </c>
      <c r="G2121">
        <f>ROUND(Grundentgelt*LZinPrz,2)</f>
        <v>189.29</v>
      </c>
      <c r="H2121">
        <f>ROUND(IF(FreiwZulage&gt;TarifVolumenEnt+TarifVolumenLZ,FreiwZulage-(TarifVolumenEnt+TarifVolumenLZ),0)*AustrittsKNZ*EintrittsKNZ,2)</f>
        <v>37.229999999999997</v>
      </c>
      <c r="I2121">
        <f t="shared" si="303"/>
        <v>2329.7800000000002</v>
      </c>
      <c r="J2121">
        <f t="shared" si="297"/>
        <v>466.07</v>
      </c>
      <c r="K2121">
        <f t="shared" si="298"/>
        <v>1495.2199999999998</v>
      </c>
      <c r="L2121">
        <f t="shared" si="299"/>
        <v>3270.22</v>
      </c>
    </row>
    <row r="2122" spans="1:12" x14ac:dyDescent="0.25">
      <c r="A2122">
        <f t="shared" si="304"/>
        <v>9</v>
      </c>
      <c r="B2122">
        <f t="shared" si="305"/>
        <v>177</v>
      </c>
      <c r="C2122">
        <f t="shared" si="300"/>
        <v>3112</v>
      </c>
      <c r="D2122" t="str">
        <f t="shared" si="301"/>
        <v>Armin</v>
      </c>
      <c r="E2122" t="str">
        <f t="shared" si="302"/>
        <v>Schwarz</v>
      </c>
      <c r="F2122">
        <f>ROUND(IF(Tariftyp="AT",IF($A2122&lt;MONTH(TE_ZP_AT),AT_Gehalt,AT_Gehalt*(1+TE_Satz_AT)),IF($A2122&lt;MONTH(TE_ZP_Tarif),Tarifentgelt,Tarifentgelt*(1+TE_Satz))*IRWAZ/AZ_Tarif)*EintrittsKNZ*AustrittsKNZ,2)</f>
        <v>2103.2600000000002</v>
      </c>
      <c r="G2122">
        <f>ROUND(Grundentgelt*LZinPrz,2)</f>
        <v>189.29</v>
      </c>
      <c r="H2122">
        <f>ROUND(IF(FreiwZulage&gt;TarifVolumenEnt+TarifVolumenLZ,FreiwZulage-(TarifVolumenEnt+TarifVolumenLZ),0)*AustrittsKNZ*EintrittsKNZ,2)</f>
        <v>37.229999999999997</v>
      </c>
      <c r="I2122">
        <f t="shared" si="303"/>
        <v>2329.7800000000002</v>
      </c>
      <c r="J2122">
        <f t="shared" si="297"/>
        <v>466.07</v>
      </c>
      <c r="K2122">
        <f t="shared" si="298"/>
        <v>1495.2199999999998</v>
      </c>
      <c r="L2122">
        <f t="shared" si="299"/>
        <v>3270.22</v>
      </c>
    </row>
    <row r="2123" spans="1:12" x14ac:dyDescent="0.25">
      <c r="A2123">
        <f t="shared" si="304"/>
        <v>10</v>
      </c>
      <c r="B2123">
        <f t="shared" si="305"/>
        <v>177</v>
      </c>
      <c r="C2123">
        <f t="shared" si="300"/>
        <v>3112</v>
      </c>
      <c r="D2123" t="str">
        <f t="shared" si="301"/>
        <v>Armin</v>
      </c>
      <c r="E2123" t="str">
        <f t="shared" si="302"/>
        <v>Schwarz</v>
      </c>
      <c r="F2123">
        <f>ROUND(IF(Tariftyp="AT",IF($A2123&lt;MONTH(TE_ZP_AT),AT_Gehalt,AT_Gehalt*(1+TE_Satz_AT)),IF($A2123&lt;MONTH(TE_ZP_Tarif),Tarifentgelt,Tarifentgelt*(1+TE_Satz))*IRWAZ/AZ_Tarif)*EintrittsKNZ*AustrittsKNZ,2)</f>
        <v>2103.2600000000002</v>
      </c>
      <c r="G2123">
        <f>ROUND(Grundentgelt*LZinPrz,2)</f>
        <v>189.29</v>
      </c>
      <c r="H2123">
        <f>ROUND(IF(FreiwZulage&gt;TarifVolumenEnt+TarifVolumenLZ,FreiwZulage-(TarifVolumenEnt+TarifVolumenLZ),0)*AustrittsKNZ*EintrittsKNZ,2)</f>
        <v>37.229999999999997</v>
      </c>
      <c r="I2123">
        <f t="shared" si="303"/>
        <v>2329.7800000000002</v>
      </c>
      <c r="J2123">
        <f t="shared" si="297"/>
        <v>466.07</v>
      </c>
      <c r="K2123">
        <f t="shared" si="298"/>
        <v>1495.2199999999998</v>
      </c>
      <c r="L2123">
        <f t="shared" si="299"/>
        <v>3270.22</v>
      </c>
    </row>
    <row r="2124" spans="1:12" x14ac:dyDescent="0.25">
      <c r="A2124">
        <f t="shared" si="304"/>
        <v>11</v>
      </c>
      <c r="B2124">
        <f t="shared" si="305"/>
        <v>177</v>
      </c>
      <c r="C2124">
        <f t="shared" si="300"/>
        <v>3112</v>
      </c>
      <c r="D2124" t="str">
        <f t="shared" si="301"/>
        <v>Armin</v>
      </c>
      <c r="E2124" t="str">
        <f t="shared" si="302"/>
        <v>Schwarz</v>
      </c>
      <c r="F2124">
        <f>ROUND(IF(Tariftyp="AT",IF($A2124&lt;MONTH(TE_ZP_AT),AT_Gehalt,AT_Gehalt*(1+TE_Satz_AT)),IF($A2124&lt;MONTH(TE_ZP_Tarif),Tarifentgelt,Tarifentgelt*(1+TE_Satz))*IRWAZ/AZ_Tarif)*EintrittsKNZ*AustrittsKNZ,2)</f>
        <v>2103.2600000000002</v>
      </c>
      <c r="G2124">
        <f>ROUND(Grundentgelt*LZinPrz,2)</f>
        <v>189.29</v>
      </c>
      <c r="H2124">
        <f>ROUND(IF(FreiwZulage&gt;TarifVolumenEnt+TarifVolumenLZ,FreiwZulage-(TarifVolumenEnt+TarifVolumenLZ),0)*AustrittsKNZ*EintrittsKNZ,2)</f>
        <v>37.229999999999997</v>
      </c>
      <c r="I2124">
        <f t="shared" si="303"/>
        <v>2329.7800000000002</v>
      </c>
      <c r="J2124">
        <f t="shared" si="297"/>
        <v>466.07</v>
      </c>
      <c r="K2124">
        <f t="shared" si="298"/>
        <v>1495.2199999999998</v>
      </c>
      <c r="L2124">
        <f t="shared" si="299"/>
        <v>3270.22</v>
      </c>
    </row>
    <row r="2125" spans="1:12" x14ac:dyDescent="0.25">
      <c r="A2125">
        <f t="shared" si="304"/>
        <v>12</v>
      </c>
      <c r="B2125">
        <f t="shared" si="305"/>
        <v>177</v>
      </c>
      <c r="C2125">
        <f t="shared" si="300"/>
        <v>3112</v>
      </c>
      <c r="D2125" t="str">
        <f t="shared" si="301"/>
        <v>Armin</v>
      </c>
      <c r="E2125" t="str">
        <f t="shared" si="302"/>
        <v>Schwarz</v>
      </c>
      <c r="F2125">
        <f>ROUND(IF(Tariftyp="AT",IF($A2125&lt;MONTH(TE_ZP_AT),AT_Gehalt,AT_Gehalt*(1+TE_Satz_AT)),IF($A2125&lt;MONTH(TE_ZP_Tarif),Tarifentgelt,Tarifentgelt*(1+TE_Satz))*IRWAZ/AZ_Tarif)*EintrittsKNZ*AustrittsKNZ,2)</f>
        <v>2103.2600000000002</v>
      </c>
      <c r="G2125">
        <f>ROUND(Grundentgelt*LZinPrz,2)</f>
        <v>189.29</v>
      </c>
      <c r="H2125">
        <f>ROUND(IF(FreiwZulage&gt;TarifVolumenEnt+TarifVolumenLZ,FreiwZulage-(TarifVolumenEnt+TarifVolumenLZ),0)*AustrittsKNZ*EintrittsKNZ,2)</f>
        <v>37.229999999999997</v>
      </c>
      <c r="I2125">
        <f t="shared" si="303"/>
        <v>2329.7800000000002</v>
      </c>
      <c r="J2125">
        <f t="shared" si="297"/>
        <v>466.07</v>
      </c>
      <c r="K2125">
        <f t="shared" si="298"/>
        <v>1495.2199999999998</v>
      </c>
      <c r="L2125">
        <f t="shared" si="299"/>
        <v>3270.22</v>
      </c>
    </row>
    <row r="2126" spans="1:12" x14ac:dyDescent="0.25">
      <c r="A2126">
        <f t="shared" si="304"/>
        <v>1</v>
      </c>
      <c r="B2126">
        <f t="shared" si="305"/>
        <v>178</v>
      </c>
      <c r="C2126">
        <f t="shared" si="300"/>
        <v>3113</v>
      </c>
      <c r="D2126" t="str">
        <f t="shared" si="301"/>
        <v>Sonja</v>
      </c>
      <c r="E2126" t="str">
        <f t="shared" si="302"/>
        <v>Strobel</v>
      </c>
      <c r="F2126">
        <f>ROUND(IF(Tariftyp="AT",IF($A2126&lt;MONTH(TE_ZP_AT),AT_Gehalt,AT_Gehalt*(1+TE_Satz_AT)),IF($A2126&lt;MONTH(TE_ZP_Tarif),Tarifentgelt,Tarifentgelt*(1+TE_Satz))*IRWAZ/AZ_Tarif)*EintrittsKNZ*AustrittsKNZ,2)</f>
        <v>2066.5</v>
      </c>
      <c r="G2126">
        <f>ROUND(Grundentgelt*LZinPrz,2)</f>
        <v>227.32</v>
      </c>
      <c r="H2126">
        <f>ROUND(IF(FreiwZulage&gt;TarifVolumenEnt+TarifVolumenLZ,FreiwZulage-(TarifVolumenEnt+TarifVolumenLZ),0)*AustrittsKNZ*EintrittsKNZ,2)</f>
        <v>0</v>
      </c>
      <c r="I2126">
        <f t="shared" si="303"/>
        <v>2293.8200000000002</v>
      </c>
      <c r="J2126">
        <f t="shared" si="297"/>
        <v>458.88</v>
      </c>
      <c r="K2126">
        <f t="shared" si="298"/>
        <v>1531.1799999999998</v>
      </c>
      <c r="L2126">
        <f t="shared" si="299"/>
        <v>3306.18</v>
      </c>
    </row>
    <row r="2127" spans="1:12" x14ac:dyDescent="0.25">
      <c r="A2127">
        <f t="shared" si="304"/>
        <v>2</v>
      </c>
      <c r="B2127">
        <f t="shared" si="305"/>
        <v>178</v>
      </c>
      <c r="C2127">
        <f t="shared" si="300"/>
        <v>3113</v>
      </c>
      <c r="D2127" t="str">
        <f t="shared" si="301"/>
        <v>Sonja</v>
      </c>
      <c r="E2127" t="str">
        <f t="shared" si="302"/>
        <v>Strobel</v>
      </c>
      <c r="F2127">
        <f>ROUND(IF(Tariftyp="AT",IF($A2127&lt;MONTH(TE_ZP_AT),AT_Gehalt,AT_Gehalt*(1+TE_Satz_AT)),IF($A2127&lt;MONTH(TE_ZP_Tarif),Tarifentgelt,Tarifentgelt*(1+TE_Satz))*IRWAZ/AZ_Tarif)*EintrittsKNZ*AustrittsKNZ,2)</f>
        <v>2066.5</v>
      </c>
      <c r="G2127">
        <f>ROUND(Grundentgelt*LZinPrz,2)</f>
        <v>227.32</v>
      </c>
      <c r="H2127">
        <f>ROUND(IF(FreiwZulage&gt;TarifVolumenEnt+TarifVolumenLZ,FreiwZulage-(TarifVolumenEnt+TarifVolumenLZ),0)*AustrittsKNZ*EintrittsKNZ,2)</f>
        <v>0</v>
      </c>
      <c r="I2127">
        <f t="shared" si="303"/>
        <v>2293.8200000000002</v>
      </c>
      <c r="J2127">
        <f t="shared" si="297"/>
        <v>458.88</v>
      </c>
      <c r="K2127">
        <f t="shared" si="298"/>
        <v>1531.1799999999998</v>
      </c>
      <c r="L2127">
        <f t="shared" si="299"/>
        <v>3306.18</v>
      </c>
    </row>
    <row r="2128" spans="1:12" x14ac:dyDescent="0.25">
      <c r="A2128">
        <f t="shared" si="304"/>
        <v>3</v>
      </c>
      <c r="B2128">
        <f t="shared" si="305"/>
        <v>178</v>
      </c>
      <c r="C2128">
        <f t="shared" si="300"/>
        <v>3113</v>
      </c>
      <c r="D2128" t="str">
        <f t="shared" si="301"/>
        <v>Sonja</v>
      </c>
      <c r="E2128" t="str">
        <f t="shared" si="302"/>
        <v>Strobel</v>
      </c>
      <c r="F2128">
        <f>ROUND(IF(Tariftyp="AT",IF($A2128&lt;MONTH(TE_ZP_AT),AT_Gehalt,AT_Gehalt*(1+TE_Satz_AT)),IF($A2128&lt;MONTH(TE_ZP_Tarif),Tarifentgelt,Tarifentgelt*(1+TE_Satz))*IRWAZ/AZ_Tarif)*EintrittsKNZ*AustrittsKNZ,2)</f>
        <v>2066.5</v>
      </c>
      <c r="G2128">
        <f>ROUND(Grundentgelt*LZinPrz,2)</f>
        <v>227.32</v>
      </c>
      <c r="H2128">
        <f>ROUND(IF(FreiwZulage&gt;TarifVolumenEnt+TarifVolumenLZ,FreiwZulage-(TarifVolumenEnt+TarifVolumenLZ),0)*AustrittsKNZ*EintrittsKNZ,2)</f>
        <v>0</v>
      </c>
      <c r="I2128">
        <f t="shared" si="303"/>
        <v>2293.8200000000002</v>
      </c>
      <c r="J2128">
        <f t="shared" si="297"/>
        <v>458.88</v>
      </c>
      <c r="K2128">
        <f t="shared" si="298"/>
        <v>1531.1799999999998</v>
      </c>
      <c r="L2128">
        <f t="shared" si="299"/>
        <v>3306.18</v>
      </c>
    </row>
    <row r="2129" spans="1:12" x14ac:dyDescent="0.25">
      <c r="A2129">
        <f t="shared" si="304"/>
        <v>4</v>
      </c>
      <c r="B2129">
        <f t="shared" si="305"/>
        <v>178</v>
      </c>
      <c r="C2129">
        <f t="shared" si="300"/>
        <v>3113</v>
      </c>
      <c r="D2129" t="str">
        <f t="shared" si="301"/>
        <v>Sonja</v>
      </c>
      <c r="E2129" t="str">
        <f t="shared" si="302"/>
        <v>Strobel</v>
      </c>
      <c r="F2129">
        <f>ROUND(IF(Tariftyp="AT",IF($A2129&lt;MONTH(TE_ZP_AT),AT_Gehalt,AT_Gehalt*(1+TE_Satz_AT)),IF($A2129&lt;MONTH(TE_ZP_Tarif),Tarifentgelt,Tarifentgelt*(1+TE_Satz))*IRWAZ/AZ_Tarif)*EintrittsKNZ*AustrittsKNZ,2)</f>
        <v>2066.5</v>
      </c>
      <c r="G2129">
        <f>ROUND(Grundentgelt*LZinPrz,2)</f>
        <v>227.32</v>
      </c>
      <c r="H2129">
        <f>ROUND(IF(FreiwZulage&gt;TarifVolumenEnt+TarifVolumenLZ,FreiwZulage-(TarifVolumenEnt+TarifVolumenLZ),0)*AustrittsKNZ*EintrittsKNZ,2)</f>
        <v>0</v>
      </c>
      <c r="I2129">
        <f t="shared" si="303"/>
        <v>2293.8200000000002</v>
      </c>
      <c r="J2129">
        <f t="shared" si="297"/>
        <v>458.88</v>
      </c>
      <c r="K2129">
        <f t="shared" si="298"/>
        <v>1531.1799999999998</v>
      </c>
      <c r="L2129">
        <f t="shared" si="299"/>
        <v>3306.18</v>
      </c>
    </row>
    <row r="2130" spans="1:12" x14ac:dyDescent="0.25">
      <c r="A2130">
        <f t="shared" si="304"/>
        <v>5</v>
      </c>
      <c r="B2130">
        <f t="shared" si="305"/>
        <v>178</v>
      </c>
      <c r="C2130">
        <f t="shared" si="300"/>
        <v>3113</v>
      </c>
      <c r="D2130" t="str">
        <f t="shared" si="301"/>
        <v>Sonja</v>
      </c>
      <c r="E2130" t="str">
        <f t="shared" si="302"/>
        <v>Strobel</v>
      </c>
      <c r="F2130">
        <f>ROUND(IF(Tariftyp="AT",IF($A2130&lt;MONTH(TE_ZP_AT),AT_Gehalt,AT_Gehalt*(1+TE_Satz_AT)),IF($A2130&lt;MONTH(TE_ZP_Tarif),Tarifentgelt,Tarifentgelt*(1+TE_Satz))*IRWAZ/AZ_Tarif)*EintrittsKNZ*AustrittsKNZ,2)</f>
        <v>2128.5</v>
      </c>
      <c r="G2130">
        <f>ROUND(Grundentgelt*LZinPrz,2)</f>
        <v>234.14</v>
      </c>
      <c r="H2130">
        <f>ROUND(IF(FreiwZulage&gt;TarifVolumenEnt+TarifVolumenLZ,FreiwZulage-(TarifVolumenEnt+TarifVolumenLZ),0)*AustrittsKNZ*EintrittsKNZ,2)</f>
        <v>0</v>
      </c>
      <c r="I2130">
        <f t="shared" si="303"/>
        <v>2362.64</v>
      </c>
      <c r="J2130">
        <f t="shared" si="297"/>
        <v>472.65</v>
      </c>
      <c r="K2130">
        <f t="shared" si="298"/>
        <v>1462.3600000000001</v>
      </c>
      <c r="L2130">
        <f t="shared" si="299"/>
        <v>3237.36</v>
      </c>
    </row>
    <row r="2131" spans="1:12" x14ac:dyDescent="0.25">
      <c r="A2131">
        <f t="shared" si="304"/>
        <v>6</v>
      </c>
      <c r="B2131">
        <f t="shared" si="305"/>
        <v>178</v>
      </c>
      <c r="C2131">
        <f t="shared" si="300"/>
        <v>3113</v>
      </c>
      <c r="D2131" t="str">
        <f t="shared" si="301"/>
        <v>Sonja</v>
      </c>
      <c r="E2131" t="str">
        <f t="shared" si="302"/>
        <v>Strobel</v>
      </c>
      <c r="F2131">
        <f>ROUND(IF(Tariftyp="AT",IF($A2131&lt;MONTH(TE_ZP_AT),AT_Gehalt,AT_Gehalt*(1+TE_Satz_AT)),IF($A2131&lt;MONTH(TE_ZP_Tarif),Tarifentgelt,Tarifentgelt*(1+TE_Satz))*IRWAZ/AZ_Tarif)*EintrittsKNZ*AustrittsKNZ,2)</f>
        <v>2128.5</v>
      </c>
      <c r="G2131">
        <f>ROUND(Grundentgelt*LZinPrz,2)</f>
        <v>234.14</v>
      </c>
      <c r="H2131">
        <f>ROUND(IF(FreiwZulage&gt;TarifVolumenEnt+TarifVolumenLZ,FreiwZulage-(TarifVolumenEnt+TarifVolumenLZ),0)*AustrittsKNZ*EintrittsKNZ,2)</f>
        <v>0</v>
      </c>
      <c r="I2131">
        <f t="shared" si="303"/>
        <v>2362.64</v>
      </c>
      <c r="J2131">
        <f t="shared" si="297"/>
        <v>472.65</v>
      </c>
      <c r="K2131">
        <f t="shared" si="298"/>
        <v>1462.3600000000001</v>
      </c>
      <c r="L2131">
        <f t="shared" si="299"/>
        <v>3237.36</v>
      </c>
    </row>
    <row r="2132" spans="1:12" x14ac:dyDescent="0.25">
      <c r="A2132">
        <f t="shared" si="304"/>
        <v>7</v>
      </c>
      <c r="B2132">
        <f t="shared" si="305"/>
        <v>178</v>
      </c>
      <c r="C2132">
        <f t="shared" si="300"/>
        <v>3113</v>
      </c>
      <c r="D2132" t="str">
        <f t="shared" si="301"/>
        <v>Sonja</v>
      </c>
      <c r="E2132" t="str">
        <f t="shared" si="302"/>
        <v>Strobel</v>
      </c>
      <c r="F2132">
        <f>ROUND(IF(Tariftyp="AT",IF($A2132&lt;MONTH(TE_ZP_AT),AT_Gehalt,AT_Gehalt*(1+TE_Satz_AT)),IF($A2132&lt;MONTH(TE_ZP_Tarif),Tarifentgelt,Tarifentgelt*(1+TE_Satz))*IRWAZ/AZ_Tarif)*EintrittsKNZ*AustrittsKNZ,2)</f>
        <v>2128.5</v>
      </c>
      <c r="G2132">
        <f>ROUND(Grundentgelt*LZinPrz,2)</f>
        <v>234.14</v>
      </c>
      <c r="H2132">
        <f>ROUND(IF(FreiwZulage&gt;TarifVolumenEnt+TarifVolumenLZ,FreiwZulage-(TarifVolumenEnt+TarifVolumenLZ),0)*AustrittsKNZ*EintrittsKNZ,2)</f>
        <v>0</v>
      </c>
      <c r="I2132">
        <f t="shared" si="303"/>
        <v>2362.64</v>
      </c>
      <c r="J2132">
        <f t="shared" si="297"/>
        <v>472.65</v>
      </c>
      <c r="K2132">
        <f t="shared" si="298"/>
        <v>1462.3600000000001</v>
      </c>
      <c r="L2132">
        <f t="shared" si="299"/>
        <v>3237.36</v>
      </c>
    </row>
    <row r="2133" spans="1:12" x14ac:dyDescent="0.25">
      <c r="A2133">
        <f t="shared" si="304"/>
        <v>8</v>
      </c>
      <c r="B2133">
        <f t="shared" si="305"/>
        <v>178</v>
      </c>
      <c r="C2133">
        <f t="shared" si="300"/>
        <v>3113</v>
      </c>
      <c r="D2133" t="str">
        <f t="shared" si="301"/>
        <v>Sonja</v>
      </c>
      <c r="E2133" t="str">
        <f t="shared" si="302"/>
        <v>Strobel</v>
      </c>
      <c r="F2133">
        <f>ROUND(IF(Tariftyp="AT",IF($A2133&lt;MONTH(TE_ZP_AT),AT_Gehalt,AT_Gehalt*(1+TE_Satz_AT)),IF($A2133&lt;MONTH(TE_ZP_Tarif),Tarifentgelt,Tarifentgelt*(1+TE_Satz))*IRWAZ/AZ_Tarif)*EintrittsKNZ*AustrittsKNZ,2)</f>
        <v>2128.5</v>
      </c>
      <c r="G2133">
        <f>ROUND(Grundentgelt*LZinPrz,2)</f>
        <v>234.14</v>
      </c>
      <c r="H2133">
        <f>ROUND(IF(FreiwZulage&gt;TarifVolumenEnt+TarifVolumenLZ,FreiwZulage-(TarifVolumenEnt+TarifVolumenLZ),0)*AustrittsKNZ*EintrittsKNZ,2)</f>
        <v>0</v>
      </c>
      <c r="I2133">
        <f t="shared" si="303"/>
        <v>2362.64</v>
      </c>
      <c r="J2133">
        <f t="shared" si="297"/>
        <v>472.65</v>
      </c>
      <c r="K2133">
        <f t="shared" si="298"/>
        <v>1462.3600000000001</v>
      </c>
      <c r="L2133">
        <f t="shared" si="299"/>
        <v>3237.36</v>
      </c>
    </row>
    <row r="2134" spans="1:12" x14ac:dyDescent="0.25">
      <c r="A2134">
        <f t="shared" si="304"/>
        <v>9</v>
      </c>
      <c r="B2134">
        <f t="shared" si="305"/>
        <v>178</v>
      </c>
      <c r="C2134">
        <f t="shared" si="300"/>
        <v>3113</v>
      </c>
      <c r="D2134" t="str">
        <f t="shared" si="301"/>
        <v>Sonja</v>
      </c>
      <c r="E2134" t="str">
        <f t="shared" si="302"/>
        <v>Strobel</v>
      </c>
      <c r="F2134">
        <f>ROUND(IF(Tariftyp="AT",IF($A2134&lt;MONTH(TE_ZP_AT),AT_Gehalt,AT_Gehalt*(1+TE_Satz_AT)),IF($A2134&lt;MONTH(TE_ZP_Tarif),Tarifentgelt,Tarifentgelt*(1+TE_Satz))*IRWAZ/AZ_Tarif)*EintrittsKNZ*AustrittsKNZ,2)</f>
        <v>2128.5</v>
      </c>
      <c r="G2134">
        <f>ROUND(Grundentgelt*LZinPrz,2)</f>
        <v>234.14</v>
      </c>
      <c r="H2134">
        <f>ROUND(IF(FreiwZulage&gt;TarifVolumenEnt+TarifVolumenLZ,FreiwZulage-(TarifVolumenEnt+TarifVolumenLZ),0)*AustrittsKNZ*EintrittsKNZ,2)</f>
        <v>0</v>
      </c>
      <c r="I2134">
        <f t="shared" si="303"/>
        <v>2362.64</v>
      </c>
      <c r="J2134">
        <f t="shared" si="297"/>
        <v>472.65</v>
      </c>
      <c r="K2134">
        <f t="shared" si="298"/>
        <v>1462.3600000000001</v>
      </c>
      <c r="L2134">
        <f t="shared" si="299"/>
        <v>3237.36</v>
      </c>
    </row>
    <row r="2135" spans="1:12" x14ac:dyDescent="0.25">
      <c r="A2135">
        <f t="shared" si="304"/>
        <v>10</v>
      </c>
      <c r="B2135">
        <f t="shared" si="305"/>
        <v>178</v>
      </c>
      <c r="C2135">
        <f t="shared" si="300"/>
        <v>3113</v>
      </c>
      <c r="D2135" t="str">
        <f t="shared" si="301"/>
        <v>Sonja</v>
      </c>
      <c r="E2135" t="str">
        <f t="shared" si="302"/>
        <v>Strobel</v>
      </c>
      <c r="F2135">
        <f>ROUND(IF(Tariftyp="AT",IF($A2135&lt;MONTH(TE_ZP_AT),AT_Gehalt,AT_Gehalt*(1+TE_Satz_AT)),IF($A2135&lt;MONTH(TE_ZP_Tarif),Tarifentgelt,Tarifentgelt*(1+TE_Satz))*IRWAZ/AZ_Tarif)*EintrittsKNZ*AustrittsKNZ,2)</f>
        <v>2128.5</v>
      </c>
      <c r="G2135">
        <f>ROUND(Grundentgelt*LZinPrz,2)</f>
        <v>234.14</v>
      </c>
      <c r="H2135">
        <f>ROUND(IF(FreiwZulage&gt;TarifVolumenEnt+TarifVolumenLZ,FreiwZulage-(TarifVolumenEnt+TarifVolumenLZ),0)*AustrittsKNZ*EintrittsKNZ,2)</f>
        <v>0</v>
      </c>
      <c r="I2135">
        <f t="shared" si="303"/>
        <v>2362.64</v>
      </c>
      <c r="J2135">
        <f t="shared" si="297"/>
        <v>472.65</v>
      </c>
      <c r="K2135">
        <f t="shared" si="298"/>
        <v>1462.3600000000001</v>
      </c>
      <c r="L2135">
        <f t="shared" si="299"/>
        <v>3237.36</v>
      </c>
    </row>
    <row r="2136" spans="1:12" x14ac:dyDescent="0.25">
      <c r="A2136">
        <f t="shared" si="304"/>
        <v>11</v>
      </c>
      <c r="B2136">
        <f t="shared" si="305"/>
        <v>178</v>
      </c>
      <c r="C2136">
        <f t="shared" si="300"/>
        <v>3113</v>
      </c>
      <c r="D2136" t="str">
        <f t="shared" si="301"/>
        <v>Sonja</v>
      </c>
      <c r="E2136" t="str">
        <f t="shared" si="302"/>
        <v>Strobel</v>
      </c>
      <c r="F2136">
        <f>ROUND(IF(Tariftyp="AT",IF($A2136&lt;MONTH(TE_ZP_AT),AT_Gehalt,AT_Gehalt*(1+TE_Satz_AT)),IF($A2136&lt;MONTH(TE_ZP_Tarif),Tarifentgelt,Tarifentgelt*(1+TE_Satz))*IRWAZ/AZ_Tarif)*EintrittsKNZ*AustrittsKNZ,2)</f>
        <v>2128.5</v>
      </c>
      <c r="G2136">
        <f>ROUND(Grundentgelt*LZinPrz,2)</f>
        <v>234.14</v>
      </c>
      <c r="H2136">
        <f>ROUND(IF(FreiwZulage&gt;TarifVolumenEnt+TarifVolumenLZ,FreiwZulage-(TarifVolumenEnt+TarifVolumenLZ),0)*AustrittsKNZ*EintrittsKNZ,2)</f>
        <v>0</v>
      </c>
      <c r="I2136">
        <f t="shared" si="303"/>
        <v>2362.64</v>
      </c>
      <c r="J2136">
        <f t="shared" si="297"/>
        <v>472.65</v>
      </c>
      <c r="K2136">
        <f t="shared" si="298"/>
        <v>1462.3600000000001</v>
      </c>
      <c r="L2136">
        <f t="shared" si="299"/>
        <v>3237.36</v>
      </c>
    </row>
    <row r="2137" spans="1:12" x14ac:dyDescent="0.25">
      <c r="A2137">
        <f t="shared" si="304"/>
        <v>12</v>
      </c>
      <c r="B2137">
        <f t="shared" si="305"/>
        <v>178</v>
      </c>
      <c r="C2137">
        <f t="shared" si="300"/>
        <v>3113</v>
      </c>
      <c r="D2137" t="str">
        <f t="shared" si="301"/>
        <v>Sonja</v>
      </c>
      <c r="E2137" t="str">
        <f t="shared" si="302"/>
        <v>Strobel</v>
      </c>
      <c r="F2137">
        <f>ROUND(IF(Tariftyp="AT",IF($A2137&lt;MONTH(TE_ZP_AT),AT_Gehalt,AT_Gehalt*(1+TE_Satz_AT)),IF($A2137&lt;MONTH(TE_ZP_Tarif),Tarifentgelt,Tarifentgelt*(1+TE_Satz))*IRWAZ/AZ_Tarif)*EintrittsKNZ*AustrittsKNZ,2)</f>
        <v>2128.5</v>
      </c>
      <c r="G2137">
        <f>ROUND(Grundentgelt*LZinPrz,2)</f>
        <v>234.14</v>
      </c>
      <c r="H2137">
        <f>ROUND(IF(FreiwZulage&gt;TarifVolumenEnt+TarifVolumenLZ,FreiwZulage-(TarifVolumenEnt+TarifVolumenLZ),0)*AustrittsKNZ*EintrittsKNZ,2)</f>
        <v>0</v>
      </c>
      <c r="I2137">
        <f t="shared" si="303"/>
        <v>2362.64</v>
      </c>
      <c r="J2137">
        <f t="shared" si="297"/>
        <v>472.65</v>
      </c>
      <c r="K2137">
        <f t="shared" si="298"/>
        <v>1462.3600000000001</v>
      </c>
      <c r="L2137">
        <f t="shared" si="299"/>
        <v>3237.36</v>
      </c>
    </row>
    <row r="2138" spans="1:12" x14ac:dyDescent="0.25">
      <c r="A2138">
        <f t="shared" si="304"/>
        <v>1</v>
      </c>
      <c r="B2138">
        <f t="shared" si="305"/>
        <v>179</v>
      </c>
      <c r="C2138">
        <f t="shared" si="300"/>
        <v>3117</v>
      </c>
      <c r="D2138" t="str">
        <f t="shared" si="301"/>
        <v>Christof</v>
      </c>
      <c r="E2138" t="str">
        <f t="shared" si="302"/>
        <v>Templin</v>
      </c>
      <c r="F2138">
        <f>ROUND(IF(Tariftyp="AT",IF($A2138&lt;MONTH(TE_ZP_AT),AT_Gehalt,AT_Gehalt*(1+TE_Satz_AT)),IF($A2138&lt;MONTH(TE_ZP_Tarif),Tarifentgelt,Tarifentgelt*(1+TE_Satz))*IRWAZ/AZ_Tarif)*EintrittsKNZ*AustrittsKNZ,2)</f>
        <v>2091</v>
      </c>
      <c r="G2138">
        <f>ROUND(Grundentgelt*LZinPrz,2)</f>
        <v>250.92</v>
      </c>
      <c r="H2138">
        <f>ROUND(IF(FreiwZulage&gt;TarifVolumenEnt+TarifVolumenLZ,FreiwZulage-(TarifVolumenEnt+TarifVolumenLZ),0)*AustrittsKNZ*EintrittsKNZ,2)</f>
        <v>0</v>
      </c>
      <c r="I2138">
        <f t="shared" si="303"/>
        <v>2341.92</v>
      </c>
      <c r="J2138">
        <f t="shared" si="297"/>
        <v>468.5</v>
      </c>
      <c r="K2138">
        <f t="shared" si="298"/>
        <v>1483.08</v>
      </c>
      <c r="L2138">
        <f t="shared" si="299"/>
        <v>3258.08</v>
      </c>
    </row>
    <row r="2139" spans="1:12" x14ac:dyDescent="0.25">
      <c r="A2139">
        <f t="shared" si="304"/>
        <v>2</v>
      </c>
      <c r="B2139">
        <f t="shared" si="305"/>
        <v>179</v>
      </c>
      <c r="C2139">
        <f t="shared" si="300"/>
        <v>3117</v>
      </c>
      <c r="D2139" t="str">
        <f t="shared" si="301"/>
        <v>Christof</v>
      </c>
      <c r="E2139" t="str">
        <f t="shared" si="302"/>
        <v>Templin</v>
      </c>
      <c r="F2139">
        <f>ROUND(IF(Tariftyp="AT",IF($A2139&lt;MONTH(TE_ZP_AT),AT_Gehalt,AT_Gehalt*(1+TE_Satz_AT)),IF($A2139&lt;MONTH(TE_ZP_Tarif),Tarifentgelt,Tarifentgelt*(1+TE_Satz))*IRWAZ/AZ_Tarif)*EintrittsKNZ*AustrittsKNZ,2)</f>
        <v>2091</v>
      </c>
      <c r="G2139">
        <f>ROUND(Grundentgelt*LZinPrz,2)</f>
        <v>250.92</v>
      </c>
      <c r="H2139">
        <f>ROUND(IF(FreiwZulage&gt;TarifVolumenEnt+TarifVolumenLZ,FreiwZulage-(TarifVolumenEnt+TarifVolumenLZ),0)*AustrittsKNZ*EintrittsKNZ,2)</f>
        <v>0</v>
      </c>
      <c r="I2139">
        <f t="shared" si="303"/>
        <v>2341.92</v>
      </c>
      <c r="J2139">
        <f t="shared" si="297"/>
        <v>468.5</v>
      </c>
      <c r="K2139">
        <f t="shared" si="298"/>
        <v>1483.08</v>
      </c>
      <c r="L2139">
        <f t="shared" si="299"/>
        <v>3258.08</v>
      </c>
    </row>
    <row r="2140" spans="1:12" x14ac:dyDescent="0.25">
      <c r="A2140">
        <f t="shared" si="304"/>
        <v>3</v>
      </c>
      <c r="B2140">
        <f t="shared" si="305"/>
        <v>179</v>
      </c>
      <c r="C2140">
        <f t="shared" si="300"/>
        <v>3117</v>
      </c>
      <c r="D2140" t="str">
        <f t="shared" si="301"/>
        <v>Christof</v>
      </c>
      <c r="E2140" t="str">
        <f t="shared" si="302"/>
        <v>Templin</v>
      </c>
      <c r="F2140">
        <f>ROUND(IF(Tariftyp="AT",IF($A2140&lt;MONTH(TE_ZP_AT),AT_Gehalt,AT_Gehalt*(1+TE_Satz_AT)),IF($A2140&lt;MONTH(TE_ZP_Tarif),Tarifentgelt,Tarifentgelt*(1+TE_Satz))*IRWAZ/AZ_Tarif)*EintrittsKNZ*AustrittsKNZ,2)</f>
        <v>2091</v>
      </c>
      <c r="G2140">
        <f>ROUND(Grundentgelt*LZinPrz,2)</f>
        <v>250.92</v>
      </c>
      <c r="H2140">
        <f>ROUND(IF(FreiwZulage&gt;TarifVolumenEnt+TarifVolumenLZ,FreiwZulage-(TarifVolumenEnt+TarifVolumenLZ),0)*AustrittsKNZ*EintrittsKNZ,2)</f>
        <v>0</v>
      </c>
      <c r="I2140">
        <f t="shared" si="303"/>
        <v>2341.92</v>
      </c>
      <c r="J2140">
        <f t="shared" si="297"/>
        <v>468.5</v>
      </c>
      <c r="K2140">
        <f t="shared" si="298"/>
        <v>1483.08</v>
      </c>
      <c r="L2140">
        <f t="shared" si="299"/>
        <v>3258.08</v>
      </c>
    </row>
    <row r="2141" spans="1:12" x14ac:dyDescent="0.25">
      <c r="A2141">
        <f t="shared" si="304"/>
        <v>4</v>
      </c>
      <c r="B2141">
        <f t="shared" si="305"/>
        <v>179</v>
      </c>
      <c r="C2141">
        <f t="shared" si="300"/>
        <v>3117</v>
      </c>
      <c r="D2141" t="str">
        <f t="shared" si="301"/>
        <v>Christof</v>
      </c>
      <c r="E2141" t="str">
        <f t="shared" si="302"/>
        <v>Templin</v>
      </c>
      <c r="F2141">
        <f>ROUND(IF(Tariftyp="AT",IF($A2141&lt;MONTH(TE_ZP_AT),AT_Gehalt,AT_Gehalt*(1+TE_Satz_AT)),IF($A2141&lt;MONTH(TE_ZP_Tarif),Tarifentgelt,Tarifentgelt*(1+TE_Satz))*IRWAZ/AZ_Tarif)*EintrittsKNZ*AustrittsKNZ,2)</f>
        <v>2091</v>
      </c>
      <c r="G2141">
        <f>ROUND(Grundentgelt*LZinPrz,2)</f>
        <v>250.92</v>
      </c>
      <c r="H2141">
        <f>ROUND(IF(FreiwZulage&gt;TarifVolumenEnt+TarifVolumenLZ,FreiwZulage-(TarifVolumenEnt+TarifVolumenLZ),0)*AustrittsKNZ*EintrittsKNZ,2)</f>
        <v>0</v>
      </c>
      <c r="I2141">
        <f t="shared" si="303"/>
        <v>2341.92</v>
      </c>
      <c r="J2141">
        <f t="shared" si="297"/>
        <v>468.5</v>
      </c>
      <c r="K2141">
        <f t="shared" si="298"/>
        <v>1483.08</v>
      </c>
      <c r="L2141">
        <f t="shared" si="299"/>
        <v>3258.08</v>
      </c>
    </row>
    <row r="2142" spans="1:12" x14ac:dyDescent="0.25">
      <c r="A2142">
        <f t="shared" si="304"/>
        <v>5</v>
      </c>
      <c r="B2142">
        <f t="shared" si="305"/>
        <v>179</v>
      </c>
      <c r="C2142">
        <f t="shared" si="300"/>
        <v>3117</v>
      </c>
      <c r="D2142" t="str">
        <f t="shared" si="301"/>
        <v>Christof</v>
      </c>
      <c r="E2142" t="str">
        <f t="shared" si="302"/>
        <v>Templin</v>
      </c>
      <c r="F2142">
        <f>ROUND(IF(Tariftyp="AT",IF($A2142&lt;MONTH(TE_ZP_AT),AT_Gehalt,AT_Gehalt*(1+TE_Satz_AT)),IF($A2142&lt;MONTH(TE_ZP_Tarif),Tarifentgelt,Tarifentgelt*(1+TE_Satz))*IRWAZ/AZ_Tarif)*EintrittsKNZ*AustrittsKNZ,2)</f>
        <v>2153.73</v>
      </c>
      <c r="G2142">
        <f>ROUND(Grundentgelt*LZinPrz,2)</f>
        <v>258.45</v>
      </c>
      <c r="H2142">
        <f>ROUND(IF(FreiwZulage&gt;TarifVolumenEnt+TarifVolumenLZ,FreiwZulage-(TarifVolumenEnt+TarifVolumenLZ),0)*AustrittsKNZ*EintrittsKNZ,2)</f>
        <v>0</v>
      </c>
      <c r="I2142">
        <f t="shared" si="303"/>
        <v>2412.1799999999998</v>
      </c>
      <c r="J2142">
        <f t="shared" si="297"/>
        <v>482.56</v>
      </c>
      <c r="K2142">
        <f t="shared" si="298"/>
        <v>1412.8200000000002</v>
      </c>
      <c r="L2142">
        <f t="shared" si="299"/>
        <v>3187.82</v>
      </c>
    </row>
    <row r="2143" spans="1:12" x14ac:dyDescent="0.25">
      <c r="A2143">
        <f t="shared" si="304"/>
        <v>6</v>
      </c>
      <c r="B2143">
        <f t="shared" si="305"/>
        <v>179</v>
      </c>
      <c r="C2143">
        <f t="shared" si="300"/>
        <v>3117</v>
      </c>
      <c r="D2143" t="str">
        <f t="shared" si="301"/>
        <v>Christof</v>
      </c>
      <c r="E2143" t="str">
        <f t="shared" si="302"/>
        <v>Templin</v>
      </c>
      <c r="F2143">
        <f>ROUND(IF(Tariftyp="AT",IF($A2143&lt;MONTH(TE_ZP_AT),AT_Gehalt,AT_Gehalt*(1+TE_Satz_AT)),IF($A2143&lt;MONTH(TE_ZP_Tarif),Tarifentgelt,Tarifentgelt*(1+TE_Satz))*IRWAZ/AZ_Tarif)*EintrittsKNZ*AustrittsKNZ,2)</f>
        <v>2153.73</v>
      </c>
      <c r="G2143">
        <f>ROUND(Grundentgelt*LZinPrz,2)</f>
        <v>258.45</v>
      </c>
      <c r="H2143">
        <f>ROUND(IF(FreiwZulage&gt;TarifVolumenEnt+TarifVolumenLZ,FreiwZulage-(TarifVolumenEnt+TarifVolumenLZ),0)*AustrittsKNZ*EintrittsKNZ,2)</f>
        <v>0</v>
      </c>
      <c r="I2143">
        <f t="shared" si="303"/>
        <v>2412.1799999999998</v>
      </c>
      <c r="J2143">
        <f t="shared" si="297"/>
        <v>482.56</v>
      </c>
      <c r="K2143">
        <f t="shared" si="298"/>
        <v>1412.8200000000002</v>
      </c>
      <c r="L2143">
        <f t="shared" si="299"/>
        <v>3187.82</v>
      </c>
    </row>
    <row r="2144" spans="1:12" x14ac:dyDescent="0.25">
      <c r="A2144">
        <f t="shared" si="304"/>
        <v>7</v>
      </c>
      <c r="B2144">
        <f t="shared" si="305"/>
        <v>179</v>
      </c>
      <c r="C2144">
        <f t="shared" si="300"/>
        <v>3117</v>
      </c>
      <c r="D2144" t="str">
        <f t="shared" si="301"/>
        <v>Christof</v>
      </c>
      <c r="E2144" t="str">
        <f t="shared" si="302"/>
        <v>Templin</v>
      </c>
      <c r="F2144">
        <f>ROUND(IF(Tariftyp="AT",IF($A2144&lt;MONTH(TE_ZP_AT),AT_Gehalt,AT_Gehalt*(1+TE_Satz_AT)),IF($A2144&lt;MONTH(TE_ZP_Tarif),Tarifentgelt,Tarifentgelt*(1+TE_Satz))*IRWAZ/AZ_Tarif)*EintrittsKNZ*AustrittsKNZ,2)</f>
        <v>2153.73</v>
      </c>
      <c r="G2144">
        <f>ROUND(Grundentgelt*LZinPrz,2)</f>
        <v>258.45</v>
      </c>
      <c r="H2144">
        <f>ROUND(IF(FreiwZulage&gt;TarifVolumenEnt+TarifVolumenLZ,FreiwZulage-(TarifVolumenEnt+TarifVolumenLZ),0)*AustrittsKNZ*EintrittsKNZ,2)</f>
        <v>0</v>
      </c>
      <c r="I2144">
        <f t="shared" si="303"/>
        <v>2412.1799999999998</v>
      </c>
      <c r="J2144">
        <f t="shared" si="297"/>
        <v>482.56</v>
      </c>
      <c r="K2144">
        <f t="shared" si="298"/>
        <v>1412.8200000000002</v>
      </c>
      <c r="L2144">
        <f t="shared" si="299"/>
        <v>3187.82</v>
      </c>
    </row>
    <row r="2145" spans="1:12" x14ac:dyDescent="0.25">
      <c r="A2145">
        <f t="shared" si="304"/>
        <v>8</v>
      </c>
      <c r="B2145">
        <f t="shared" si="305"/>
        <v>179</v>
      </c>
      <c r="C2145">
        <f t="shared" si="300"/>
        <v>3117</v>
      </c>
      <c r="D2145" t="str">
        <f t="shared" si="301"/>
        <v>Christof</v>
      </c>
      <c r="E2145" t="str">
        <f t="shared" si="302"/>
        <v>Templin</v>
      </c>
      <c r="F2145">
        <f>ROUND(IF(Tariftyp="AT",IF($A2145&lt;MONTH(TE_ZP_AT),AT_Gehalt,AT_Gehalt*(1+TE_Satz_AT)),IF($A2145&lt;MONTH(TE_ZP_Tarif),Tarifentgelt,Tarifentgelt*(1+TE_Satz))*IRWAZ/AZ_Tarif)*EintrittsKNZ*AustrittsKNZ,2)</f>
        <v>2153.73</v>
      </c>
      <c r="G2145">
        <f>ROUND(Grundentgelt*LZinPrz,2)</f>
        <v>258.45</v>
      </c>
      <c r="H2145">
        <f>ROUND(IF(FreiwZulage&gt;TarifVolumenEnt+TarifVolumenLZ,FreiwZulage-(TarifVolumenEnt+TarifVolumenLZ),0)*AustrittsKNZ*EintrittsKNZ,2)</f>
        <v>0</v>
      </c>
      <c r="I2145">
        <f t="shared" si="303"/>
        <v>2412.1799999999998</v>
      </c>
      <c r="J2145">
        <f t="shared" si="297"/>
        <v>482.56</v>
      </c>
      <c r="K2145">
        <f t="shared" si="298"/>
        <v>1412.8200000000002</v>
      </c>
      <c r="L2145">
        <f t="shared" si="299"/>
        <v>3187.82</v>
      </c>
    </row>
    <row r="2146" spans="1:12" x14ac:dyDescent="0.25">
      <c r="A2146">
        <f t="shared" si="304"/>
        <v>9</v>
      </c>
      <c r="B2146">
        <f t="shared" si="305"/>
        <v>179</v>
      </c>
      <c r="C2146">
        <f t="shared" si="300"/>
        <v>3117</v>
      </c>
      <c r="D2146" t="str">
        <f t="shared" si="301"/>
        <v>Christof</v>
      </c>
      <c r="E2146" t="str">
        <f t="shared" si="302"/>
        <v>Templin</v>
      </c>
      <c r="F2146">
        <f>ROUND(IF(Tariftyp="AT",IF($A2146&lt;MONTH(TE_ZP_AT),AT_Gehalt,AT_Gehalt*(1+TE_Satz_AT)),IF($A2146&lt;MONTH(TE_ZP_Tarif),Tarifentgelt,Tarifentgelt*(1+TE_Satz))*IRWAZ/AZ_Tarif)*EintrittsKNZ*AustrittsKNZ,2)</f>
        <v>2153.73</v>
      </c>
      <c r="G2146">
        <f>ROUND(Grundentgelt*LZinPrz,2)</f>
        <v>258.45</v>
      </c>
      <c r="H2146">
        <f>ROUND(IF(FreiwZulage&gt;TarifVolumenEnt+TarifVolumenLZ,FreiwZulage-(TarifVolumenEnt+TarifVolumenLZ),0)*AustrittsKNZ*EintrittsKNZ,2)</f>
        <v>0</v>
      </c>
      <c r="I2146">
        <f t="shared" si="303"/>
        <v>2412.1799999999998</v>
      </c>
      <c r="J2146">
        <f t="shared" si="297"/>
        <v>482.56</v>
      </c>
      <c r="K2146">
        <f t="shared" si="298"/>
        <v>1412.8200000000002</v>
      </c>
      <c r="L2146">
        <f t="shared" si="299"/>
        <v>3187.82</v>
      </c>
    </row>
    <row r="2147" spans="1:12" x14ac:dyDescent="0.25">
      <c r="A2147">
        <f t="shared" si="304"/>
        <v>10</v>
      </c>
      <c r="B2147">
        <f t="shared" si="305"/>
        <v>179</v>
      </c>
      <c r="C2147">
        <f t="shared" si="300"/>
        <v>3117</v>
      </c>
      <c r="D2147" t="str">
        <f t="shared" si="301"/>
        <v>Christof</v>
      </c>
      <c r="E2147" t="str">
        <f t="shared" si="302"/>
        <v>Templin</v>
      </c>
      <c r="F2147">
        <f>ROUND(IF(Tariftyp="AT",IF($A2147&lt;MONTH(TE_ZP_AT),AT_Gehalt,AT_Gehalt*(1+TE_Satz_AT)),IF($A2147&lt;MONTH(TE_ZP_Tarif),Tarifentgelt,Tarifentgelt*(1+TE_Satz))*IRWAZ/AZ_Tarif)*EintrittsKNZ*AustrittsKNZ,2)</f>
        <v>2153.73</v>
      </c>
      <c r="G2147">
        <f>ROUND(Grundentgelt*LZinPrz,2)</f>
        <v>258.45</v>
      </c>
      <c r="H2147">
        <f>ROUND(IF(FreiwZulage&gt;TarifVolumenEnt+TarifVolumenLZ,FreiwZulage-(TarifVolumenEnt+TarifVolumenLZ),0)*AustrittsKNZ*EintrittsKNZ,2)</f>
        <v>0</v>
      </c>
      <c r="I2147">
        <f t="shared" si="303"/>
        <v>2412.1799999999998</v>
      </c>
      <c r="J2147">
        <f t="shared" si="297"/>
        <v>482.56</v>
      </c>
      <c r="K2147">
        <f t="shared" si="298"/>
        <v>1412.8200000000002</v>
      </c>
      <c r="L2147">
        <f t="shared" si="299"/>
        <v>3187.82</v>
      </c>
    </row>
    <row r="2148" spans="1:12" x14ac:dyDescent="0.25">
      <c r="A2148">
        <f t="shared" si="304"/>
        <v>11</v>
      </c>
      <c r="B2148">
        <f t="shared" si="305"/>
        <v>179</v>
      </c>
      <c r="C2148">
        <f t="shared" si="300"/>
        <v>3117</v>
      </c>
      <c r="D2148" t="str">
        <f t="shared" si="301"/>
        <v>Christof</v>
      </c>
      <c r="E2148" t="str">
        <f t="shared" si="302"/>
        <v>Templin</v>
      </c>
      <c r="F2148">
        <f>ROUND(IF(Tariftyp="AT",IF($A2148&lt;MONTH(TE_ZP_AT),AT_Gehalt,AT_Gehalt*(1+TE_Satz_AT)),IF($A2148&lt;MONTH(TE_ZP_Tarif),Tarifentgelt,Tarifentgelt*(1+TE_Satz))*IRWAZ/AZ_Tarif)*EintrittsKNZ*AustrittsKNZ,2)</f>
        <v>2153.73</v>
      </c>
      <c r="G2148">
        <f>ROUND(Grundentgelt*LZinPrz,2)</f>
        <v>258.45</v>
      </c>
      <c r="H2148">
        <f>ROUND(IF(FreiwZulage&gt;TarifVolumenEnt+TarifVolumenLZ,FreiwZulage-(TarifVolumenEnt+TarifVolumenLZ),0)*AustrittsKNZ*EintrittsKNZ,2)</f>
        <v>0</v>
      </c>
      <c r="I2148">
        <f t="shared" si="303"/>
        <v>2412.1799999999998</v>
      </c>
      <c r="J2148">
        <f t="shared" si="297"/>
        <v>482.56</v>
      </c>
      <c r="K2148">
        <f t="shared" si="298"/>
        <v>1412.8200000000002</v>
      </c>
      <c r="L2148">
        <f t="shared" si="299"/>
        <v>3187.82</v>
      </c>
    </row>
    <row r="2149" spans="1:12" x14ac:dyDescent="0.25">
      <c r="A2149">
        <f t="shared" si="304"/>
        <v>12</v>
      </c>
      <c r="B2149">
        <f t="shared" si="305"/>
        <v>179</v>
      </c>
      <c r="C2149">
        <f t="shared" si="300"/>
        <v>3117</v>
      </c>
      <c r="D2149" t="str">
        <f t="shared" si="301"/>
        <v>Christof</v>
      </c>
      <c r="E2149" t="str">
        <f t="shared" si="302"/>
        <v>Templin</v>
      </c>
      <c r="F2149">
        <f>ROUND(IF(Tariftyp="AT",IF($A2149&lt;MONTH(TE_ZP_AT),AT_Gehalt,AT_Gehalt*(1+TE_Satz_AT)),IF($A2149&lt;MONTH(TE_ZP_Tarif),Tarifentgelt,Tarifentgelt*(1+TE_Satz))*IRWAZ/AZ_Tarif)*EintrittsKNZ*AustrittsKNZ,2)</f>
        <v>2153.73</v>
      </c>
      <c r="G2149">
        <f>ROUND(Grundentgelt*LZinPrz,2)</f>
        <v>258.45</v>
      </c>
      <c r="H2149">
        <f>ROUND(IF(FreiwZulage&gt;TarifVolumenEnt+TarifVolumenLZ,FreiwZulage-(TarifVolumenEnt+TarifVolumenLZ),0)*AustrittsKNZ*EintrittsKNZ,2)</f>
        <v>0</v>
      </c>
      <c r="I2149">
        <f t="shared" si="303"/>
        <v>2412.1799999999998</v>
      </c>
      <c r="J2149">
        <f t="shared" si="297"/>
        <v>482.56</v>
      </c>
      <c r="K2149">
        <f t="shared" si="298"/>
        <v>1412.8200000000002</v>
      </c>
      <c r="L2149">
        <f t="shared" si="299"/>
        <v>3187.82</v>
      </c>
    </row>
    <row r="2150" spans="1:12" x14ac:dyDescent="0.25">
      <c r="A2150">
        <f t="shared" si="304"/>
        <v>1</v>
      </c>
      <c r="B2150">
        <f t="shared" si="305"/>
        <v>180</v>
      </c>
      <c r="C2150">
        <f t="shared" si="300"/>
        <v>3118</v>
      </c>
      <c r="D2150" t="str">
        <f t="shared" si="301"/>
        <v>Bernd</v>
      </c>
      <c r="E2150" t="str">
        <f t="shared" si="302"/>
        <v>Texter</v>
      </c>
      <c r="F2150">
        <f>ROUND(IF(Tariftyp="AT",IF($A2150&lt;MONTH(TE_ZP_AT),AT_Gehalt,AT_Gehalt*(1+TE_Satz_AT)),IF($A2150&lt;MONTH(TE_ZP_Tarif),Tarifentgelt,Tarifentgelt*(1+TE_Satz))*IRWAZ/AZ_Tarif)*EintrittsKNZ*AustrittsKNZ,2)</f>
        <v>2123.5</v>
      </c>
      <c r="G2150">
        <f>ROUND(Grundentgelt*LZinPrz,2)</f>
        <v>212.35</v>
      </c>
      <c r="H2150">
        <f>ROUND(IF(FreiwZulage&gt;TarifVolumenEnt+TarifVolumenLZ,FreiwZulage-(TarifVolumenEnt+TarifVolumenLZ),0)*AustrittsKNZ*EintrittsKNZ,2)</f>
        <v>254</v>
      </c>
      <c r="I2150">
        <f t="shared" si="303"/>
        <v>2589.85</v>
      </c>
      <c r="J2150">
        <f t="shared" si="297"/>
        <v>518.1</v>
      </c>
      <c r="K2150">
        <f t="shared" si="298"/>
        <v>1235.1500000000001</v>
      </c>
      <c r="L2150">
        <f t="shared" si="299"/>
        <v>3010.15</v>
      </c>
    </row>
    <row r="2151" spans="1:12" x14ac:dyDescent="0.25">
      <c r="A2151">
        <f t="shared" si="304"/>
        <v>2</v>
      </c>
      <c r="B2151">
        <f t="shared" si="305"/>
        <v>180</v>
      </c>
      <c r="C2151">
        <f t="shared" si="300"/>
        <v>3118</v>
      </c>
      <c r="D2151" t="str">
        <f t="shared" si="301"/>
        <v>Bernd</v>
      </c>
      <c r="E2151" t="str">
        <f t="shared" si="302"/>
        <v>Texter</v>
      </c>
      <c r="F2151">
        <f>ROUND(IF(Tariftyp="AT",IF($A2151&lt;MONTH(TE_ZP_AT),AT_Gehalt,AT_Gehalt*(1+TE_Satz_AT)),IF($A2151&lt;MONTH(TE_ZP_Tarif),Tarifentgelt,Tarifentgelt*(1+TE_Satz))*IRWAZ/AZ_Tarif)*EintrittsKNZ*AustrittsKNZ,2)</f>
        <v>2123.5</v>
      </c>
      <c r="G2151">
        <f>ROUND(Grundentgelt*LZinPrz,2)</f>
        <v>212.35</v>
      </c>
      <c r="H2151">
        <f>ROUND(IF(FreiwZulage&gt;TarifVolumenEnt+TarifVolumenLZ,FreiwZulage-(TarifVolumenEnt+TarifVolumenLZ),0)*AustrittsKNZ*EintrittsKNZ,2)</f>
        <v>254</v>
      </c>
      <c r="I2151">
        <f t="shared" si="303"/>
        <v>2589.85</v>
      </c>
      <c r="J2151">
        <f t="shared" si="297"/>
        <v>518.1</v>
      </c>
      <c r="K2151">
        <f t="shared" si="298"/>
        <v>1235.1500000000001</v>
      </c>
      <c r="L2151">
        <f t="shared" si="299"/>
        <v>3010.15</v>
      </c>
    </row>
    <row r="2152" spans="1:12" x14ac:dyDescent="0.25">
      <c r="A2152">
        <f t="shared" si="304"/>
        <v>3</v>
      </c>
      <c r="B2152">
        <f t="shared" si="305"/>
        <v>180</v>
      </c>
      <c r="C2152">
        <f t="shared" si="300"/>
        <v>3118</v>
      </c>
      <c r="D2152" t="str">
        <f t="shared" si="301"/>
        <v>Bernd</v>
      </c>
      <c r="E2152" t="str">
        <f t="shared" si="302"/>
        <v>Texter</v>
      </c>
      <c r="F2152">
        <f>ROUND(IF(Tariftyp="AT",IF($A2152&lt;MONTH(TE_ZP_AT),AT_Gehalt,AT_Gehalt*(1+TE_Satz_AT)),IF($A2152&lt;MONTH(TE_ZP_Tarif),Tarifentgelt,Tarifentgelt*(1+TE_Satz))*IRWAZ/AZ_Tarif)*EintrittsKNZ*AustrittsKNZ,2)</f>
        <v>2123.5</v>
      </c>
      <c r="G2152">
        <f>ROUND(Grundentgelt*LZinPrz,2)</f>
        <v>212.35</v>
      </c>
      <c r="H2152">
        <f>ROUND(IF(FreiwZulage&gt;TarifVolumenEnt+TarifVolumenLZ,FreiwZulage-(TarifVolumenEnt+TarifVolumenLZ),0)*AustrittsKNZ*EintrittsKNZ,2)</f>
        <v>254</v>
      </c>
      <c r="I2152">
        <f t="shared" si="303"/>
        <v>2589.85</v>
      </c>
      <c r="J2152">
        <f t="shared" si="297"/>
        <v>518.1</v>
      </c>
      <c r="K2152">
        <f t="shared" si="298"/>
        <v>1235.1500000000001</v>
      </c>
      <c r="L2152">
        <f t="shared" si="299"/>
        <v>3010.15</v>
      </c>
    </row>
    <row r="2153" spans="1:12" x14ac:dyDescent="0.25">
      <c r="A2153">
        <f t="shared" si="304"/>
        <v>4</v>
      </c>
      <c r="B2153">
        <f t="shared" si="305"/>
        <v>180</v>
      </c>
      <c r="C2153">
        <f t="shared" si="300"/>
        <v>3118</v>
      </c>
      <c r="D2153" t="str">
        <f t="shared" si="301"/>
        <v>Bernd</v>
      </c>
      <c r="E2153" t="str">
        <f t="shared" si="302"/>
        <v>Texter</v>
      </c>
      <c r="F2153">
        <f>ROUND(IF(Tariftyp="AT",IF($A2153&lt;MONTH(TE_ZP_AT),AT_Gehalt,AT_Gehalt*(1+TE_Satz_AT)),IF($A2153&lt;MONTH(TE_ZP_Tarif),Tarifentgelt,Tarifentgelt*(1+TE_Satz))*IRWAZ/AZ_Tarif)*EintrittsKNZ*AustrittsKNZ,2)</f>
        <v>2123.5</v>
      </c>
      <c r="G2153">
        <f>ROUND(Grundentgelt*LZinPrz,2)</f>
        <v>212.35</v>
      </c>
      <c r="H2153">
        <f>ROUND(IF(FreiwZulage&gt;TarifVolumenEnt+TarifVolumenLZ,FreiwZulage-(TarifVolumenEnt+TarifVolumenLZ),0)*AustrittsKNZ*EintrittsKNZ,2)</f>
        <v>254</v>
      </c>
      <c r="I2153">
        <f t="shared" si="303"/>
        <v>2589.85</v>
      </c>
      <c r="J2153">
        <f t="shared" si="297"/>
        <v>518.1</v>
      </c>
      <c r="K2153">
        <f t="shared" si="298"/>
        <v>1235.1500000000001</v>
      </c>
      <c r="L2153">
        <f t="shared" si="299"/>
        <v>3010.15</v>
      </c>
    </row>
    <row r="2154" spans="1:12" x14ac:dyDescent="0.25">
      <c r="A2154">
        <f t="shared" si="304"/>
        <v>5</v>
      </c>
      <c r="B2154">
        <f t="shared" si="305"/>
        <v>180</v>
      </c>
      <c r="C2154">
        <f t="shared" si="300"/>
        <v>3118</v>
      </c>
      <c r="D2154" t="str">
        <f t="shared" si="301"/>
        <v>Bernd</v>
      </c>
      <c r="E2154" t="str">
        <f t="shared" si="302"/>
        <v>Texter</v>
      </c>
      <c r="F2154">
        <f>ROUND(IF(Tariftyp="AT",IF($A2154&lt;MONTH(TE_ZP_AT),AT_Gehalt,AT_Gehalt*(1+TE_Satz_AT)),IF($A2154&lt;MONTH(TE_ZP_Tarif),Tarifentgelt,Tarifentgelt*(1+TE_Satz))*IRWAZ/AZ_Tarif)*EintrittsKNZ*AustrittsKNZ,2)</f>
        <v>2187.21</v>
      </c>
      <c r="G2154">
        <f>ROUND(Grundentgelt*LZinPrz,2)</f>
        <v>218.72</v>
      </c>
      <c r="H2154">
        <f>ROUND(IF(FreiwZulage&gt;TarifVolumenEnt+TarifVolumenLZ,FreiwZulage-(TarifVolumenEnt+TarifVolumenLZ),0)*AustrittsKNZ*EintrittsKNZ,2)</f>
        <v>183.93</v>
      </c>
      <c r="I2154">
        <f t="shared" si="303"/>
        <v>2589.8599999999997</v>
      </c>
      <c r="J2154">
        <f t="shared" si="297"/>
        <v>518.1</v>
      </c>
      <c r="K2154">
        <f t="shared" si="298"/>
        <v>1235.1400000000003</v>
      </c>
      <c r="L2154">
        <f t="shared" si="299"/>
        <v>3010.1400000000003</v>
      </c>
    </row>
    <row r="2155" spans="1:12" x14ac:dyDescent="0.25">
      <c r="A2155">
        <f t="shared" si="304"/>
        <v>6</v>
      </c>
      <c r="B2155">
        <f t="shared" si="305"/>
        <v>180</v>
      </c>
      <c r="C2155">
        <f t="shared" si="300"/>
        <v>3118</v>
      </c>
      <c r="D2155" t="str">
        <f t="shared" si="301"/>
        <v>Bernd</v>
      </c>
      <c r="E2155" t="str">
        <f t="shared" si="302"/>
        <v>Texter</v>
      </c>
      <c r="F2155">
        <f>ROUND(IF(Tariftyp="AT",IF($A2155&lt;MONTH(TE_ZP_AT),AT_Gehalt,AT_Gehalt*(1+TE_Satz_AT)),IF($A2155&lt;MONTH(TE_ZP_Tarif),Tarifentgelt,Tarifentgelt*(1+TE_Satz))*IRWAZ/AZ_Tarif)*EintrittsKNZ*AustrittsKNZ,2)</f>
        <v>2187.21</v>
      </c>
      <c r="G2155">
        <f>ROUND(Grundentgelt*LZinPrz,2)</f>
        <v>218.72</v>
      </c>
      <c r="H2155">
        <f>ROUND(IF(FreiwZulage&gt;TarifVolumenEnt+TarifVolumenLZ,FreiwZulage-(TarifVolumenEnt+TarifVolumenLZ),0)*AustrittsKNZ*EintrittsKNZ,2)</f>
        <v>183.93</v>
      </c>
      <c r="I2155">
        <f t="shared" si="303"/>
        <v>2589.8599999999997</v>
      </c>
      <c r="J2155">
        <f t="shared" si="297"/>
        <v>518.1</v>
      </c>
      <c r="K2155">
        <f t="shared" si="298"/>
        <v>1235.1400000000003</v>
      </c>
      <c r="L2155">
        <f t="shared" si="299"/>
        <v>3010.1400000000003</v>
      </c>
    </row>
    <row r="2156" spans="1:12" x14ac:dyDescent="0.25">
      <c r="A2156">
        <f t="shared" si="304"/>
        <v>7</v>
      </c>
      <c r="B2156">
        <f t="shared" si="305"/>
        <v>180</v>
      </c>
      <c r="C2156">
        <f t="shared" si="300"/>
        <v>3118</v>
      </c>
      <c r="D2156" t="str">
        <f t="shared" si="301"/>
        <v>Bernd</v>
      </c>
      <c r="E2156" t="str">
        <f t="shared" si="302"/>
        <v>Texter</v>
      </c>
      <c r="F2156">
        <f>ROUND(IF(Tariftyp="AT",IF($A2156&lt;MONTH(TE_ZP_AT),AT_Gehalt,AT_Gehalt*(1+TE_Satz_AT)),IF($A2156&lt;MONTH(TE_ZP_Tarif),Tarifentgelt,Tarifentgelt*(1+TE_Satz))*IRWAZ/AZ_Tarif)*EintrittsKNZ*AustrittsKNZ,2)</f>
        <v>2187.21</v>
      </c>
      <c r="G2156">
        <f>ROUND(Grundentgelt*LZinPrz,2)</f>
        <v>218.72</v>
      </c>
      <c r="H2156">
        <f>ROUND(IF(FreiwZulage&gt;TarifVolumenEnt+TarifVolumenLZ,FreiwZulage-(TarifVolumenEnt+TarifVolumenLZ),0)*AustrittsKNZ*EintrittsKNZ,2)</f>
        <v>183.93</v>
      </c>
      <c r="I2156">
        <f t="shared" si="303"/>
        <v>2589.8599999999997</v>
      </c>
      <c r="J2156">
        <f t="shared" si="297"/>
        <v>518.1</v>
      </c>
      <c r="K2156">
        <f t="shared" si="298"/>
        <v>1235.1400000000003</v>
      </c>
      <c r="L2156">
        <f t="shared" si="299"/>
        <v>3010.1400000000003</v>
      </c>
    </row>
    <row r="2157" spans="1:12" x14ac:dyDescent="0.25">
      <c r="A2157">
        <f t="shared" si="304"/>
        <v>8</v>
      </c>
      <c r="B2157">
        <f t="shared" si="305"/>
        <v>180</v>
      </c>
      <c r="C2157">
        <f t="shared" si="300"/>
        <v>3118</v>
      </c>
      <c r="D2157" t="str">
        <f t="shared" si="301"/>
        <v>Bernd</v>
      </c>
      <c r="E2157" t="str">
        <f t="shared" si="302"/>
        <v>Texter</v>
      </c>
      <c r="F2157">
        <f>ROUND(IF(Tariftyp="AT",IF($A2157&lt;MONTH(TE_ZP_AT),AT_Gehalt,AT_Gehalt*(1+TE_Satz_AT)),IF($A2157&lt;MONTH(TE_ZP_Tarif),Tarifentgelt,Tarifentgelt*(1+TE_Satz))*IRWAZ/AZ_Tarif)*EintrittsKNZ*AustrittsKNZ,2)</f>
        <v>2187.21</v>
      </c>
      <c r="G2157">
        <f>ROUND(Grundentgelt*LZinPrz,2)</f>
        <v>218.72</v>
      </c>
      <c r="H2157">
        <f>ROUND(IF(FreiwZulage&gt;TarifVolumenEnt+TarifVolumenLZ,FreiwZulage-(TarifVolumenEnt+TarifVolumenLZ),0)*AustrittsKNZ*EintrittsKNZ,2)</f>
        <v>183.93</v>
      </c>
      <c r="I2157">
        <f t="shared" si="303"/>
        <v>2589.8599999999997</v>
      </c>
      <c r="J2157">
        <f t="shared" si="297"/>
        <v>518.1</v>
      </c>
      <c r="K2157">
        <f t="shared" si="298"/>
        <v>1235.1400000000003</v>
      </c>
      <c r="L2157">
        <f t="shared" si="299"/>
        <v>3010.1400000000003</v>
      </c>
    </row>
    <row r="2158" spans="1:12" x14ac:dyDescent="0.25">
      <c r="A2158">
        <f t="shared" si="304"/>
        <v>9</v>
      </c>
      <c r="B2158">
        <f t="shared" si="305"/>
        <v>180</v>
      </c>
      <c r="C2158">
        <f t="shared" si="300"/>
        <v>3118</v>
      </c>
      <c r="D2158" t="str">
        <f t="shared" si="301"/>
        <v>Bernd</v>
      </c>
      <c r="E2158" t="str">
        <f t="shared" si="302"/>
        <v>Texter</v>
      </c>
      <c r="F2158">
        <f>ROUND(IF(Tariftyp="AT",IF($A2158&lt;MONTH(TE_ZP_AT),AT_Gehalt,AT_Gehalt*(1+TE_Satz_AT)),IF($A2158&lt;MONTH(TE_ZP_Tarif),Tarifentgelt,Tarifentgelt*(1+TE_Satz))*IRWAZ/AZ_Tarif)*EintrittsKNZ*AustrittsKNZ,2)</f>
        <v>2187.21</v>
      </c>
      <c r="G2158">
        <f>ROUND(Grundentgelt*LZinPrz,2)</f>
        <v>218.72</v>
      </c>
      <c r="H2158">
        <f>ROUND(IF(FreiwZulage&gt;TarifVolumenEnt+TarifVolumenLZ,FreiwZulage-(TarifVolumenEnt+TarifVolumenLZ),0)*AustrittsKNZ*EintrittsKNZ,2)</f>
        <v>183.93</v>
      </c>
      <c r="I2158">
        <f t="shared" si="303"/>
        <v>2589.8599999999997</v>
      </c>
      <c r="J2158">
        <f t="shared" si="297"/>
        <v>518.1</v>
      </c>
      <c r="K2158">
        <f t="shared" si="298"/>
        <v>1235.1400000000003</v>
      </c>
      <c r="L2158">
        <f t="shared" si="299"/>
        <v>3010.1400000000003</v>
      </c>
    </row>
    <row r="2159" spans="1:12" x14ac:dyDescent="0.25">
      <c r="A2159">
        <f t="shared" si="304"/>
        <v>10</v>
      </c>
      <c r="B2159">
        <f t="shared" si="305"/>
        <v>180</v>
      </c>
      <c r="C2159">
        <f t="shared" si="300"/>
        <v>3118</v>
      </c>
      <c r="D2159" t="str">
        <f t="shared" si="301"/>
        <v>Bernd</v>
      </c>
      <c r="E2159" t="str">
        <f t="shared" si="302"/>
        <v>Texter</v>
      </c>
      <c r="F2159">
        <f>ROUND(IF(Tariftyp="AT",IF($A2159&lt;MONTH(TE_ZP_AT),AT_Gehalt,AT_Gehalt*(1+TE_Satz_AT)),IF($A2159&lt;MONTH(TE_ZP_Tarif),Tarifentgelt,Tarifentgelt*(1+TE_Satz))*IRWAZ/AZ_Tarif)*EintrittsKNZ*AustrittsKNZ,2)</f>
        <v>2187.21</v>
      </c>
      <c r="G2159">
        <f>ROUND(Grundentgelt*LZinPrz,2)</f>
        <v>218.72</v>
      </c>
      <c r="H2159">
        <f>ROUND(IF(FreiwZulage&gt;TarifVolumenEnt+TarifVolumenLZ,FreiwZulage-(TarifVolumenEnt+TarifVolumenLZ),0)*AustrittsKNZ*EintrittsKNZ,2)</f>
        <v>183.93</v>
      </c>
      <c r="I2159">
        <f t="shared" si="303"/>
        <v>2589.8599999999997</v>
      </c>
      <c r="J2159">
        <f t="shared" si="297"/>
        <v>518.1</v>
      </c>
      <c r="K2159">
        <f t="shared" si="298"/>
        <v>1235.1400000000003</v>
      </c>
      <c r="L2159">
        <f t="shared" si="299"/>
        <v>3010.1400000000003</v>
      </c>
    </row>
    <row r="2160" spans="1:12" x14ac:dyDescent="0.25">
      <c r="A2160">
        <f t="shared" si="304"/>
        <v>11</v>
      </c>
      <c r="B2160">
        <f t="shared" si="305"/>
        <v>180</v>
      </c>
      <c r="C2160">
        <f t="shared" si="300"/>
        <v>3118</v>
      </c>
      <c r="D2160" t="str">
        <f t="shared" si="301"/>
        <v>Bernd</v>
      </c>
      <c r="E2160" t="str">
        <f t="shared" si="302"/>
        <v>Texter</v>
      </c>
      <c r="F2160">
        <f>ROUND(IF(Tariftyp="AT",IF($A2160&lt;MONTH(TE_ZP_AT),AT_Gehalt,AT_Gehalt*(1+TE_Satz_AT)),IF($A2160&lt;MONTH(TE_ZP_Tarif),Tarifentgelt,Tarifentgelt*(1+TE_Satz))*IRWAZ/AZ_Tarif)*EintrittsKNZ*AustrittsKNZ,2)</f>
        <v>2187.21</v>
      </c>
      <c r="G2160">
        <f>ROUND(Grundentgelt*LZinPrz,2)</f>
        <v>218.72</v>
      </c>
      <c r="H2160">
        <f>ROUND(IF(FreiwZulage&gt;TarifVolumenEnt+TarifVolumenLZ,FreiwZulage-(TarifVolumenEnt+TarifVolumenLZ),0)*AustrittsKNZ*EintrittsKNZ,2)</f>
        <v>183.93</v>
      </c>
      <c r="I2160">
        <f t="shared" si="303"/>
        <v>2589.8599999999997</v>
      </c>
      <c r="J2160">
        <f t="shared" si="297"/>
        <v>518.1</v>
      </c>
      <c r="K2160">
        <f t="shared" si="298"/>
        <v>1235.1400000000003</v>
      </c>
      <c r="L2160">
        <f t="shared" si="299"/>
        <v>3010.1400000000003</v>
      </c>
    </row>
    <row r="2161" spans="1:12" x14ac:dyDescent="0.25">
      <c r="A2161">
        <f t="shared" si="304"/>
        <v>12</v>
      </c>
      <c r="B2161">
        <f t="shared" si="305"/>
        <v>180</v>
      </c>
      <c r="C2161">
        <f t="shared" si="300"/>
        <v>3118</v>
      </c>
      <c r="D2161" t="str">
        <f t="shared" si="301"/>
        <v>Bernd</v>
      </c>
      <c r="E2161" t="str">
        <f t="shared" si="302"/>
        <v>Texter</v>
      </c>
      <c r="F2161">
        <f>ROUND(IF(Tariftyp="AT",IF($A2161&lt;MONTH(TE_ZP_AT),AT_Gehalt,AT_Gehalt*(1+TE_Satz_AT)),IF($A2161&lt;MONTH(TE_ZP_Tarif),Tarifentgelt,Tarifentgelt*(1+TE_Satz))*IRWAZ/AZ_Tarif)*EintrittsKNZ*AustrittsKNZ,2)</f>
        <v>2187.21</v>
      </c>
      <c r="G2161">
        <f>ROUND(Grundentgelt*LZinPrz,2)</f>
        <v>218.72</v>
      </c>
      <c r="H2161">
        <f>ROUND(IF(FreiwZulage&gt;TarifVolumenEnt+TarifVolumenLZ,FreiwZulage-(TarifVolumenEnt+TarifVolumenLZ),0)*AustrittsKNZ*EintrittsKNZ,2)</f>
        <v>183.93</v>
      </c>
      <c r="I2161">
        <f t="shared" si="303"/>
        <v>2589.8599999999997</v>
      </c>
      <c r="J2161">
        <f t="shared" si="297"/>
        <v>518.1</v>
      </c>
      <c r="K2161">
        <f t="shared" si="298"/>
        <v>1235.1400000000003</v>
      </c>
      <c r="L2161">
        <f t="shared" si="299"/>
        <v>3010.1400000000003</v>
      </c>
    </row>
    <row r="2162" spans="1:12" x14ac:dyDescent="0.25">
      <c r="A2162">
        <f t="shared" si="304"/>
        <v>1</v>
      </c>
      <c r="B2162">
        <f t="shared" si="305"/>
        <v>181</v>
      </c>
      <c r="C2162">
        <f t="shared" si="300"/>
        <v>3119</v>
      </c>
      <c r="D2162" t="str">
        <f t="shared" si="301"/>
        <v>Egmont</v>
      </c>
      <c r="E2162" t="str">
        <f t="shared" si="302"/>
        <v>Theissing-Rocholl</v>
      </c>
      <c r="F2162">
        <f>ROUND(IF(Tariftyp="AT",IF($A2162&lt;MONTH(TE_ZP_AT),AT_Gehalt,AT_Gehalt*(1+TE_Satz_AT)),IF($A2162&lt;MONTH(TE_ZP_Tarif),Tarifentgelt,Tarifentgelt*(1+TE_Satz))*IRWAZ/AZ_Tarif)*EintrittsKNZ*AustrittsKNZ,2)</f>
        <v>2413</v>
      </c>
      <c r="G2162">
        <f>ROUND(Grundentgelt*LZinPrz,2)</f>
        <v>289.56</v>
      </c>
      <c r="H2162">
        <f>ROUND(IF(FreiwZulage&gt;TarifVolumenEnt+TarifVolumenLZ,FreiwZulage-(TarifVolumenEnt+TarifVolumenLZ),0)*AustrittsKNZ*EintrittsKNZ,2)</f>
        <v>0</v>
      </c>
      <c r="I2162">
        <f t="shared" si="303"/>
        <v>2702.56</v>
      </c>
      <c r="J2162">
        <f t="shared" si="297"/>
        <v>540.65</v>
      </c>
      <c r="K2162">
        <f t="shared" si="298"/>
        <v>1122.44</v>
      </c>
      <c r="L2162">
        <f t="shared" si="299"/>
        <v>2897.44</v>
      </c>
    </row>
    <row r="2163" spans="1:12" x14ac:dyDescent="0.25">
      <c r="A2163">
        <f t="shared" si="304"/>
        <v>2</v>
      </c>
      <c r="B2163">
        <f t="shared" si="305"/>
        <v>181</v>
      </c>
      <c r="C2163">
        <f t="shared" si="300"/>
        <v>3119</v>
      </c>
      <c r="D2163" t="str">
        <f t="shared" si="301"/>
        <v>Egmont</v>
      </c>
      <c r="E2163" t="str">
        <f t="shared" si="302"/>
        <v>Theissing-Rocholl</v>
      </c>
      <c r="F2163">
        <f>ROUND(IF(Tariftyp="AT",IF($A2163&lt;MONTH(TE_ZP_AT),AT_Gehalt,AT_Gehalt*(1+TE_Satz_AT)),IF($A2163&lt;MONTH(TE_ZP_Tarif),Tarifentgelt,Tarifentgelt*(1+TE_Satz))*IRWAZ/AZ_Tarif)*EintrittsKNZ*AustrittsKNZ,2)</f>
        <v>2413</v>
      </c>
      <c r="G2163">
        <f>ROUND(Grundentgelt*LZinPrz,2)</f>
        <v>289.56</v>
      </c>
      <c r="H2163">
        <f>ROUND(IF(FreiwZulage&gt;TarifVolumenEnt+TarifVolumenLZ,FreiwZulage-(TarifVolumenEnt+TarifVolumenLZ),0)*AustrittsKNZ*EintrittsKNZ,2)</f>
        <v>0</v>
      </c>
      <c r="I2163">
        <f t="shared" si="303"/>
        <v>2702.56</v>
      </c>
      <c r="J2163">
        <f t="shared" si="297"/>
        <v>540.65</v>
      </c>
      <c r="K2163">
        <f t="shared" si="298"/>
        <v>1122.44</v>
      </c>
      <c r="L2163">
        <f t="shared" si="299"/>
        <v>2897.44</v>
      </c>
    </row>
    <row r="2164" spans="1:12" x14ac:dyDescent="0.25">
      <c r="A2164">
        <f t="shared" si="304"/>
        <v>3</v>
      </c>
      <c r="B2164">
        <f t="shared" si="305"/>
        <v>181</v>
      </c>
      <c r="C2164">
        <f t="shared" si="300"/>
        <v>3119</v>
      </c>
      <c r="D2164" t="str">
        <f t="shared" si="301"/>
        <v>Egmont</v>
      </c>
      <c r="E2164" t="str">
        <f t="shared" si="302"/>
        <v>Theissing-Rocholl</v>
      </c>
      <c r="F2164">
        <f>ROUND(IF(Tariftyp="AT",IF($A2164&lt;MONTH(TE_ZP_AT),AT_Gehalt,AT_Gehalt*(1+TE_Satz_AT)),IF($A2164&lt;MONTH(TE_ZP_Tarif),Tarifentgelt,Tarifentgelt*(1+TE_Satz))*IRWAZ/AZ_Tarif)*EintrittsKNZ*AustrittsKNZ,2)</f>
        <v>2413</v>
      </c>
      <c r="G2164">
        <f>ROUND(Grundentgelt*LZinPrz,2)</f>
        <v>289.56</v>
      </c>
      <c r="H2164">
        <f>ROUND(IF(FreiwZulage&gt;TarifVolumenEnt+TarifVolumenLZ,FreiwZulage-(TarifVolumenEnt+TarifVolumenLZ),0)*AustrittsKNZ*EintrittsKNZ,2)</f>
        <v>0</v>
      </c>
      <c r="I2164">
        <f t="shared" si="303"/>
        <v>2702.56</v>
      </c>
      <c r="J2164">
        <f t="shared" si="297"/>
        <v>540.65</v>
      </c>
      <c r="K2164">
        <f t="shared" si="298"/>
        <v>1122.44</v>
      </c>
      <c r="L2164">
        <f t="shared" si="299"/>
        <v>2897.44</v>
      </c>
    </row>
    <row r="2165" spans="1:12" x14ac:dyDescent="0.25">
      <c r="A2165">
        <f t="shared" si="304"/>
        <v>4</v>
      </c>
      <c r="B2165">
        <f t="shared" si="305"/>
        <v>181</v>
      </c>
      <c r="C2165">
        <f t="shared" si="300"/>
        <v>3119</v>
      </c>
      <c r="D2165" t="str">
        <f t="shared" si="301"/>
        <v>Egmont</v>
      </c>
      <c r="E2165" t="str">
        <f t="shared" si="302"/>
        <v>Theissing-Rocholl</v>
      </c>
      <c r="F2165">
        <f>ROUND(IF(Tariftyp="AT",IF($A2165&lt;MONTH(TE_ZP_AT),AT_Gehalt,AT_Gehalt*(1+TE_Satz_AT)),IF($A2165&lt;MONTH(TE_ZP_Tarif),Tarifentgelt,Tarifentgelt*(1+TE_Satz))*IRWAZ/AZ_Tarif)*EintrittsKNZ*AustrittsKNZ,2)</f>
        <v>2413</v>
      </c>
      <c r="G2165">
        <f>ROUND(Grundentgelt*LZinPrz,2)</f>
        <v>289.56</v>
      </c>
      <c r="H2165">
        <f>ROUND(IF(FreiwZulage&gt;TarifVolumenEnt+TarifVolumenLZ,FreiwZulage-(TarifVolumenEnt+TarifVolumenLZ),0)*AustrittsKNZ*EintrittsKNZ,2)</f>
        <v>0</v>
      </c>
      <c r="I2165">
        <f t="shared" si="303"/>
        <v>2702.56</v>
      </c>
      <c r="J2165">
        <f t="shared" si="297"/>
        <v>540.65</v>
      </c>
      <c r="K2165">
        <f t="shared" si="298"/>
        <v>1122.44</v>
      </c>
      <c r="L2165">
        <f t="shared" si="299"/>
        <v>2897.44</v>
      </c>
    </row>
    <row r="2166" spans="1:12" x14ac:dyDescent="0.25">
      <c r="A2166">
        <f t="shared" si="304"/>
        <v>5</v>
      </c>
      <c r="B2166">
        <f t="shared" si="305"/>
        <v>181</v>
      </c>
      <c r="C2166">
        <f t="shared" si="300"/>
        <v>3119</v>
      </c>
      <c r="D2166" t="str">
        <f t="shared" si="301"/>
        <v>Egmont</v>
      </c>
      <c r="E2166" t="str">
        <f t="shared" si="302"/>
        <v>Theissing-Rocholl</v>
      </c>
      <c r="F2166">
        <f>ROUND(IF(Tariftyp="AT",IF($A2166&lt;MONTH(TE_ZP_AT),AT_Gehalt,AT_Gehalt*(1+TE_Satz_AT)),IF($A2166&lt;MONTH(TE_ZP_Tarif),Tarifentgelt,Tarifentgelt*(1+TE_Satz))*IRWAZ/AZ_Tarif)*EintrittsKNZ*AustrittsKNZ,2)</f>
        <v>2485.39</v>
      </c>
      <c r="G2166">
        <f>ROUND(Grundentgelt*LZinPrz,2)</f>
        <v>298.25</v>
      </c>
      <c r="H2166">
        <f>ROUND(IF(FreiwZulage&gt;TarifVolumenEnt+TarifVolumenLZ,FreiwZulage-(TarifVolumenEnt+TarifVolumenLZ),0)*AustrittsKNZ*EintrittsKNZ,2)</f>
        <v>0</v>
      </c>
      <c r="I2166">
        <f t="shared" si="303"/>
        <v>2783.64</v>
      </c>
      <c r="J2166">
        <f t="shared" si="297"/>
        <v>556.87</v>
      </c>
      <c r="K2166">
        <f t="shared" si="298"/>
        <v>1041.3600000000001</v>
      </c>
      <c r="L2166">
        <f t="shared" si="299"/>
        <v>2816.36</v>
      </c>
    </row>
    <row r="2167" spans="1:12" x14ac:dyDescent="0.25">
      <c r="A2167">
        <f t="shared" si="304"/>
        <v>6</v>
      </c>
      <c r="B2167">
        <f t="shared" si="305"/>
        <v>181</v>
      </c>
      <c r="C2167">
        <f t="shared" si="300"/>
        <v>3119</v>
      </c>
      <c r="D2167" t="str">
        <f t="shared" si="301"/>
        <v>Egmont</v>
      </c>
      <c r="E2167" t="str">
        <f t="shared" si="302"/>
        <v>Theissing-Rocholl</v>
      </c>
      <c r="F2167">
        <f>ROUND(IF(Tariftyp="AT",IF($A2167&lt;MONTH(TE_ZP_AT),AT_Gehalt,AT_Gehalt*(1+TE_Satz_AT)),IF($A2167&lt;MONTH(TE_ZP_Tarif),Tarifentgelt,Tarifentgelt*(1+TE_Satz))*IRWAZ/AZ_Tarif)*EintrittsKNZ*AustrittsKNZ,2)</f>
        <v>2485.39</v>
      </c>
      <c r="G2167">
        <f>ROUND(Grundentgelt*LZinPrz,2)</f>
        <v>298.25</v>
      </c>
      <c r="H2167">
        <f>ROUND(IF(FreiwZulage&gt;TarifVolumenEnt+TarifVolumenLZ,FreiwZulage-(TarifVolumenEnt+TarifVolumenLZ),0)*AustrittsKNZ*EintrittsKNZ,2)</f>
        <v>0</v>
      </c>
      <c r="I2167">
        <f t="shared" si="303"/>
        <v>2783.64</v>
      </c>
      <c r="J2167">
        <f t="shared" si="297"/>
        <v>556.87</v>
      </c>
      <c r="K2167">
        <f t="shared" si="298"/>
        <v>1041.3600000000001</v>
      </c>
      <c r="L2167">
        <f t="shared" si="299"/>
        <v>2816.36</v>
      </c>
    </row>
    <row r="2168" spans="1:12" x14ac:dyDescent="0.25">
      <c r="A2168">
        <f t="shared" si="304"/>
        <v>7</v>
      </c>
      <c r="B2168">
        <f t="shared" si="305"/>
        <v>181</v>
      </c>
      <c r="C2168">
        <f t="shared" si="300"/>
        <v>3119</v>
      </c>
      <c r="D2168" t="str">
        <f t="shared" si="301"/>
        <v>Egmont</v>
      </c>
      <c r="E2168" t="str">
        <f t="shared" si="302"/>
        <v>Theissing-Rocholl</v>
      </c>
      <c r="F2168">
        <f>ROUND(IF(Tariftyp="AT",IF($A2168&lt;MONTH(TE_ZP_AT),AT_Gehalt,AT_Gehalt*(1+TE_Satz_AT)),IF($A2168&lt;MONTH(TE_ZP_Tarif),Tarifentgelt,Tarifentgelt*(1+TE_Satz))*IRWAZ/AZ_Tarif)*EintrittsKNZ*AustrittsKNZ,2)</f>
        <v>2485.39</v>
      </c>
      <c r="G2168">
        <f>ROUND(Grundentgelt*LZinPrz,2)</f>
        <v>298.25</v>
      </c>
      <c r="H2168">
        <f>ROUND(IF(FreiwZulage&gt;TarifVolumenEnt+TarifVolumenLZ,FreiwZulage-(TarifVolumenEnt+TarifVolumenLZ),0)*AustrittsKNZ*EintrittsKNZ,2)</f>
        <v>0</v>
      </c>
      <c r="I2168">
        <f t="shared" si="303"/>
        <v>2783.64</v>
      </c>
      <c r="J2168">
        <f t="shared" si="297"/>
        <v>556.87</v>
      </c>
      <c r="K2168">
        <f t="shared" si="298"/>
        <v>1041.3600000000001</v>
      </c>
      <c r="L2168">
        <f t="shared" si="299"/>
        <v>2816.36</v>
      </c>
    </row>
    <row r="2169" spans="1:12" x14ac:dyDescent="0.25">
      <c r="A2169">
        <f t="shared" si="304"/>
        <v>8</v>
      </c>
      <c r="B2169">
        <f t="shared" si="305"/>
        <v>181</v>
      </c>
      <c r="C2169">
        <f t="shared" si="300"/>
        <v>3119</v>
      </c>
      <c r="D2169" t="str">
        <f t="shared" si="301"/>
        <v>Egmont</v>
      </c>
      <c r="E2169" t="str">
        <f t="shared" si="302"/>
        <v>Theissing-Rocholl</v>
      </c>
      <c r="F2169">
        <f>ROUND(IF(Tariftyp="AT",IF($A2169&lt;MONTH(TE_ZP_AT),AT_Gehalt,AT_Gehalt*(1+TE_Satz_AT)),IF($A2169&lt;MONTH(TE_ZP_Tarif),Tarifentgelt,Tarifentgelt*(1+TE_Satz))*IRWAZ/AZ_Tarif)*EintrittsKNZ*AustrittsKNZ,2)</f>
        <v>2485.39</v>
      </c>
      <c r="G2169">
        <f>ROUND(Grundentgelt*LZinPrz,2)</f>
        <v>298.25</v>
      </c>
      <c r="H2169">
        <f>ROUND(IF(FreiwZulage&gt;TarifVolumenEnt+TarifVolumenLZ,FreiwZulage-(TarifVolumenEnt+TarifVolumenLZ),0)*AustrittsKNZ*EintrittsKNZ,2)</f>
        <v>0</v>
      </c>
      <c r="I2169">
        <f t="shared" si="303"/>
        <v>2783.64</v>
      </c>
      <c r="J2169">
        <f t="shared" si="297"/>
        <v>556.87</v>
      </c>
      <c r="K2169">
        <f t="shared" si="298"/>
        <v>1041.3600000000001</v>
      </c>
      <c r="L2169">
        <f t="shared" si="299"/>
        <v>2816.36</v>
      </c>
    </row>
    <row r="2170" spans="1:12" x14ac:dyDescent="0.25">
      <c r="A2170">
        <f t="shared" si="304"/>
        <v>9</v>
      </c>
      <c r="B2170">
        <f t="shared" si="305"/>
        <v>181</v>
      </c>
      <c r="C2170">
        <f t="shared" si="300"/>
        <v>3119</v>
      </c>
      <c r="D2170" t="str">
        <f t="shared" si="301"/>
        <v>Egmont</v>
      </c>
      <c r="E2170" t="str">
        <f t="shared" si="302"/>
        <v>Theissing-Rocholl</v>
      </c>
      <c r="F2170">
        <f>ROUND(IF(Tariftyp="AT",IF($A2170&lt;MONTH(TE_ZP_AT),AT_Gehalt,AT_Gehalt*(1+TE_Satz_AT)),IF($A2170&lt;MONTH(TE_ZP_Tarif),Tarifentgelt,Tarifentgelt*(1+TE_Satz))*IRWAZ/AZ_Tarif)*EintrittsKNZ*AustrittsKNZ,2)</f>
        <v>2485.39</v>
      </c>
      <c r="G2170">
        <f>ROUND(Grundentgelt*LZinPrz,2)</f>
        <v>298.25</v>
      </c>
      <c r="H2170">
        <f>ROUND(IF(FreiwZulage&gt;TarifVolumenEnt+TarifVolumenLZ,FreiwZulage-(TarifVolumenEnt+TarifVolumenLZ),0)*AustrittsKNZ*EintrittsKNZ,2)</f>
        <v>0</v>
      </c>
      <c r="I2170">
        <f t="shared" si="303"/>
        <v>2783.64</v>
      </c>
      <c r="J2170">
        <f t="shared" si="297"/>
        <v>556.87</v>
      </c>
      <c r="K2170">
        <f t="shared" si="298"/>
        <v>1041.3600000000001</v>
      </c>
      <c r="L2170">
        <f t="shared" si="299"/>
        <v>2816.36</v>
      </c>
    </row>
    <row r="2171" spans="1:12" x14ac:dyDescent="0.25">
      <c r="A2171">
        <f t="shared" si="304"/>
        <v>10</v>
      </c>
      <c r="B2171">
        <f t="shared" si="305"/>
        <v>181</v>
      </c>
      <c r="C2171">
        <f t="shared" si="300"/>
        <v>3119</v>
      </c>
      <c r="D2171" t="str">
        <f t="shared" si="301"/>
        <v>Egmont</v>
      </c>
      <c r="E2171" t="str">
        <f t="shared" si="302"/>
        <v>Theissing-Rocholl</v>
      </c>
      <c r="F2171">
        <f>ROUND(IF(Tariftyp="AT",IF($A2171&lt;MONTH(TE_ZP_AT),AT_Gehalt,AT_Gehalt*(1+TE_Satz_AT)),IF($A2171&lt;MONTH(TE_ZP_Tarif),Tarifentgelt,Tarifentgelt*(1+TE_Satz))*IRWAZ/AZ_Tarif)*EintrittsKNZ*AustrittsKNZ,2)</f>
        <v>2485.39</v>
      </c>
      <c r="G2171">
        <f>ROUND(Grundentgelt*LZinPrz,2)</f>
        <v>298.25</v>
      </c>
      <c r="H2171">
        <f>ROUND(IF(FreiwZulage&gt;TarifVolumenEnt+TarifVolumenLZ,FreiwZulage-(TarifVolumenEnt+TarifVolumenLZ),0)*AustrittsKNZ*EintrittsKNZ,2)</f>
        <v>0</v>
      </c>
      <c r="I2171">
        <f t="shared" si="303"/>
        <v>2783.64</v>
      </c>
      <c r="J2171">
        <f t="shared" si="297"/>
        <v>556.87</v>
      </c>
      <c r="K2171">
        <f t="shared" si="298"/>
        <v>1041.3600000000001</v>
      </c>
      <c r="L2171">
        <f t="shared" si="299"/>
        <v>2816.36</v>
      </c>
    </row>
    <row r="2172" spans="1:12" x14ac:dyDescent="0.25">
      <c r="A2172">
        <f t="shared" si="304"/>
        <v>11</v>
      </c>
      <c r="B2172">
        <f t="shared" si="305"/>
        <v>181</v>
      </c>
      <c r="C2172">
        <f t="shared" si="300"/>
        <v>3119</v>
      </c>
      <c r="D2172" t="str">
        <f t="shared" si="301"/>
        <v>Egmont</v>
      </c>
      <c r="E2172" t="str">
        <f t="shared" si="302"/>
        <v>Theissing-Rocholl</v>
      </c>
      <c r="F2172">
        <f>ROUND(IF(Tariftyp="AT",IF($A2172&lt;MONTH(TE_ZP_AT),AT_Gehalt,AT_Gehalt*(1+TE_Satz_AT)),IF($A2172&lt;MONTH(TE_ZP_Tarif),Tarifentgelt,Tarifentgelt*(1+TE_Satz))*IRWAZ/AZ_Tarif)*EintrittsKNZ*AustrittsKNZ,2)</f>
        <v>2485.39</v>
      </c>
      <c r="G2172">
        <f>ROUND(Grundentgelt*LZinPrz,2)</f>
        <v>298.25</v>
      </c>
      <c r="H2172">
        <f>ROUND(IF(FreiwZulage&gt;TarifVolumenEnt+TarifVolumenLZ,FreiwZulage-(TarifVolumenEnt+TarifVolumenLZ),0)*AustrittsKNZ*EintrittsKNZ,2)</f>
        <v>0</v>
      </c>
      <c r="I2172">
        <f t="shared" si="303"/>
        <v>2783.64</v>
      </c>
      <c r="J2172">
        <f t="shared" si="297"/>
        <v>556.87</v>
      </c>
      <c r="K2172">
        <f t="shared" si="298"/>
        <v>1041.3600000000001</v>
      </c>
      <c r="L2172">
        <f t="shared" si="299"/>
        <v>2816.36</v>
      </c>
    </row>
    <row r="2173" spans="1:12" x14ac:dyDescent="0.25">
      <c r="A2173">
        <f t="shared" si="304"/>
        <v>12</v>
      </c>
      <c r="B2173">
        <f t="shared" si="305"/>
        <v>181</v>
      </c>
      <c r="C2173">
        <f t="shared" si="300"/>
        <v>3119</v>
      </c>
      <c r="D2173" t="str">
        <f t="shared" si="301"/>
        <v>Egmont</v>
      </c>
      <c r="E2173" t="str">
        <f t="shared" si="302"/>
        <v>Theissing-Rocholl</v>
      </c>
      <c r="F2173">
        <f>ROUND(IF(Tariftyp="AT",IF($A2173&lt;MONTH(TE_ZP_AT),AT_Gehalt,AT_Gehalt*(1+TE_Satz_AT)),IF($A2173&lt;MONTH(TE_ZP_Tarif),Tarifentgelt,Tarifentgelt*(1+TE_Satz))*IRWAZ/AZ_Tarif)*EintrittsKNZ*AustrittsKNZ,2)</f>
        <v>2485.39</v>
      </c>
      <c r="G2173">
        <f>ROUND(Grundentgelt*LZinPrz,2)</f>
        <v>298.25</v>
      </c>
      <c r="H2173">
        <f>ROUND(IF(FreiwZulage&gt;TarifVolumenEnt+TarifVolumenLZ,FreiwZulage-(TarifVolumenEnt+TarifVolumenLZ),0)*AustrittsKNZ*EintrittsKNZ,2)</f>
        <v>0</v>
      </c>
      <c r="I2173">
        <f t="shared" si="303"/>
        <v>2783.64</v>
      </c>
      <c r="J2173">
        <f t="shared" si="297"/>
        <v>556.87</v>
      </c>
      <c r="K2173">
        <f t="shared" si="298"/>
        <v>1041.3600000000001</v>
      </c>
      <c r="L2173">
        <f t="shared" si="299"/>
        <v>2816.36</v>
      </c>
    </row>
    <row r="2174" spans="1:12" x14ac:dyDescent="0.25">
      <c r="A2174">
        <f t="shared" si="304"/>
        <v>1</v>
      </c>
      <c r="B2174">
        <f t="shared" si="305"/>
        <v>182</v>
      </c>
      <c r="C2174">
        <f t="shared" si="300"/>
        <v>3120</v>
      </c>
      <c r="D2174" t="str">
        <f t="shared" si="301"/>
        <v>Armin</v>
      </c>
      <c r="E2174" t="str">
        <f t="shared" si="302"/>
        <v>Thomalla</v>
      </c>
      <c r="F2174">
        <f>ROUND(IF(Tariftyp="AT",IF($A2174&lt;MONTH(TE_ZP_AT),AT_Gehalt,AT_Gehalt*(1+TE_Satz_AT)),IF($A2174&lt;MONTH(TE_ZP_Tarif),Tarifentgelt,Tarifentgelt*(1+TE_Satz))*IRWAZ/AZ_Tarif)*EintrittsKNZ*AustrittsKNZ,2)</f>
        <v>3701</v>
      </c>
      <c r="G2174">
        <f>ROUND(Grundentgelt*LZinPrz,2)</f>
        <v>333.09</v>
      </c>
      <c r="H2174">
        <f>ROUND(IF(FreiwZulage&gt;TarifVolumenEnt+TarifVolumenLZ,FreiwZulage-(TarifVolumenEnt+TarifVolumenLZ),0)*AustrittsKNZ*EintrittsKNZ,2)</f>
        <v>0</v>
      </c>
      <c r="I2174">
        <f t="shared" si="303"/>
        <v>4034.09</v>
      </c>
      <c r="J2174">
        <f t="shared" si="297"/>
        <v>789.72</v>
      </c>
      <c r="K2174">
        <f t="shared" si="298"/>
        <v>0</v>
      </c>
      <c r="L2174">
        <f t="shared" si="299"/>
        <v>1565.9099999999999</v>
      </c>
    </row>
    <row r="2175" spans="1:12" x14ac:dyDescent="0.25">
      <c r="A2175">
        <f t="shared" si="304"/>
        <v>2</v>
      </c>
      <c r="B2175">
        <f t="shared" si="305"/>
        <v>182</v>
      </c>
      <c r="C2175">
        <f t="shared" si="300"/>
        <v>3120</v>
      </c>
      <c r="D2175" t="str">
        <f t="shared" si="301"/>
        <v>Armin</v>
      </c>
      <c r="E2175" t="str">
        <f t="shared" si="302"/>
        <v>Thomalla</v>
      </c>
      <c r="F2175">
        <f>ROUND(IF(Tariftyp="AT",IF($A2175&lt;MONTH(TE_ZP_AT),AT_Gehalt,AT_Gehalt*(1+TE_Satz_AT)),IF($A2175&lt;MONTH(TE_ZP_Tarif),Tarifentgelt,Tarifentgelt*(1+TE_Satz))*IRWAZ/AZ_Tarif)*EintrittsKNZ*AustrittsKNZ,2)</f>
        <v>3701</v>
      </c>
      <c r="G2175">
        <f>ROUND(Grundentgelt*LZinPrz,2)</f>
        <v>333.09</v>
      </c>
      <c r="H2175">
        <f>ROUND(IF(FreiwZulage&gt;TarifVolumenEnt+TarifVolumenLZ,FreiwZulage-(TarifVolumenEnt+TarifVolumenLZ),0)*AustrittsKNZ*EintrittsKNZ,2)</f>
        <v>0</v>
      </c>
      <c r="I2175">
        <f t="shared" si="303"/>
        <v>4034.09</v>
      </c>
      <c r="J2175">
        <f t="shared" si="297"/>
        <v>789.72</v>
      </c>
      <c r="K2175">
        <f t="shared" si="298"/>
        <v>0</v>
      </c>
      <c r="L2175">
        <f t="shared" si="299"/>
        <v>1565.9099999999999</v>
      </c>
    </row>
    <row r="2176" spans="1:12" x14ac:dyDescent="0.25">
      <c r="A2176">
        <f t="shared" si="304"/>
        <v>3</v>
      </c>
      <c r="B2176">
        <f t="shared" si="305"/>
        <v>182</v>
      </c>
      <c r="C2176">
        <f t="shared" si="300"/>
        <v>3120</v>
      </c>
      <c r="D2176" t="str">
        <f t="shared" si="301"/>
        <v>Armin</v>
      </c>
      <c r="E2176" t="str">
        <f t="shared" si="302"/>
        <v>Thomalla</v>
      </c>
      <c r="F2176">
        <f>ROUND(IF(Tariftyp="AT",IF($A2176&lt;MONTH(TE_ZP_AT),AT_Gehalt,AT_Gehalt*(1+TE_Satz_AT)),IF($A2176&lt;MONTH(TE_ZP_Tarif),Tarifentgelt,Tarifentgelt*(1+TE_Satz))*IRWAZ/AZ_Tarif)*EintrittsKNZ*AustrittsKNZ,2)</f>
        <v>3701</v>
      </c>
      <c r="G2176">
        <f>ROUND(Grundentgelt*LZinPrz,2)</f>
        <v>333.09</v>
      </c>
      <c r="H2176">
        <f>ROUND(IF(FreiwZulage&gt;TarifVolumenEnt+TarifVolumenLZ,FreiwZulage-(TarifVolumenEnt+TarifVolumenLZ),0)*AustrittsKNZ*EintrittsKNZ,2)</f>
        <v>0</v>
      </c>
      <c r="I2176">
        <f t="shared" si="303"/>
        <v>4034.09</v>
      </c>
      <c r="J2176">
        <f t="shared" si="297"/>
        <v>789.72</v>
      </c>
      <c r="K2176">
        <f t="shared" si="298"/>
        <v>0</v>
      </c>
      <c r="L2176">
        <f t="shared" si="299"/>
        <v>1565.9099999999999</v>
      </c>
    </row>
    <row r="2177" spans="1:12" x14ac:dyDescent="0.25">
      <c r="A2177">
        <f t="shared" si="304"/>
        <v>4</v>
      </c>
      <c r="B2177">
        <f t="shared" si="305"/>
        <v>182</v>
      </c>
      <c r="C2177">
        <f t="shared" si="300"/>
        <v>3120</v>
      </c>
      <c r="D2177" t="str">
        <f t="shared" si="301"/>
        <v>Armin</v>
      </c>
      <c r="E2177" t="str">
        <f t="shared" si="302"/>
        <v>Thomalla</v>
      </c>
      <c r="F2177">
        <f>ROUND(IF(Tariftyp="AT",IF($A2177&lt;MONTH(TE_ZP_AT),AT_Gehalt,AT_Gehalt*(1+TE_Satz_AT)),IF($A2177&lt;MONTH(TE_ZP_Tarif),Tarifentgelt,Tarifentgelt*(1+TE_Satz))*IRWAZ/AZ_Tarif)*EintrittsKNZ*AustrittsKNZ,2)</f>
        <v>3701</v>
      </c>
      <c r="G2177">
        <f>ROUND(Grundentgelt*LZinPrz,2)</f>
        <v>333.09</v>
      </c>
      <c r="H2177">
        <f>ROUND(IF(FreiwZulage&gt;TarifVolumenEnt+TarifVolumenLZ,FreiwZulage-(TarifVolumenEnt+TarifVolumenLZ),0)*AustrittsKNZ*EintrittsKNZ,2)</f>
        <v>0</v>
      </c>
      <c r="I2177">
        <f t="shared" si="303"/>
        <v>4034.09</v>
      </c>
      <c r="J2177">
        <f t="shared" si="297"/>
        <v>789.72</v>
      </c>
      <c r="K2177">
        <f t="shared" si="298"/>
        <v>0</v>
      </c>
      <c r="L2177">
        <f t="shared" si="299"/>
        <v>1565.9099999999999</v>
      </c>
    </row>
    <row r="2178" spans="1:12" x14ac:dyDescent="0.25">
      <c r="A2178">
        <f t="shared" si="304"/>
        <v>5</v>
      </c>
      <c r="B2178">
        <f t="shared" si="305"/>
        <v>182</v>
      </c>
      <c r="C2178">
        <f t="shared" si="300"/>
        <v>3120</v>
      </c>
      <c r="D2178" t="str">
        <f t="shared" si="301"/>
        <v>Armin</v>
      </c>
      <c r="E2178" t="str">
        <f t="shared" si="302"/>
        <v>Thomalla</v>
      </c>
      <c r="F2178">
        <f>ROUND(IF(Tariftyp="AT",IF($A2178&lt;MONTH(TE_ZP_AT),AT_Gehalt,AT_Gehalt*(1+TE_Satz_AT)),IF($A2178&lt;MONTH(TE_ZP_Tarif),Tarifentgelt,Tarifentgelt*(1+TE_Satz))*IRWAZ/AZ_Tarif)*EintrittsKNZ*AustrittsKNZ,2)</f>
        <v>3812.03</v>
      </c>
      <c r="G2178">
        <f>ROUND(Grundentgelt*LZinPrz,2)</f>
        <v>343.08</v>
      </c>
      <c r="H2178">
        <f>ROUND(IF(FreiwZulage&gt;TarifVolumenEnt+TarifVolumenLZ,FreiwZulage-(TarifVolumenEnt+TarifVolumenLZ),0)*AustrittsKNZ*EintrittsKNZ,2)</f>
        <v>0</v>
      </c>
      <c r="I2178">
        <f t="shared" si="303"/>
        <v>4155.1100000000006</v>
      </c>
      <c r="J2178">
        <f t="shared" ref="J2178:J2241" si="306">ROUND(IF(KVPV_BBG&lt;lfdEntgelt,KVPV_BBG*KVPV_Satz,lfdEntgelt*KVPV_Satz)+IF(RVAV_BBG&lt;lfdEntgelt,RVAV_BBG*RVAV_Satz,lfdEntgelt*RVAV_Satz),2)</f>
        <v>803.91</v>
      </c>
      <c r="K2178">
        <f t="shared" ref="K2178:K2241" si="307">IF(KVPV_BBG-lfdEntgelt&lt;0,0,KVPV_BBG-lfdEntgelt)</f>
        <v>0</v>
      </c>
      <c r="L2178">
        <f t="shared" ref="L2178:L2241" si="308">IF(RVAV_BBG-lfdEntgelt&lt;0,0,RVAV_BBG-lfdEntgelt)</f>
        <v>1444.8899999999994</v>
      </c>
    </row>
    <row r="2179" spans="1:12" x14ac:dyDescent="0.25">
      <c r="A2179">
        <f t="shared" si="304"/>
        <v>6</v>
      </c>
      <c r="B2179">
        <f t="shared" si="305"/>
        <v>182</v>
      </c>
      <c r="C2179">
        <f t="shared" ref="C2179:C2242" si="309">INDEX(Stammdaten,$B2179,1)</f>
        <v>3120</v>
      </c>
      <c r="D2179" t="str">
        <f t="shared" ref="D2179:D2242" si="310">INDEX(Stammdaten,$B2179,2)</f>
        <v>Armin</v>
      </c>
      <c r="E2179" t="str">
        <f t="shared" ref="E2179:E2242" si="311">INDEX(Stammdaten,$B2179,3)</f>
        <v>Thomalla</v>
      </c>
      <c r="F2179">
        <f>ROUND(IF(Tariftyp="AT",IF($A2179&lt;MONTH(TE_ZP_AT),AT_Gehalt,AT_Gehalt*(1+TE_Satz_AT)),IF($A2179&lt;MONTH(TE_ZP_Tarif),Tarifentgelt,Tarifentgelt*(1+TE_Satz))*IRWAZ/AZ_Tarif)*EintrittsKNZ*AustrittsKNZ,2)</f>
        <v>0</v>
      </c>
      <c r="G2179">
        <f>ROUND(Grundentgelt*LZinPrz,2)</f>
        <v>0</v>
      </c>
      <c r="H2179">
        <f>ROUND(IF(FreiwZulage&gt;TarifVolumenEnt+TarifVolumenLZ,FreiwZulage-(TarifVolumenEnt+TarifVolumenLZ),0)*AustrittsKNZ*EintrittsKNZ,2)</f>
        <v>0</v>
      </c>
      <c r="I2179">
        <f t="shared" ref="I2179:I2242" si="312">SUM(F2179:H2179)</f>
        <v>0</v>
      </c>
      <c r="J2179">
        <f t="shared" si="306"/>
        <v>0</v>
      </c>
      <c r="K2179">
        <f t="shared" si="307"/>
        <v>3825</v>
      </c>
      <c r="L2179">
        <f t="shared" si="308"/>
        <v>5600</v>
      </c>
    </row>
    <row r="2180" spans="1:12" x14ac:dyDescent="0.25">
      <c r="A2180">
        <f t="shared" ref="A2180:A2243" si="313">IF($A2179=12,1,$A2179+1)</f>
        <v>7</v>
      </c>
      <c r="B2180">
        <f t="shared" ref="B2180:B2243" si="314">IF(A2180=1,B2179+1,B2179)</f>
        <v>182</v>
      </c>
      <c r="C2180">
        <f t="shared" si="309"/>
        <v>3120</v>
      </c>
      <c r="D2180" t="str">
        <f t="shared" si="310"/>
        <v>Armin</v>
      </c>
      <c r="E2180" t="str">
        <f t="shared" si="311"/>
        <v>Thomalla</v>
      </c>
      <c r="F2180">
        <f>ROUND(IF(Tariftyp="AT",IF($A2180&lt;MONTH(TE_ZP_AT),AT_Gehalt,AT_Gehalt*(1+TE_Satz_AT)),IF($A2180&lt;MONTH(TE_ZP_Tarif),Tarifentgelt,Tarifentgelt*(1+TE_Satz))*IRWAZ/AZ_Tarif)*EintrittsKNZ*AustrittsKNZ,2)</f>
        <v>0</v>
      </c>
      <c r="G2180">
        <f>ROUND(Grundentgelt*LZinPrz,2)</f>
        <v>0</v>
      </c>
      <c r="H2180">
        <f>ROUND(IF(FreiwZulage&gt;TarifVolumenEnt+TarifVolumenLZ,FreiwZulage-(TarifVolumenEnt+TarifVolumenLZ),0)*AustrittsKNZ*EintrittsKNZ,2)</f>
        <v>0</v>
      </c>
      <c r="I2180">
        <f t="shared" si="312"/>
        <v>0</v>
      </c>
      <c r="J2180">
        <f t="shared" si="306"/>
        <v>0</v>
      </c>
      <c r="K2180">
        <f t="shared" si="307"/>
        <v>3825</v>
      </c>
      <c r="L2180">
        <f t="shared" si="308"/>
        <v>5600</v>
      </c>
    </row>
    <row r="2181" spans="1:12" x14ac:dyDescent="0.25">
      <c r="A2181">
        <f t="shared" si="313"/>
        <v>8</v>
      </c>
      <c r="B2181">
        <f t="shared" si="314"/>
        <v>182</v>
      </c>
      <c r="C2181">
        <f t="shared" si="309"/>
        <v>3120</v>
      </c>
      <c r="D2181" t="str">
        <f t="shared" si="310"/>
        <v>Armin</v>
      </c>
      <c r="E2181" t="str">
        <f t="shared" si="311"/>
        <v>Thomalla</v>
      </c>
      <c r="F2181">
        <f>ROUND(IF(Tariftyp="AT",IF($A2181&lt;MONTH(TE_ZP_AT),AT_Gehalt,AT_Gehalt*(1+TE_Satz_AT)),IF($A2181&lt;MONTH(TE_ZP_Tarif),Tarifentgelt,Tarifentgelt*(1+TE_Satz))*IRWAZ/AZ_Tarif)*EintrittsKNZ*AustrittsKNZ,2)</f>
        <v>0</v>
      </c>
      <c r="G2181">
        <f>ROUND(Grundentgelt*LZinPrz,2)</f>
        <v>0</v>
      </c>
      <c r="H2181">
        <f>ROUND(IF(FreiwZulage&gt;TarifVolumenEnt+TarifVolumenLZ,FreiwZulage-(TarifVolumenEnt+TarifVolumenLZ),0)*AustrittsKNZ*EintrittsKNZ,2)</f>
        <v>0</v>
      </c>
      <c r="I2181">
        <f t="shared" si="312"/>
        <v>0</v>
      </c>
      <c r="J2181">
        <f t="shared" si="306"/>
        <v>0</v>
      </c>
      <c r="K2181">
        <f t="shared" si="307"/>
        <v>3825</v>
      </c>
      <c r="L2181">
        <f t="shared" si="308"/>
        <v>5600</v>
      </c>
    </row>
    <row r="2182" spans="1:12" x14ac:dyDescent="0.25">
      <c r="A2182">
        <f t="shared" si="313"/>
        <v>9</v>
      </c>
      <c r="B2182">
        <f t="shared" si="314"/>
        <v>182</v>
      </c>
      <c r="C2182">
        <f t="shared" si="309"/>
        <v>3120</v>
      </c>
      <c r="D2182" t="str">
        <f t="shared" si="310"/>
        <v>Armin</v>
      </c>
      <c r="E2182" t="str">
        <f t="shared" si="311"/>
        <v>Thomalla</v>
      </c>
      <c r="F2182">
        <f>ROUND(IF(Tariftyp="AT",IF($A2182&lt;MONTH(TE_ZP_AT),AT_Gehalt,AT_Gehalt*(1+TE_Satz_AT)),IF($A2182&lt;MONTH(TE_ZP_Tarif),Tarifentgelt,Tarifentgelt*(1+TE_Satz))*IRWAZ/AZ_Tarif)*EintrittsKNZ*AustrittsKNZ,2)</f>
        <v>0</v>
      </c>
      <c r="G2182">
        <f>ROUND(Grundentgelt*LZinPrz,2)</f>
        <v>0</v>
      </c>
      <c r="H2182">
        <f>ROUND(IF(FreiwZulage&gt;TarifVolumenEnt+TarifVolumenLZ,FreiwZulage-(TarifVolumenEnt+TarifVolumenLZ),0)*AustrittsKNZ*EintrittsKNZ,2)</f>
        <v>0</v>
      </c>
      <c r="I2182">
        <f t="shared" si="312"/>
        <v>0</v>
      </c>
      <c r="J2182">
        <f t="shared" si="306"/>
        <v>0</v>
      </c>
      <c r="K2182">
        <f t="shared" si="307"/>
        <v>3825</v>
      </c>
      <c r="L2182">
        <f t="shared" si="308"/>
        <v>5600</v>
      </c>
    </row>
    <row r="2183" spans="1:12" x14ac:dyDescent="0.25">
      <c r="A2183">
        <f t="shared" si="313"/>
        <v>10</v>
      </c>
      <c r="B2183">
        <f t="shared" si="314"/>
        <v>182</v>
      </c>
      <c r="C2183">
        <f t="shared" si="309"/>
        <v>3120</v>
      </c>
      <c r="D2183" t="str">
        <f t="shared" si="310"/>
        <v>Armin</v>
      </c>
      <c r="E2183" t="str">
        <f t="shared" si="311"/>
        <v>Thomalla</v>
      </c>
      <c r="F2183">
        <f>ROUND(IF(Tariftyp="AT",IF($A2183&lt;MONTH(TE_ZP_AT),AT_Gehalt,AT_Gehalt*(1+TE_Satz_AT)),IF($A2183&lt;MONTH(TE_ZP_Tarif),Tarifentgelt,Tarifentgelt*(1+TE_Satz))*IRWAZ/AZ_Tarif)*EintrittsKNZ*AustrittsKNZ,2)</f>
        <v>0</v>
      </c>
      <c r="G2183">
        <f>ROUND(Grundentgelt*LZinPrz,2)</f>
        <v>0</v>
      </c>
      <c r="H2183">
        <f>ROUND(IF(FreiwZulage&gt;TarifVolumenEnt+TarifVolumenLZ,FreiwZulage-(TarifVolumenEnt+TarifVolumenLZ),0)*AustrittsKNZ*EintrittsKNZ,2)</f>
        <v>0</v>
      </c>
      <c r="I2183">
        <f t="shared" si="312"/>
        <v>0</v>
      </c>
      <c r="J2183">
        <f t="shared" si="306"/>
        <v>0</v>
      </c>
      <c r="K2183">
        <f t="shared" si="307"/>
        <v>3825</v>
      </c>
      <c r="L2183">
        <f t="shared" si="308"/>
        <v>5600</v>
      </c>
    </row>
    <row r="2184" spans="1:12" x14ac:dyDescent="0.25">
      <c r="A2184">
        <f t="shared" si="313"/>
        <v>11</v>
      </c>
      <c r="B2184">
        <f t="shared" si="314"/>
        <v>182</v>
      </c>
      <c r="C2184">
        <f t="shared" si="309"/>
        <v>3120</v>
      </c>
      <c r="D2184" t="str">
        <f t="shared" si="310"/>
        <v>Armin</v>
      </c>
      <c r="E2184" t="str">
        <f t="shared" si="311"/>
        <v>Thomalla</v>
      </c>
      <c r="F2184">
        <f>ROUND(IF(Tariftyp="AT",IF($A2184&lt;MONTH(TE_ZP_AT),AT_Gehalt,AT_Gehalt*(1+TE_Satz_AT)),IF($A2184&lt;MONTH(TE_ZP_Tarif),Tarifentgelt,Tarifentgelt*(1+TE_Satz))*IRWAZ/AZ_Tarif)*EintrittsKNZ*AustrittsKNZ,2)</f>
        <v>0</v>
      </c>
      <c r="G2184">
        <f>ROUND(Grundentgelt*LZinPrz,2)</f>
        <v>0</v>
      </c>
      <c r="H2184">
        <f>ROUND(IF(FreiwZulage&gt;TarifVolumenEnt+TarifVolumenLZ,FreiwZulage-(TarifVolumenEnt+TarifVolumenLZ),0)*AustrittsKNZ*EintrittsKNZ,2)</f>
        <v>0</v>
      </c>
      <c r="I2184">
        <f t="shared" si="312"/>
        <v>0</v>
      </c>
      <c r="J2184">
        <f t="shared" si="306"/>
        <v>0</v>
      </c>
      <c r="K2184">
        <f t="shared" si="307"/>
        <v>3825</v>
      </c>
      <c r="L2184">
        <f t="shared" si="308"/>
        <v>5600</v>
      </c>
    </row>
    <row r="2185" spans="1:12" x14ac:dyDescent="0.25">
      <c r="A2185">
        <f t="shared" si="313"/>
        <v>12</v>
      </c>
      <c r="B2185">
        <f t="shared" si="314"/>
        <v>182</v>
      </c>
      <c r="C2185">
        <f t="shared" si="309"/>
        <v>3120</v>
      </c>
      <c r="D2185" t="str">
        <f t="shared" si="310"/>
        <v>Armin</v>
      </c>
      <c r="E2185" t="str">
        <f t="shared" si="311"/>
        <v>Thomalla</v>
      </c>
      <c r="F2185">
        <f>ROUND(IF(Tariftyp="AT",IF($A2185&lt;MONTH(TE_ZP_AT),AT_Gehalt,AT_Gehalt*(1+TE_Satz_AT)),IF($A2185&lt;MONTH(TE_ZP_Tarif),Tarifentgelt,Tarifentgelt*(1+TE_Satz))*IRWAZ/AZ_Tarif)*EintrittsKNZ*AustrittsKNZ,2)</f>
        <v>0</v>
      </c>
      <c r="G2185">
        <f>ROUND(Grundentgelt*LZinPrz,2)</f>
        <v>0</v>
      </c>
      <c r="H2185">
        <f>ROUND(IF(FreiwZulage&gt;TarifVolumenEnt+TarifVolumenLZ,FreiwZulage-(TarifVolumenEnt+TarifVolumenLZ),0)*AustrittsKNZ*EintrittsKNZ,2)</f>
        <v>0</v>
      </c>
      <c r="I2185">
        <f t="shared" si="312"/>
        <v>0</v>
      </c>
      <c r="J2185">
        <f t="shared" si="306"/>
        <v>0</v>
      </c>
      <c r="K2185">
        <f t="shared" si="307"/>
        <v>3825</v>
      </c>
      <c r="L2185">
        <f t="shared" si="308"/>
        <v>5600</v>
      </c>
    </row>
    <row r="2186" spans="1:12" x14ac:dyDescent="0.25">
      <c r="A2186">
        <f t="shared" si="313"/>
        <v>1</v>
      </c>
      <c r="B2186">
        <f t="shared" si="314"/>
        <v>183</v>
      </c>
      <c r="C2186">
        <f t="shared" si="309"/>
        <v>3121</v>
      </c>
      <c r="D2186" t="str">
        <f t="shared" si="310"/>
        <v>Alois</v>
      </c>
      <c r="E2186" t="str">
        <f t="shared" si="311"/>
        <v>Thome</v>
      </c>
      <c r="F2186">
        <f>ROUND(IF(Tariftyp="AT",IF($A2186&lt;MONTH(TE_ZP_AT),AT_Gehalt,AT_Gehalt*(1+TE_Satz_AT)),IF($A2186&lt;MONTH(TE_ZP_Tarif),Tarifentgelt,Tarifentgelt*(1+TE_Satz))*IRWAZ/AZ_Tarif)*EintrittsKNZ*AustrittsKNZ,2)</f>
        <v>2091</v>
      </c>
      <c r="G2186">
        <f>ROUND(Grundentgelt*LZinPrz,2)</f>
        <v>167.28</v>
      </c>
      <c r="H2186">
        <f>ROUND(IF(FreiwZulage&gt;TarifVolumenEnt+TarifVolumenLZ,FreiwZulage-(TarifVolumenEnt+TarifVolumenLZ),0)*AustrittsKNZ*EintrittsKNZ,2)</f>
        <v>0</v>
      </c>
      <c r="I2186">
        <f t="shared" si="312"/>
        <v>2258.2800000000002</v>
      </c>
      <c r="J2186">
        <f t="shared" si="306"/>
        <v>451.77</v>
      </c>
      <c r="K2186">
        <f t="shared" si="307"/>
        <v>1566.7199999999998</v>
      </c>
      <c r="L2186">
        <f t="shared" si="308"/>
        <v>3341.72</v>
      </c>
    </row>
    <row r="2187" spans="1:12" x14ac:dyDescent="0.25">
      <c r="A2187">
        <f t="shared" si="313"/>
        <v>2</v>
      </c>
      <c r="B2187">
        <f t="shared" si="314"/>
        <v>183</v>
      </c>
      <c r="C2187">
        <f t="shared" si="309"/>
        <v>3121</v>
      </c>
      <c r="D2187" t="str">
        <f t="shared" si="310"/>
        <v>Alois</v>
      </c>
      <c r="E2187" t="str">
        <f t="shared" si="311"/>
        <v>Thome</v>
      </c>
      <c r="F2187">
        <f>ROUND(IF(Tariftyp="AT",IF($A2187&lt;MONTH(TE_ZP_AT),AT_Gehalt,AT_Gehalt*(1+TE_Satz_AT)),IF($A2187&lt;MONTH(TE_ZP_Tarif),Tarifentgelt,Tarifentgelt*(1+TE_Satz))*IRWAZ/AZ_Tarif)*EintrittsKNZ*AustrittsKNZ,2)</f>
        <v>2091</v>
      </c>
      <c r="G2187">
        <f>ROUND(Grundentgelt*LZinPrz,2)</f>
        <v>167.28</v>
      </c>
      <c r="H2187">
        <f>ROUND(IF(FreiwZulage&gt;TarifVolumenEnt+TarifVolumenLZ,FreiwZulage-(TarifVolumenEnt+TarifVolumenLZ),0)*AustrittsKNZ*EintrittsKNZ,2)</f>
        <v>0</v>
      </c>
      <c r="I2187">
        <f t="shared" si="312"/>
        <v>2258.2800000000002</v>
      </c>
      <c r="J2187">
        <f t="shared" si="306"/>
        <v>451.77</v>
      </c>
      <c r="K2187">
        <f t="shared" si="307"/>
        <v>1566.7199999999998</v>
      </c>
      <c r="L2187">
        <f t="shared" si="308"/>
        <v>3341.72</v>
      </c>
    </row>
    <row r="2188" spans="1:12" x14ac:dyDescent="0.25">
      <c r="A2188">
        <f t="shared" si="313"/>
        <v>3</v>
      </c>
      <c r="B2188">
        <f t="shared" si="314"/>
        <v>183</v>
      </c>
      <c r="C2188">
        <f t="shared" si="309"/>
        <v>3121</v>
      </c>
      <c r="D2188" t="str">
        <f t="shared" si="310"/>
        <v>Alois</v>
      </c>
      <c r="E2188" t="str">
        <f t="shared" si="311"/>
        <v>Thome</v>
      </c>
      <c r="F2188">
        <f>ROUND(IF(Tariftyp="AT",IF($A2188&lt;MONTH(TE_ZP_AT),AT_Gehalt,AT_Gehalt*(1+TE_Satz_AT)),IF($A2188&lt;MONTH(TE_ZP_Tarif),Tarifentgelt,Tarifentgelt*(1+TE_Satz))*IRWAZ/AZ_Tarif)*EintrittsKNZ*AustrittsKNZ,2)</f>
        <v>2091</v>
      </c>
      <c r="G2188">
        <f>ROUND(Grundentgelt*LZinPrz,2)</f>
        <v>167.28</v>
      </c>
      <c r="H2188">
        <f>ROUND(IF(FreiwZulage&gt;TarifVolumenEnt+TarifVolumenLZ,FreiwZulage-(TarifVolumenEnt+TarifVolumenLZ),0)*AustrittsKNZ*EintrittsKNZ,2)</f>
        <v>0</v>
      </c>
      <c r="I2188">
        <f t="shared" si="312"/>
        <v>2258.2800000000002</v>
      </c>
      <c r="J2188">
        <f t="shared" si="306"/>
        <v>451.77</v>
      </c>
      <c r="K2188">
        <f t="shared" si="307"/>
        <v>1566.7199999999998</v>
      </c>
      <c r="L2188">
        <f t="shared" si="308"/>
        <v>3341.72</v>
      </c>
    </row>
    <row r="2189" spans="1:12" x14ac:dyDescent="0.25">
      <c r="A2189">
        <f t="shared" si="313"/>
        <v>4</v>
      </c>
      <c r="B2189">
        <f t="shared" si="314"/>
        <v>183</v>
      </c>
      <c r="C2189">
        <f t="shared" si="309"/>
        <v>3121</v>
      </c>
      <c r="D2189" t="str">
        <f t="shared" si="310"/>
        <v>Alois</v>
      </c>
      <c r="E2189" t="str">
        <f t="shared" si="311"/>
        <v>Thome</v>
      </c>
      <c r="F2189">
        <f>ROUND(IF(Tariftyp="AT",IF($A2189&lt;MONTH(TE_ZP_AT),AT_Gehalt,AT_Gehalt*(1+TE_Satz_AT)),IF($A2189&lt;MONTH(TE_ZP_Tarif),Tarifentgelt,Tarifentgelt*(1+TE_Satz))*IRWAZ/AZ_Tarif)*EintrittsKNZ*AustrittsKNZ,2)</f>
        <v>2091</v>
      </c>
      <c r="G2189">
        <f>ROUND(Grundentgelt*LZinPrz,2)</f>
        <v>167.28</v>
      </c>
      <c r="H2189">
        <f>ROUND(IF(FreiwZulage&gt;TarifVolumenEnt+TarifVolumenLZ,FreiwZulage-(TarifVolumenEnt+TarifVolumenLZ),0)*AustrittsKNZ*EintrittsKNZ,2)</f>
        <v>0</v>
      </c>
      <c r="I2189">
        <f t="shared" si="312"/>
        <v>2258.2800000000002</v>
      </c>
      <c r="J2189">
        <f t="shared" si="306"/>
        <v>451.77</v>
      </c>
      <c r="K2189">
        <f t="shared" si="307"/>
        <v>1566.7199999999998</v>
      </c>
      <c r="L2189">
        <f t="shared" si="308"/>
        <v>3341.72</v>
      </c>
    </row>
    <row r="2190" spans="1:12" x14ac:dyDescent="0.25">
      <c r="A2190">
        <f t="shared" si="313"/>
        <v>5</v>
      </c>
      <c r="B2190">
        <f t="shared" si="314"/>
        <v>183</v>
      </c>
      <c r="C2190">
        <f t="shared" si="309"/>
        <v>3121</v>
      </c>
      <c r="D2190" t="str">
        <f t="shared" si="310"/>
        <v>Alois</v>
      </c>
      <c r="E2190" t="str">
        <f t="shared" si="311"/>
        <v>Thome</v>
      </c>
      <c r="F2190">
        <f>ROUND(IF(Tariftyp="AT",IF($A2190&lt;MONTH(TE_ZP_AT),AT_Gehalt,AT_Gehalt*(1+TE_Satz_AT)),IF($A2190&lt;MONTH(TE_ZP_Tarif),Tarifentgelt,Tarifentgelt*(1+TE_Satz))*IRWAZ/AZ_Tarif)*EintrittsKNZ*AustrittsKNZ,2)</f>
        <v>2153.73</v>
      </c>
      <c r="G2190">
        <f>ROUND(Grundentgelt*LZinPrz,2)</f>
        <v>172.3</v>
      </c>
      <c r="H2190">
        <f>ROUND(IF(FreiwZulage&gt;TarifVolumenEnt+TarifVolumenLZ,FreiwZulage-(TarifVolumenEnt+TarifVolumenLZ),0)*AustrittsKNZ*EintrittsKNZ,2)</f>
        <v>0</v>
      </c>
      <c r="I2190">
        <f t="shared" si="312"/>
        <v>2326.0300000000002</v>
      </c>
      <c r="J2190">
        <f t="shared" si="306"/>
        <v>465.32</v>
      </c>
      <c r="K2190">
        <f t="shared" si="307"/>
        <v>1498.9699999999998</v>
      </c>
      <c r="L2190">
        <f t="shared" si="308"/>
        <v>3273.97</v>
      </c>
    </row>
    <row r="2191" spans="1:12" x14ac:dyDescent="0.25">
      <c r="A2191">
        <f t="shared" si="313"/>
        <v>6</v>
      </c>
      <c r="B2191">
        <f t="shared" si="314"/>
        <v>183</v>
      </c>
      <c r="C2191">
        <f t="shared" si="309"/>
        <v>3121</v>
      </c>
      <c r="D2191" t="str">
        <f t="shared" si="310"/>
        <v>Alois</v>
      </c>
      <c r="E2191" t="str">
        <f t="shared" si="311"/>
        <v>Thome</v>
      </c>
      <c r="F2191">
        <f>ROUND(IF(Tariftyp="AT",IF($A2191&lt;MONTH(TE_ZP_AT),AT_Gehalt,AT_Gehalt*(1+TE_Satz_AT)),IF($A2191&lt;MONTH(TE_ZP_Tarif),Tarifentgelt,Tarifentgelt*(1+TE_Satz))*IRWAZ/AZ_Tarif)*EintrittsKNZ*AustrittsKNZ,2)</f>
        <v>2153.73</v>
      </c>
      <c r="G2191">
        <f>ROUND(Grundentgelt*LZinPrz,2)</f>
        <v>172.3</v>
      </c>
      <c r="H2191">
        <f>ROUND(IF(FreiwZulage&gt;TarifVolumenEnt+TarifVolumenLZ,FreiwZulage-(TarifVolumenEnt+TarifVolumenLZ),0)*AustrittsKNZ*EintrittsKNZ,2)</f>
        <v>0</v>
      </c>
      <c r="I2191">
        <f t="shared" si="312"/>
        <v>2326.0300000000002</v>
      </c>
      <c r="J2191">
        <f t="shared" si="306"/>
        <v>465.32</v>
      </c>
      <c r="K2191">
        <f t="shared" si="307"/>
        <v>1498.9699999999998</v>
      </c>
      <c r="L2191">
        <f t="shared" si="308"/>
        <v>3273.97</v>
      </c>
    </row>
    <row r="2192" spans="1:12" x14ac:dyDescent="0.25">
      <c r="A2192">
        <f t="shared" si="313"/>
        <v>7</v>
      </c>
      <c r="B2192">
        <f t="shared" si="314"/>
        <v>183</v>
      </c>
      <c r="C2192">
        <f t="shared" si="309"/>
        <v>3121</v>
      </c>
      <c r="D2192" t="str">
        <f t="shared" si="310"/>
        <v>Alois</v>
      </c>
      <c r="E2192" t="str">
        <f t="shared" si="311"/>
        <v>Thome</v>
      </c>
      <c r="F2192">
        <f>ROUND(IF(Tariftyp="AT",IF($A2192&lt;MONTH(TE_ZP_AT),AT_Gehalt,AT_Gehalt*(1+TE_Satz_AT)),IF($A2192&lt;MONTH(TE_ZP_Tarif),Tarifentgelt,Tarifentgelt*(1+TE_Satz))*IRWAZ/AZ_Tarif)*EintrittsKNZ*AustrittsKNZ,2)</f>
        <v>2153.73</v>
      </c>
      <c r="G2192">
        <f>ROUND(Grundentgelt*LZinPrz,2)</f>
        <v>172.3</v>
      </c>
      <c r="H2192">
        <f>ROUND(IF(FreiwZulage&gt;TarifVolumenEnt+TarifVolumenLZ,FreiwZulage-(TarifVolumenEnt+TarifVolumenLZ),0)*AustrittsKNZ*EintrittsKNZ,2)</f>
        <v>0</v>
      </c>
      <c r="I2192">
        <f t="shared" si="312"/>
        <v>2326.0300000000002</v>
      </c>
      <c r="J2192">
        <f t="shared" si="306"/>
        <v>465.32</v>
      </c>
      <c r="K2192">
        <f t="shared" si="307"/>
        <v>1498.9699999999998</v>
      </c>
      <c r="L2192">
        <f t="shared" si="308"/>
        <v>3273.97</v>
      </c>
    </row>
    <row r="2193" spans="1:12" x14ac:dyDescent="0.25">
      <c r="A2193">
        <f t="shared" si="313"/>
        <v>8</v>
      </c>
      <c r="B2193">
        <f t="shared" si="314"/>
        <v>183</v>
      </c>
      <c r="C2193">
        <f t="shared" si="309"/>
        <v>3121</v>
      </c>
      <c r="D2193" t="str">
        <f t="shared" si="310"/>
        <v>Alois</v>
      </c>
      <c r="E2193" t="str">
        <f t="shared" si="311"/>
        <v>Thome</v>
      </c>
      <c r="F2193">
        <f>ROUND(IF(Tariftyp="AT",IF($A2193&lt;MONTH(TE_ZP_AT),AT_Gehalt,AT_Gehalt*(1+TE_Satz_AT)),IF($A2193&lt;MONTH(TE_ZP_Tarif),Tarifentgelt,Tarifentgelt*(1+TE_Satz))*IRWAZ/AZ_Tarif)*EintrittsKNZ*AustrittsKNZ,2)</f>
        <v>2153.73</v>
      </c>
      <c r="G2193">
        <f>ROUND(Grundentgelt*LZinPrz,2)</f>
        <v>172.3</v>
      </c>
      <c r="H2193">
        <f>ROUND(IF(FreiwZulage&gt;TarifVolumenEnt+TarifVolumenLZ,FreiwZulage-(TarifVolumenEnt+TarifVolumenLZ),0)*AustrittsKNZ*EintrittsKNZ,2)</f>
        <v>0</v>
      </c>
      <c r="I2193">
        <f t="shared" si="312"/>
        <v>2326.0300000000002</v>
      </c>
      <c r="J2193">
        <f t="shared" si="306"/>
        <v>465.32</v>
      </c>
      <c r="K2193">
        <f t="shared" si="307"/>
        <v>1498.9699999999998</v>
      </c>
      <c r="L2193">
        <f t="shared" si="308"/>
        <v>3273.97</v>
      </c>
    </row>
    <row r="2194" spans="1:12" x14ac:dyDescent="0.25">
      <c r="A2194">
        <f t="shared" si="313"/>
        <v>9</v>
      </c>
      <c r="B2194">
        <f t="shared" si="314"/>
        <v>183</v>
      </c>
      <c r="C2194">
        <f t="shared" si="309"/>
        <v>3121</v>
      </c>
      <c r="D2194" t="str">
        <f t="shared" si="310"/>
        <v>Alois</v>
      </c>
      <c r="E2194" t="str">
        <f t="shared" si="311"/>
        <v>Thome</v>
      </c>
      <c r="F2194">
        <f>ROUND(IF(Tariftyp="AT",IF($A2194&lt;MONTH(TE_ZP_AT),AT_Gehalt,AT_Gehalt*(1+TE_Satz_AT)),IF($A2194&lt;MONTH(TE_ZP_Tarif),Tarifentgelt,Tarifentgelt*(1+TE_Satz))*IRWAZ/AZ_Tarif)*EintrittsKNZ*AustrittsKNZ,2)</f>
        <v>2153.73</v>
      </c>
      <c r="G2194">
        <f>ROUND(Grundentgelt*LZinPrz,2)</f>
        <v>172.3</v>
      </c>
      <c r="H2194">
        <f>ROUND(IF(FreiwZulage&gt;TarifVolumenEnt+TarifVolumenLZ,FreiwZulage-(TarifVolumenEnt+TarifVolumenLZ),0)*AustrittsKNZ*EintrittsKNZ,2)</f>
        <v>0</v>
      </c>
      <c r="I2194">
        <f t="shared" si="312"/>
        <v>2326.0300000000002</v>
      </c>
      <c r="J2194">
        <f t="shared" si="306"/>
        <v>465.32</v>
      </c>
      <c r="K2194">
        <f t="shared" si="307"/>
        <v>1498.9699999999998</v>
      </c>
      <c r="L2194">
        <f t="shared" si="308"/>
        <v>3273.97</v>
      </c>
    </row>
    <row r="2195" spans="1:12" x14ac:dyDescent="0.25">
      <c r="A2195">
        <f t="shared" si="313"/>
        <v>10</v>
      </c>
      <c r="B2195">
        <f t="shared" si="314"/>
        <v>183</v>
      </c>
      <c r="C2195">
        <f t="shared" si="309"/>
        <v>3121</v>
      </c>
      <c r="D2195" t="str">
        <f t="shared" si="310"/>
        <v>Alois</v>
      </c>
      <c r="E2195" t="str">
        <f t="shared" si="311"/>
        <v>Thome</v>
      </c>
      <c r="F2195">
        <f>ROUND(IF(Tariftyp="AT",IF($A2195&lt;MONTH(TE_ZP_AT),AT_Gehalt,AT_Gehalt*(1+TE_Satz_AT)),IF($A2195&lt;MONTH(TE_ZP_Tarif),Tarifentgelt,Tarifentgelt*(1+TE_Satz))*IRWAZ/AZ_Tarif)*EintrittsKNZ*AustrittsKNZ,2)</f>
        <v>2153.73</v>
      </c>
      <c r="G2195">
        <f>ROUND(Grundentgelt*LZinPrz,2)</f>
        <v>172.3</v>
      </c>
      <c r="H2195">
        <f>ROUND(IF(FreiwZulage&gt;TarifVolumenEnt+TarifVolumenLZ,FreiwZulage-(TarifVolumenEnt+TarifVolumenLZ),0)*AustrittsKNZ*EintrittsKNZ,2)</f>
        <v>0</v>
      </c>
      <c r="I2195">
        <f t="shared" si="312"/>
        <v>2326.0300000000002</v>
      </c>
      <c r="J2195">
        <f t="shared" si="306"/>
        <v>465.32</v>
      </c>
      <c r="K2195">
        <f t="shared" si="307"/>
        <v>1498.9699999999998</v>
      </c>
      <c r="L2195">
        <f t="shared" si="308"/>
        <v>3273.97</v>
      </c>
    </row>
    <row r="2196" spans="1:12" x14ac:dyDescent="0.25">
      <c r="A2196">
        <f t="shared" si="313"/>
        <v>11</v>
      </c>
      <c r="B2196">
        <f t="shared" si="314"/>
        <v>183</v>
      </c>
      <c r="C2196">
        <f t="shared" si="309"/>
        <v>3121</v>
      </c>
      <c r="D2196" t="str">
        <f t="shared" si="310"/>
        <v>Alois</v>
      </c>
      <c r="E2196" t="str">
        <f t="shared" si="311"/>
        <v>Thome</v>
      </c>
      <c r="F2196">
        <f>ROUND(IF(Tariftyp="AT",IF($A2196&lt;MONTH(TE_ZP_AT),AT_Gehalt,AT_Gehalt*(1+TE_Satz_AT)),IF($A2196&lt;MONTH(TE_ZP_Tarif),Tarifentgelt,Tarifentgelt*(1+TE_Satz))*IRWAZ/AZ_Tarif)*EintrittsKNZ*AustrittsKNZ,2)</f>
        <v>2153.73</v>
      </c>
      <c r="G2196">
        <f>ROUND(Grundentgelt*LZinPrz,2)</f>
        <v>172.3</v>
      </c>
      <c r="H2196">
        <f>ROUND(IF(FreiwZulage&gt;TarifVolumenEnt+TarifVolumenLZ,FreiwZulage-(TarifVolumenEnt+TarifVolumenLZ),0)*AustrittsKNZ*EintrittsKNZ,2)</f>
        <v>0</v>
      </c>
      <c r="I2196">
        <f t="shared" si="312"/>
        <v>2326.0300000000002</v>
      </c>
      <c r="J2196">
        <f t="shared" si="306"/>
        <v>465.32</v>
      </c>
      <c r="K2196">
        <f t="shared" si="307"/>
        <v>1498.9699999999998</v>
      </c>
      <c r="L2196">
        <f t="shared" si="308"/>
        <v>3273.97</v>
      </c>
    </row>
    <row r="2197" spans="1:12" x14ac:dyDescent="0.25">
      <c r="A2197">
        <f t="shared" si="313"/>
        <v>12</v>
      </c>
      <c r="B2197">
        <f t="shared" si="314"/>
        <v>183</v>
      </c>
      <c r="C2197">
        <f t="shared" si="309"/>
        <v>3121</v>
      </c>
      <c r="D2197" t="str">
        <f t="shared" si="310"/>
        <v>Alois</v>
      </c>
      <c r="E2197" t="str">
        <f t="shared" si="311"/>
        <v>Thome</v>
      </c>
      <c r="F2197">
        <f>ROUND(IF(Tariftyp="AT",IF($A2197&lt;MONTH(TE_ZP_AT),AT_Gehalt,AT_Gehalt*(1+TE_Satz_AT)),IF($A2197&lt;MONTH(TE_ZP_Tarif),Tarifentgelt,Tarifentgelt*(1+TE_Satz))*IRWAZ/AZ_Tarif)*EintrittsKNZ*AustrittsKNZ,2)</f>
        <v>2153.73</v>
      </c>
      <c r="G2197">
        <f>ROUND(Grundentgelt*LZinPrz,2)</f>
        <v>172.3</v>
      </c>
      <c r="H2197">
        <f>ROUND(IF(FreiwZulage&gt;TarifVolumenEnt+TarifVolumenLZ,FreiwZulage-(TarifVolumenEnt+TarifVolumenLZ),0)*AustrittsKNZ*EintrittsKNZ,2)</f>
        <v>0</v>
      </c>
      <c r="I2197">
        <f t="shared" si="312"/>
        <v>2326.0300000000002</v>
      </c>
      <c r="J2197">
        <f t="shared" si="306"/>
        <v>465.32</v>
      </c>
      <c r="K2197">
        <f t="shared" si="307"/>
        <v>1498.9699999999998</v>
      </c>
      <c r="L2197">
        <f t="shared" si="308"/>
        <v>3273.97</v>
      </c>
    </row>
    <row r="2198" spans="1:12" x14ac:dyDescent="0.25">
      <c r="A2198">
        <f t="shared" si="313"/>
        <v>1</v>
      </c>
      <c r="B2198">
        <f t="shared" si="314"/>
        <v>184</v>
      </c>
      <c r="C2198">
        <f t="shared" si="309"/>
        <v>3122</v>
      </c>
      <c r="D2198" t="str">
        <f t="shared" si="310"/>
        <v>Claus</v>
      </c>
      <c r="E2198" t="str">
        <f t="shared" si="311"/>
        <v>Träxler</v>
      </c>
      <c r="F2198">
        <f>ROUND(IF(Tariftyp="AT",IF($A2198&lt;MONTH(TE_ZP_AT),AT_Gehalt,AT_Gehalt*(1+TE_Satz_AT)),IF($A2198&lt;MONTH(TE_ZP_Tarif),Tarifentgelt,Tarifentgelt*(1+TE_Satz))*IRWAZ/AZ_Tarif)*EintrittsKNZ*AustrittsKNZ,2)</f>
        <v>3213.5</v>
      </c>
      <c r="G2198">
        <f>ROUND(Grundentgelt*LZinPrz,2)</f>
        <v>385.62</v>
      </c>
      <c r="H2198">
        <f>ROUND(IF(FreiwZulage&gt;TarifVolumenEnt+TarifVolumenLZ,FreiwZulage-(TarifVolumenEnt+TarifVolumenLZ),0)*AustrittsKNZ*EintrittsKNZ,2)</f>
        <v>0</v>
      </c>
      <c r="I2198">
        <f t="shared" si="312"/>
        <v>3599.12</v>
      </c>
      <c r="J2198">
        <f t="shared" si="306"/>
        <v>720</v>
      </c>
      <c r="K2198">
        <f t="shared" si="307"/>
        <v>225.88000000000011</v>
      </c>
      <c r="L2198">
        <f t="shared" si="308"/>
        <v>2000.88</v>
      </c>
    </row>
    <row r="2199" spans="1:12" x14ac:dyDescent="0.25">
      <c r="A2199">
        <f t="shared" si="313"/>
        <v>2</v>
      </c>
      <c r="B2199">
        <f t="shared" si="314"/>
        <v>184</v>
      </c>
      <c r="C2199">
        <f t="shared" si="309"/>
        <v>3122</v>
      </c>
      <c r="D2199" t="str">
        <f t="shared" si="310"/>
        <v>Claus</v>
      </c>
      <c r="E2199" t="str">
        <f t="shared" si="311"/>
        <v>Träxler</v>
      </c>
      <c r="F2199">
        <f>ROUND(IF(Tariftyp="AT",IF($A2199&lt;MONTH(TE_ZP_AT),AT_Gehalt,AT_Gehalt*(1+TE_Satz_AT)),IF($A2199&lt;MONTH(TE_ZP_Tarif),Tarifentgelt,Tarifentgelt*(1+TE_Satz))*IRWAZ/AZ_Tarif)*EintrittsKNZ*AustrittsKNZ,2)</f>
        <v>3213.5</v>
      </c>
      <c r="G2199">
        <f>ROUND(Grundentgelt*LZinPrz,2)</f>
        <v>385.62</v>
      </c>
      <c r="H2199">
        <f>ROUND(IF(FreiwZulage&gt;TarifVolumenEnt+TarifVolumenLZ,FreiwZulage-(TarifVolumenEnt+TarifVolumenLZ),0)*AustrittsKNZ*EintrittsKNZ,2)</f>
        <v>0</v>
      </c>
      <c r="I2199">
        <f t="shared" si="312"/>
        <v>3599.12</v>
      </c>
      <c r="J2199">
        <f t="shared" si="306"/>
        <v>720</v>
      </c>
      <c r="K2199">
        <f t="shared" si="307"/>
        <v>225.88000000000011</v>
      </c>
      <c r="L2199">
        <f t="shared" si="308"/>
        <v>2000.88</v>
      </c>
    </row>
    <row r="2200" spans="1:12" x14ac:dyDescent="0.25">
      <c r="A2200">
        <f t="shared" si="313"/>
        <v>3</v>
      </c>
      <c r="B2200">
        <f t="shared" si="314"/>
        <v>184</v>
      </c>
      <c r="C2200">
        <f t="shared" si="309"/>
        <v>3122</v>
      </c>
      <c r="D2200" t="str">
        <f t="shared" si="310"/>
        <v>Claus</v>
      </c>
      <c r="E2200" t="str">
        <f t="shared" si="311"/>
        <v>Träxler</v>
      </c>
      <c r="F2200">
        <f>ROUND(IF(Tariftyp="AT",IF($A2200&lt;MONTH(TE_ZP_AT),AT_Gehalt,AT_Gehalt*(1+TE_Satz_AT)),IF($A2200&lt;MONTH(TE_ZP_Tarif),Tarifentgelt,Tarifentgelt*(1+TE_Satz))*IRWAZ/AZ_Tarif)*EintrittsKNZ*AustrittsKNZ,2)</f>
        <v>3213.5</v>
      </c>
      <c r="G2200">
        <f>ROUND(Grundentgelt*LZinPrz,2)</f>
        <v>385.62</v>
      </c>
      <c r="H2200">
        <f>ROUND(IF(FreiwZulage&gt;TarifVolumenEnt+TarifVolumenLZ,FreiwZulage-(TarifVolumenEnt+TarifVolumenLZ),0)*AustrittsKNZ*EintrittsKNZ,2)</f>
        <v>0</v>
      </c>
      <c r="I2200">
        <f t="shared" si="312"/>
        <v>3599.12</v>
      </c>
      <c r="J2200">
        <f t="shared" si="306"/>
        <v>720</v>
      </c>
      <c r="K2200">
        <f t="shared" si="307"/>
        <v>225.88000000000011</v>
      </c>
      <c r="L2200">
        <f t="shared" si="308"/>
        <v>2000.88</v>
      </c>
    </row>
    <row r="2201" spans="1:12" x14ac:dyDescent="0.25">
      <c r="A2201">
        <f t="shared" si="313"/>
        <v>4</v>
      </c>
      <c r="B2201">
        <f t="shared" si="314"/>
        <v>184</v>
      </c>
      <c r="C2201">
        <f t="shared" si="309"/>
        <v>3122</v>
      </c>
      <c r="D2201" t="str">
        <f t="shared" si="310"/>
        <v>Claus</v>
      </c>
      <c r="E2201" t="str">
        <f t="shared" si="311"/>
        <v>Träxler</v>
      </c>
      <c r="F2201">
        <f>ROUND(IF(Tariftyp="AT",IF($A2201&lt;MONTH(TE_ZP_AT),AT_Gehalt,AT_Gehalt*(1+TE_Satz_AT)),IF($A2201&lt;MONTH(TE_ZP_Tarif),Tarifentgelt,Tarifentgelt*(1+TE_Satz))*IRWAZ/AZ_Tarif)*EintrittsKNZ*AustrittsKNZ,2)</f>
        <v>3213.5</v>
      </c>
      <c r="G2201">
        <f>ROUND(Grundentgelt*LZinPrz,2)</f>
        <v>385.62</v>
      </c>
      <c r="H2201">
        <f>ROUND(IF(FreiwZulage&gt;TarifVolumenEnt+TarifVolumenLZ,FreiwZulage-(TarifVolumenEnt+TarifVolumenLZ),0)*AustrittsKNZ*EintrittsKNZ,2)</f>
        <v>0</v>
      </c>
      <c r="I2201">
        <f t="shared" si="312"/>
        <v>3599.12</v>
      </c>
      <c r="J2201">
        <f t="shared" si="306"/>
        <v>720</v>
      </c>
      <c r="K2201">
        <f t="shared" si="307"/>
        <v>225.88000000000011</v>
      </c>
      <c r="L2201">
        <f t="shared" si="308"/>
        <v>2000.88</v>
      </c>
    </row>
    <row r="2202" spans="1:12" x14ac:dyDescent="0.25">
      <c r="A2202">
        <f t="shared" si="313"/>
        <v>5</v>
      </c>
      <c r="B2202">
        <f t="shared" si="314"/>
        <v>184</v>
      </c>
      <c r="C2202">
        <f t="shared" si="309"/>
        <v>3122</v>
      </c>
      <c r="D2202" t="str">
        <f t="shared" si="310"/>
        <v>Claus</v>
      </c>
      <c r="E2202" t="str">
        <f t="shared" si="311"/>
        <v>Träxler</v>
      </c>
      <c r="F2202">
        <f>ROUND(IF(Tariftyp="AT",IF($A2202&lt;MONTH(TE_ZP_AT),AT_Gehalt,AT_Gehalt*(1+TE_Satz_AT)),IF($A2202&lt;MONTH(TE_ZP_Tarif),Tarifentgelt,Tarifentgelt*(1+TE_Satz))*IRWAZ/AZ_Tarif)*EintrittsKNZ*AustrittsKNZ,2)</f>
        <v>3309.91</v>
      </c>
      <c r="G2202">
        <f>ROUND(Grundentgelt*LZinPrz,2)</f>
        <v>397.19</v>
      </c>
      <c r="H2202">
        <f>ROUND(IF(FreiwZulage&gt;TarifVolumenEnt+TarifVolumenLZ,FreiwZulage-(TarifVolumenEnt+TarifVolumenLZ),0)*AustrittsKNZ*EintrittsKNZ,2)</f>
        <v>0</v>
      </c>
      <c r="I2202">
        <f t="shared" si="312"/>
        <v>3707.1</v>
      </c>
      <c r="J2202">
        <f t="shared" si="306"/>
        <v>741.61</v>
      </c>
      <c r="K2202">
        <f t="shared" si="307"/>
        <v>117.90000000000009</v>
      </c>
      <c r="L2202">
        <f t="shared" si="308"/>
        <v>1892.9</v>
      </c>
    </row>
    <row r="2203" spans="1:12" x14ac:dyDescent="0.25">
      <c r="A2203">
        <f t="shared" si="313"/>
        <v>6</v>
      </c>
      <c r="B2203">
        <f t="shared" si="314"/>
        <v>184</v>
      </c>
      <c r="C2203">
        <f t="shared" si="309"/>
        <v>3122</v>
      </c>
      <c r="D2203" t="str">
        <f t="shared" si="310"/>
        <v>Claus</v>
      </c>
      <c r="E2203" t="str">
        <f t="shared" si="311"/>
        <v>Träxler</v>
      </c>
      <c r="F2203">
        <f>ROUND(IF(Tariftyp="AT",IF($A2203&lt;MONTH(TE_ZP_AT),AT_Gehalt,AT_Gehalt*(1+TE_Satz_AT)),IF($A2203&lt;MONTH(TE_ZP_Tarif),Tarifentgelt,Tarifentgelt*(1+TE_Satz))*IRWAZ/AZ_Tarif)*EintrittsKNZ*AustrittsKNZ,2)</f>
        <v>3309.91</v>
      </c>
      <c r="G2203">
        <f>ROUND(Grundentgelt*LZinPrz,2)</f>
        <v>397.19</v>
      </c>
      <c r="H2203">
        <f>ROUND(IF(FreiwZulage&gt;TarifVolumenEnt+TarifVolumenLZ,FreiwZulage-(TarifVolumenEnt+TarifVolumenLZ),0)*AustrittsKNZ*EintrittsKNZ,2)</f>
        <v>0</v>
      </c>
      <c r="I2203">
        <f t="shared" si="312"/>
        <v>3707.1</v>
      </c>
      <c r="J2203">
        <f t="shared" si="306"/>
        <v>741.61</v>
      </c>
      <c r="K2203">
        <f t="shared" si="307"/>
        <v>117.90000000000009</v>
      </c>
      <c r="L2203">
        <f t="shared" si="308"/>
        <v>1892.9</v>
      </c>
    </row>
    <row r="2204" spans="1:12" x14ac:dyDescent="0.25">
      <c r="A2204">
        <f t="shared" si="313"/>
        <v>7</v>
      </c>
      <c r="B2204">
        <f t="shared" si="314"/>
        <v>184</v>
      </c>
      <c r="C2204">
        <f t="shared" si="309"/>
        <v>3122</v>
      </c>
      <c r="D2204" t="str">
        <f t="shared" si="310"/>
        <v>Claus</v>
      </c>
      <c r="E2204" t="str">
        <f t="shared" si="311"/>
        <v>Träxler</v>
      </c>
      <c r="F2204">
        <f>ROUND(IF(Tariftyp="AT",IF($A2204&lt;MONTH(TE_ZP_AT),AT_Gehalt,AT_Gehalt*(1+TE_Satz_AT)),IF($A2204&lt;MONTH(TE_ZP_Tarif),Tarifentgelt,Tarifentgelt*(1+TE_Satz))*IRWAZ/AZ_Tarif)*EintrittsKNZ*AustrittsKNZ,2)</f>
        <v>3309.91</v>
      </c>
      <c r="G2204">
        <f>ROUND(Grundentgelt*LZinPrz,2)</f>
        <v>397.19</v>
      </c>
      <c r="H2204">
        <f>ROUND(IF(FreiwZulage&gt;TarifVolumenEnt+TarifVolumenLZ,FreiwZulage-(TarifVolumenEnt+TarifVolumenLZ),0)*AustrittsKNZ*EintrittsKNZ,2)</f>
        <v>0</v>
      </c>
      <c r="I2204">
        <f t="shared" si="312"/>
        <v>3707.1</v>
      </c>
      <c r="J2204">
        <f t="shared" si="306"/>
        <v>741.61</v>
      </c>
      <c r="K2204">
        <f t="shared" si="307"/>
        <v>117.90000000000009</v>
      </c>
      <c r="L2204">
        <f t="shared" si="308"/>
        <v>1892.9</v>
      </c>
    </row>
    <row r="2205" spans="1:12" x14ac:dyDescent="0.25">
      <c r="A2205">
        <f t="shared" si="313"/>
        <v>8</v>
      </c>
      <c r="B2205">
        <f t="shared" si="314"/>
        <v>184</v>
      </c>
      <c r="C2205">
        <f t="shared" si="309"/>
        <v>3122</v>
      </c>
      <c r="D2205" t="str">
        <f t="shared" si="310"/>
        <v>Claus</v>
      </c>
      <c r="E2205" t="str">
        <f t="shared" si="311"/>
        <v>Träxler</v>
      </c>
      <c r="F2205">
        <f>ROUND(IF(Tariftyp="AT",IF($A2205&lt;MONTH(TE_ZP_AT),AT_Gehalt,AT_Gehalt*(1+TE_Satz_AT)),IF($A2205&lt;MONTH(TE_ZP_Tarif),Tarifentgelt,Tarifentgelt*(1+TE_Satz))*IRWAZ/AZ_Tarif)*EintrittsKNZ*AustrittsKNZ,2)</f>
        <v>3309.91</v>
      </c>
      <c r="G2205">
        <f>ROUND(Grundentgelt*LZinPrz,2)</f>
        <v>397.19</v>
      </c>
      <c r="H2205">
        <f>ROUND(IF(FreiwZulage&gt;TarifVolumenEnt+TarifVolumenLZ,FreiwZulage-(TarifVolumenEnt+TarifVolumenLZ),0)*AustrittsKNZ*EintrittsKNZ,2)</f>
        <v>0</v>
      </c>
      <c r="I2205">
        <f t="shared" si="312"/>
        <v>3707.1</v>
      </c>
      <c r="J2205">
        <f t="shared" si="306"/>
        <v>741.61</v>
      </c>
      <c r="K2205">
        <f t="shared" si="307"/>
        <v>117.90000000000009</v>
      </c>
      <c r="L2205">
        <f t="shared" si="308"/>
        <v>1892.9</v>
      </c>
    </row>
    <row r="2206" spans="1:12" x14ac:dyDescent="0.25">
      <c r="A2206">
        <f t="shared" si="313"/>
        <v>9</v>
      </c>
      <c r="B2206">
        <f t="shared" si="314"/>
        <v>184</v>
      </c>
      <c r="C2206">
        <f t="shared" si="309"/>
        <v>3122</v>
      </c>
      <c r="D2206" t="str">
        <f t="shared" si="310"/>
        <v>Claus</v>
      </c>
      <c r="E2206" t="str">
        <f t="shared" si="311"/>
        <v>Träxler</v>
      </c>
      <c r="F2206">
        <f>ROUND(IF(Tariftyp="AT",IF($A2206&lt;MONTH(TE_ZP_AT),AT_Gehalt,AT_Gehalt*(1+TE_Satz_AT)),IF($A2206&lt;MONTH(TE_ZP_Tarif),Tarifentgelt,Tarifentgelt*(1+TE_Satz))*IRWAZ/AZ_Tarif)*EintrittsKNZ*AustrittsKNZ,2)</f>
        <v>3309.91</v>
      </c>
      <c r="G2206">
        <f>ROUND(Grundentgelt*LZinPrz,2)</f>
        <v>397.19</v>
      </c>
      <c r="H2206">
        <f>ROUND(IF(FreiwZulage&gt;TarifVolumenEnt+TarifVolumenLZ,FreiwZulage-(TarifVolumenEnt+TarifVolumenLZ),0)*AustrittsKNZ*EintrittsKNZ,2)</f>
        <v>0</v>
      </c>
      <c r="I2206">
        <f t="shared" si="312"/>
        <v>3707.1</v>
      </c>
      <c r="J2206">
        <f t="shared" si="306"/>
        <v>741.61</v>
      </c>
      <c r="K2206">
        <f t="shared" si="307"/>
        <v>117.90000000000009</v>
      </c>
      <c r="L2206">
        <f t="shared" si="308"/>
        <v>1892.9</v>
      </c>
    </row>
    <row r="2207" spans="1:12" x14ac:dyDescent="0.25">
      <c r="A2207">
        <f t="shared" si="313"/>
        <v>10</v>
      </c>
      <c r="B2207">
        <f t="shared" si="314"/>
        <v>184</v>
      </c>
      <c r="C2207">
        <f t="shared" si="309"/>
        <v>3122</v>
      </c>
      <c r="D2207" t="str">
        <f t="shared" si="310"/>
        <v>Claus</v>
      </c>
      <c r="E2207" t="str">
        <f t="shared" si="311"/>
        <v>Träxler</v>
      </c>
      <c r="F2207">
        <f>ROUND(IF(Tariftyp="AT",IF($A2207&lt;MONTH(TE_ZP_AT),AT_Gehalt,AT_Gehalt*(1+TE_Satz_AT)),IF($A2207&lt;MONTH(TE_ZP_Tarif),Tarifentgelt,Tarifentgelt*(1+TE_Satz))*IRWAZ/AZ_Tarif)*EintrittsKNZ*AustrittsKNZ,2)</f>
        <v>3309.91</v>
      </c>
      <c r="G2207">
        <f>ROUND(Grundentgelt*LZinPrz,2)</f>
        <v>397.19</v>
      </c>
      <c r="H2207">
        <f>ROUND(IF(FreiwZulage&gt;TarifVolumenEnt+TarifVolumenLZ,FreiwZulage-(TarifVolumenEnt+TarifVolumenLZ),0)*AustrittsKNZ*EintrittsKNZ,2)</f>
        <v>0</v>
      </c>
      <c r="I2207">
        <f t="shared" si="312"/>
        <v>3707.1</v>
      </c>
      <c r="J2207">
        <f t="shared" si="306"/>
        <v>741.61</v>
      </c>
      <c r="K2207">
        <f t="shared" si="307"/>
        <v>117.90000000000009</v>
      </c>
      <c r="L2207">
        <f t="shared" si="308"/>
        <v>1892.9</v>
      </c>
    </row>
    <row r="2208" spans="1:12" x14ac:dyDescent="0.25">
      <c r="A2208">
        <f t="shared" si="313"/>
        <v>11</v>
      </c>
      <c r="B2208">
        <f t="shared" si="314"/>
        <v>184</v>
      </c>
      <c r="C2208">
        <f t="shared" si="309"/>
        <v>3122</v>
      </c>
      <c r="D2208" t="str">
        <f t="shared" si="310"/>
        <v>Claus</v>
      </c>
      <c r="E2208" t="str">
        <f t="shared" si="311"/>
        <v>Träxler</v>
      </c>
      <c r="F2208">
        <f>ROUND(IF(Tariftyp="AT",IF($A2208&lt;MONTH(TE_ZP_AT),AT_Gehalt,AT_Gehalt*(1+TE_Satz_AT)),IF($A2208&lt;MONTH(TE_ZP_Tarif),Tarifentgelt,Tarifentgelt*(1+TE_Satz))*IRWAZ/AZ_Tarif)*EintrittsKNZ*AustrittsKNZ,2)</f>
        <v>3309.91</v>
      </c>
      <c r="G2208">
        <f>ROUND(Grundentgelt*LZinPrz,2)</f>
        <v>397.19</v>
      </c>
      <c r="H2208">
        <f>ROUND(IF(FreiwZulage&gt;TarifVolumenEnt+TarifVolumenLZ,FreiwZulage-(TarifVolumenEnt+TarifVolumenLZ),0)*AustrittsKNZ*EintrittsKNZ,2)</f>
        <v>0</v>
      </c>
      <c r="I2208">
        <f t="shared" si="312"/>
        <v>3707.1</v>
      </c>
      <c r="J2208">
        <f t="shared" si="306"/>
        <v>741.61</v>
      </c>
      <c r="K2208">
        <f t="shared" si="307"/>
        <v>117.90000000000009</v>
      </c>
      <c r="L2208">
        <f t="shared" si="308"/>
        <v>1892.9</v>
      </c>
    </row>
    <row r="2209" spans="1:12" x14ac:dyDescent="0.25">
      <c r="A2209">
        <f t="shared" si="313"/>
        <v>12</v>
      </c>
      <c r="B2209">
        <f t="shared" si="314"/>
        <v>184</v>
      </c>
      <c r="C2209">
        <f t="shared" si="309"/>
        <v>3122</v>
      </c>
      <c r="D2209" t="str">
        <f t="shared" si="310"/>
        <v>Claus</v>
      </c>
      <c r="E2209" t="str">
        <f t="shared" si="311"/>
        <v>Träxler</v>
      </c>
      <c r="F2209">
        <f>ROUND(IF(Tariftyp="AT",IF($A2209&lt;MONTH(TE_ZP_AT),AT_Gehalt,AT_Gehalt*(1+TE_Satz_AT)),IF($A2209&lt;MONTH(TE_ZP_Tarif),Tarifentgelt,Tarifentgelt*(1+TE_Satz))*IRWAZ/AZ_Tarif)*EintrittsKNZ*AustrittsKNZ,2)</f>
        <v>3309.91</v>
      </c>
      <c r="G2209">
        <f>ROUND(Grundentgelt*LZinPrz,2)</f>
        <v>397.19</v>
      </c>
      <c r="H2209">
        <f>ROUND(IF(FreiwZulage&gt;TarifVolumenEnt+TarifVolumenLZ,FreiwZulage-(TarifVolumenEnt+TarifVolumenLZ),0)*AustrittsKNZ*EintrittsKNZ,2)</f>
        <v>0</v>
      </c>
      <c r="I2209">
        <f t="shared" si="312"/>
        <v>3707.1</v>
      </c>
      <c r="J2209">
        <f t="shared" si="306"/>
        <v>741.61</v>
      </c>
      <c r="K2209">
        <f t="shared" si="307"/>
        <v>117.90000000000009</v>
      </c>
      <c r="L2209">
        <f t="shared" si="308"/>
        <v>1892.9</v>
      </c>
    </row>
    <row r="2210" spans="1:12" x14ac:dyDescent="0.25">
      <c r="A2210">
        <f t="shared" si="313"/>
        <v>1</v>
      </c>
      <c r="B2210">
        <f t="shared" si="314"/>
        <v>185</v>
      </c>
      <c r="C2210">
        <f t="shared" si="309"/>
        <v>3123</v>
      </c>
      <c r="D2210" t="str">
        <f t="shared" si="310"/>
        <v>Christoph</v>
      </c>
      <c r="E2210" t="str">
        <f t="shared" si="311"/>
        <v>Trennheuser</v>
      </c>
      <c r="F2210">
        <f>ROUND(IF(Tariftyp="AT",IF($A2210&lt;MONTH(TE_ZP_AT),AT_Gehalt,AT_Gehalt*(1+TE_Satz_AT)),IF($A2210&lt;MONTH(TE_ZP_Tarif),Tarifentgelt,Tarifentgelt*(1+TE_Satz))*IRWAZ/AZ_Tarif)*EintrittsKNZ*AustrittsKNZ,2)</f>
        <v>2294</v>
      </c>
      <c r="G2210">
        <f>ROUND(Grundentgelt*LZinPrz,2)</f>
        <v>275.27999999999997</v>
      </c>
      <c r="H2210">
        <f>ROUND(IF(FreiwZulage&gt;TarifVolumenEnt+TarifVolumenLZ,FreiwZulage-(TarifVolumenEnt+TarifVolumenLZ),0)*AustrittsKNZ*EintrittsKNZ,2)</f>
        <v>0</v>
      </c>
      <c r="I2210">
        <f t="shared" si="312"/>
        <v>2569.2799999999997</v>
      </c>
      <c r="J2210">
        <f t="shared" si="306"/>
        <v>513.98</v>
      </c>
      <c r="K2210">
        <f t="shared" si="307"/>
        <v>1255.7200000000003</v>
      </c>
      <c r="L2210">
        <f t="shared" si="308"/>
        <v>3030.7200000000003</v>
      </c>
    </row>
    <row r="2211" spans="1:12" x14ac:dyDescent="0.25">
      <c r="A2211">
        <f t="shared" si="313"/>
        <v>2</v>
      </c>
      <c r="B2211">
        <f t="shared" si="314"/>
        <v>185</v>
      </c>
      <c r="C2211">
        <f t="shared" si="309"/>
        <v>3123</v>
      </c>
      <c r="D2211" t="str">
        <f t="shared" si="310"/>
        <v>Christoph</v>
      </c>
      <c r="E2211" t="str">
        <f t="shared" si="311"/>
        <v>Trennheuser</v>
      </c>
      <c r="F2211">
        <f>ROUND(IF(Tariftyp="AT",IF($A2211&lt;MONTH(TE_ZP_AT),AT_Gehalt,AT_Gehalt*(1+TE_Satz_AT)),IF($A2211&lt;MONTH(TE_ZP_Tarif),Tarifentgelt,Tarifentgelt*(1+TE_Satz))*IRWAZ/AZ_Tarif)*EintrittsKNZ*AustrittsKNZ,2)</f>
        <v>2294</v>
      </c>
      <c r="G2211">
        <f>ROUND(Grundentgelt*LZinPrz,2)</f>
        <v>275.27999999999997</v>
      </c>
      <c r="H2211">
        <f>ROUND(IF(FreiwZulage&gt;TarifVolumenEnt+TarifVolumenLZ,FreiwZulage-(TarifVolumenEnt+TarifVolumenLZ),0)*AustrittsKNZ*EintrittsKNZ,2)</f>
        <v>0</v>
      </c>
      <c r="I2211">
        <f t="shared" si="312"/>
        <v>2569.2799999999997</v>
      </c>
      <c r="J2211">
        <f t="shared" si="306"/>
        <v>513.98</v>
      </c>
      <c r="K2211">
        <f t="shared" si="307"/>
        <v>1255.7200000000003</v>
      </c>
      <c r="L2211">
        <f t="shared" si="308"/>
        <v>3030.7200000000003</v>
      </c>
    </row>
    <row r="2212" spans="1:12" x14ac:dyDescent="0.25">
      <c r="A2212">
        <f t="shared" si="313"/>
        <v>3</v>
      </c>
      <c r="B2212">
        <f t="shared" si="314"/>
        <v>185</v>
      </c>
      <c r="C2212">
        <f t="shared" si="309"/>
        <v>3123</v>
      </c>
      <c r="D2212" t="str">
        <f t="shared" si="310"/>
        <v>Christoph</v>
      </c>
      <c r="E2212" t="str">
        <f t="shared" si="311"/>
        <v>Trennheuser</v>
      </c>
      <c r="F2212">
        <f>ROUND(IF(Tariftyp="AT",IF($A2212&lt;MONTH(TE_ZP_AT),AT_Gehalt,AT_Gehalt*(1+TE_Satz_AT)),IF($A2212&lt;MONTH(TE_ZP_Tarif),Tarifentgelt,Tarifentgelt*(1+TE_Satz))*IRWAZ/AZ_Tarif)*EintrittsKNZ*AustrittsKNZ,2)</f>
        <v>2294</v>
      </c>
      <c r="G2212">
        <f>ROUND(Grundentgelt*LZinPrz,2)</f>
        <v>275.27999999999997</v>
      </c>
      <c r="H2212">
        <f>ROUND(IF(FreiwZulage&gt;TarifVolumenEnt+TarifVolumenLZ,FreiwZulage-(TarifVolumenEnt+TarifVolumenLZ),0)*AustrittsKNZ*EintrittsKNZ,2)</f>
        <v>0</v>
      </c>
      <c r="I2212">
        <f t="shared" si="312"/>
        <v>2569.2799999999997</v>
      </c>
      <c r="J2212">
        <f t="shared" si="306"/>
        <v>513.98</v>
      </c>
      <c r="K2212">
        <f t="shared" si="307"/>
        <v>1255.7200000000003</v>
      </c>
      <c r="L2212">
        <f t="shared" si="308"/>
        <v>3030.7200000000003</v>
      </c>
    </row>
    <row r="2213" spans="1:12" x14ac:dyDescent="0.25">
      <c r="A2213">
        <f t="shared" si="313"/>
        <v>4</v>
      </c>
      <c r="B2213">
        <f t="shared" si="314"/>
        <v>185</v>
      </c>
      <c r="C2213">
        <f t="shared" si="309"/>
        <v>3123</v>
      </c>
      <c r="D2213" t="str">
        <f t="shared" si="310"/>
        <v>Christoph</v>
      </c>
      <c r="E2213" t="str">
        <f t="shared" si="311"/>
        <v>Trennheuser</v>
      </c>
      <c r="F2213">
        <f>ROUND(IF(Tariftyp="AT",IF($A2213&lt;MONTH(TE_ZP_AT),AT_Gehalt,AT_Gehalt*(1+TE_Satz_AT)),IF($A2213&lt;MONTH(TE_ZP_Tarif),Tarifentgelt,Tarifentgelt*(1+TE_Satz))*IRWAZ/AZ_Tarif)*EintrittsKNZ*AustrittsKNZ,2)</f>
        <v>2294</v>
      </c>
      <c r="G2213">
        <f>ROUND(Grundentgelt*LZinPrz,2)</f>
        <v>275.27999999999997</v>
      </c>
      <c r="H2213">
        <f>ROUND(IF(FreiwZulage&gt;TarifVolumenEnt+TarifVolumenLZ,FreiwZulage-(TarifVolumenEnt+TarifVolumenLZ),0)*AustrittsKNZ*EintrittsKNZ,2)</f>
        <v>0</v>
      </c>
      <c r="I2213">
        <f t="shared" si="312"/>
        <v>2569.2799999999997</v>
      </c>
      <c r="J2213">
        <f t="shared" si="306"/>
        <v>513.98</v>
      </c>
      <c r="K2213">
        <f t="shared" si="307"/>
        <v>1255.7200000000003</v>
      </c>
      <c r="L2213">
        <f t="shared" si="308"/>
        <v>3030.7200000000003</v>
      </c>
    </row>
    <row r="2214" spans="1:12" x14ac:dyDescent="0.25">
      <c r="A2214">
        <f t="shared" si="313"/>
        <v>5</v>
      </c>
      <c r="B2214">
        <f t="shared" si="314"/>
        <v>185</v>
      </c>
      <c r="C2214">
        <f t="shared" si="309"/>
        <v>3123</v>
      </c>
      <c r="D2214" t="str">
        <f t="shared" si="310"/>
        <v>Christoph</v>
      </c>
      <c r="E2214" t="str">
        <f t="shared" si="311"/>
        <v>Trennheuser</v>
      </c>
      <c r="F2214">
        <f>ROUND(IF(Tariftyp="AT",IF($A2214&lt;MONTH(TE_ZP_AT),AT_Gehalt,AT_Gehalt*(1+TE_Satz_AT)),IF($A2214&lt;MONTH(TE_ZP_Tarif),Tarifentgelt,Tarifentgelt*(1+TE_Satz))*IRWAZ/AZ_Tarif)*EintrittsKNZ*AustrittsKNZ,2)</f>
        <v>2362.8200000000002</v>
      </c>
      <c r="G2214">
        <f>ROUND(Grundentgelt*LZinPrz,2)</f>
        <v>283.54000000000002</v>
      </c>
      <c r="H2214">
        <f>ROUND(IF(FreiwZulage&gt;TarifVolumenEnt+TarifVolumenLZ,FreiwZulage-(TarifVolumenEnt+TarifVolumenLZ),0)*AustrittsKNZ*EintrittsKNZ,2)</f>
        <v>0</v>
      </c>
      <c r="I2214">
        <f t="shared" si="312"/>
        <v>2646.36</v>
      </c>
      <c r="J2214">
        <f t="shared" si="306"/>
        <v>529.4</v>
      </c>
      <c r="K2214">
        <f t="shared" si="307"/>
        <v>1178.6399999999999</v>
      </c>
      <c r="L2214">
        <f t="shared" si="308"/>
        <v>2953.64</v>
      </c>
    </row>
    <row r="2215" spans="1:12" x14ac:dyDescent="0.25">
      <c r="A2215">
        <f t="shared" si="313"/>
        <v>6</v>
      </c>
      <c r="B2215">
        <f t="shared" si="314"/>
        <v>185</v>
      </c>
      <c r="C2215">
        <f t="shared" si="309"/>
        <v>3123</v>
      </c>
      <c r="D2215" t="str">
        <f t="shared" si="310"/>
        <v>Christoph</v>
      </c>
      <c r="E2215" t="str">
        <f t="shared" si="311"/>
        <v>Trennheuser</v>
      </c>
      <c r="F2215">
        <f>ROUND(IF(Tariftyp="AT",IF($A2215&lt;MONTH(TE_ZP_AT),AT_Gehalt,AT_Gehalt*(1+TE_Satz_AT)),IF($A2215&lt;MONTH(TE_ZP_Tarif),Tarifentgelt,Tarifentgelt*(1+TE_Satz))*IRWAZ/AZ_Tarif)*EintrittsKNZ*AustrittsKNZ,2)</f>
        <v>2362.8200000000002</v>
      </c>
      <c r="G2215">
        <f>ROUND(Grundentgelt*LZinPrz,2)</f>
        <v>283.54000000000002</v>
      </c>
      <c r="H2215">
        <f>ROUND(IF(FreiwZulage&gt;TarifVolumenEnt+TarifVolumenLZ,FreiwZulage-(TarifVolumenEnt+TarifVolumenLZ),0)*AustrittsKNZ*EintrittsKNZ,2)</f>
        <v>0</v>
      </c>
      <c r="I2215">
        <f t="shared" si="312"/>
        <v>2646.36</v>
      </c>
      <c r="J2215">
        <f t="shared" si="306"/>
        <v>529.4</v>
      </c>
      <c r="K2215">
        <f t="shared" si="307"/>
        <v>1178.6399999999999</v>
      </c>
      <c r="L2215">
        <f t="shared" si="308"/>
        <v>2953.64</v>
      </c>
    </row>
    <row r="2216" spans="1:12" x14ac:dyDescent="0.25">
      <c r="A2216">
        <f t="shared" si="313"/>
        <v>7</v>
      </c>
      <c r="B2216">
        <f t="shared" si="314"/>
        <v>185</v>
      </c>
      <c r="C2216">
        <f t="shared" si="309"/>
        <v>3123</v>
      </c>
      <c r="D2216" t="str">
        <f t="shared" si="310"/>
        <v>Christoph</v>
      </c>
      <c r="E2216" t="str">
        <f t="shared" si="311"/>
        <v>Trennheuser</v>
      </c>
      <c r="F2216">
        <f>ROUND(IF(Tariftyp="AT",IF($A2216&lt;MONTH(TE_ZP_AT),AT_Gehalt,AT_Gehalt*(1+TE_Satz_AT)),IF($A2216&lt;MONTH(TE_ZP_Tarif),Tarifentgelt,Tarifentgelt*(1+TE_Satz))*IRWAZ/AZ_Tarif)*EintrittsKNZ*AustrittsKNZ,2)</f>
        <v>2362.8200000000002</v>
      </c>
      <c r="G2216">
        <f>ROUND(Grundentgelt*LZinPrz,2)</f>
        <v>283.54000000000002</v>
      </c>
      <c r="H2216">
        <f>ROUND(IF(FreiwZulage&gt;TarifVolumenEnt+TarifVolumenLZ,FreiwZulage-(TarifVolumenEnt+TarifVolumenLZ),0)*AustrittsKNZ*EintrittsKNZ,2)</f>
        <v>0</v>
      </c>
      <c r="I2216">
        <f t="shared" si="312"/>
        <v>2646.36</v>
      </c>
      <c r="J2216">
        <f t="shared" si="306"/>
        <v>529.4</v>
      </c>
      <c r="K2216">
        <f t="shared" si="307"/>
        <v>1178.6399999999999</v>
      </c>
      <c r="L2216">
        <f t="shared" si="308"/>
        <v>2953.64</v>
      </c>
    </row>
    <row r="2217" spans="1:12" x14ac:dyDescent="0.25">
      <c r="A2217">
        <f t="shared" si="313"/>
        <v>8</v>
      </c>
      <c r="B2217">
        <f t="shared" si="314"/>
        <v>185</v>
      </c>
      <c r="C2217">
        <f t="shared" si="309"/>
        <v>3123</v>
      </c>
      <c r="D2217" t="str">
        <f t="shared" si="310"/>
        <v>Christoph</v>
      </c>
      <c r="E2217" t="str">
        <f t="shared" si="311"/>
        <v>Trennheuser</v>
      </c>
      <c r="F2217">
        <f>ROUND(IF(Tariftyp="AT",IF($A2217&lt;MONTH(TE_ZP_AT),AT_Gehalt,AT_Gehalt*(1+TE_Satz_AT)),IF($A2217&lt;MONTH(TE_ZP_Tarif),Tarifentgelt,Tarifentgelt*(1+TE_Satz))*IRWAZ/AZ_Tarif)*EintrittsKNZ*AustrittsKNZ,2)</f>
        <v>2362.8200000000002</v>
      </c>
      <c r="G2217">
        <f>ROUND(Grundentgelt*LZinPrz,2)</f>
        <v>283.54000000000002</v>
      </c>
      <c r="H2217">
        <f>ROUND(IF(FreiwZulage&gt;TarifVolumenEnt+TarifVolumenLZ,FreiwZulage-(TarifVolumenEnt+TarifVolumenLZ),0)*AustrittsKNZ*EintrittsKNZ,2)</f>
        <v>0</v>
      </c>
      <c r="I2217">
        <f t="shared" si="312"/>
        <v>2646.36</v>
      </c>
      <c r="J2217">
        <f t="shared" si="306"/>
        <v>529.4</v>
      </c>
      <c r="K2217">
        <f t="shared" si="307"/>
        <v>1178.6399999999999</v>
      </c>
      <c r="L2217">
        <f t="shared" si="308"/>
        <v>2953.64</v>
      </c>
    </row>
    <row r="2218" spans="1:12" x14ac:dyDescent="0.25">
      <c r="A2218">
        <f t="shared" si="313"/>
        <v>9</v>
      </c>
      <c r="B2218">
        <f t="shared" si="314"/>
        <v>185</v>
      </c>
      <c r="C2218">
        <f t="shared" si="309"/>
        <v>3123</v>
      </c>
      <c r="D2218" t="str">
        <f t="shared" si="310"/>
        <v>Christoph</v>
      </c>
      <c r="E2218" t="str">
        <f t="shared" si="311"/>
        <v>Trennheuser</v>
      </c>
      <c r="F2218">
        <f>ROUND(IF(Tariftyp="AT",IF($A2218&lt;MONTH(TE_ZP_AT),AT_Gehalt,AT_Gehalt*(1+TE_Satz_AT)),IF($A2218&lt;MONTH(TE_ZP_Tarif),Tarifentgelt,Tarifentgelt*(1+TE_Satz))*IRWAZ/AZ_Tarif)*EintrittsKNZ*AustrittsKNZ,2)</f>
        <v>2362.8200000000002</v>
      </c>
      <c r="G2218">
        <f>ROUND(Grundentgelt*LZinPrz,2)</f>
        <v>283.54000000000002</v>
      </c>
      <c r="H2218">
        <f>ROUND(IF(FreiwZulage&gt;TarifVolumenEnt+TarifVolumenLZ,FreiwZulage-(TarifVolumenEnt+TarifVolumenLZ),0)*AustrittsKNZ*EintrittsKNZ,2)</f>
        <v>0</v>
      </c>
      <c r="I2218">
        <f t="shared" si="312"/>
        <v>2646.36</v>
      </c>
      <c r="J2218">
        <f t="shared" si="306"/>
        <v>529.4</v>
      </c>
      <c r="K2218">
        <f t="shared" si="307"/>
        <v>1178.6399999999999</v>
      </c>
      <c r="L2218">
        <f t="shared" si="308"/>
        <v>2953.64</v>
      </c>
    </row>
    <row r="2219" spans="1:12" x14ac:dyDescent="0.25">
      <c r="A2219">
        <f t="shared" si="313"/>
        <v>10</v>
      </c>
      <c r="B2219">
        <f t="shared" si="314"/>
        <v>185</v>
      </c>
      <c r="C2219">
        <f t="shared" si="309"/>
        <v>3123</v>
      </c>
      <c r="D2219" t="str">
        <f t="shared" si="310"/>
        <v>Christoph</v>
      </c>
      <c r="E2219" t="str">
        <f t="shared" si="311"/>
        <v>Trennheuser</v>
      </c>
      <c r="F2219">
        <f>ROUND(IF(Tariftyp="AT",IF($A2219&lt;MONTH(TE_ZP_AT),AT_Gehalt,AT_Gehalt*(1+TE_Satz_AT)),IF($A2219&lt;MONTH(TE_ZP_Tarif),Tarifentgelt,Tarifentgelt*(1+TE_Satz))*IRWAZ/AZ_Tarif)*EintrittsKNZ*AustrittsKNZ,2)</f>
        <v>2362.8200000000002</v>
      </c>
      <c r="G2219">
        <f>ROUND(Grundentgelt*LZinPrz,2)</f>
        <v>283.54000000000002</v>
      </c>
      <c r="H2219">
        <f>ROUND(IF(FreiwZulage&gt;TarifVolumenEnt+TarifVolumenLZ,FreiwZulage-(TarifVolumenEnt+TarifVolumenLZ),0)*AustrittsKNZ*EintrittsKNZ,2)</f>
        <v>0</v>
      </c>
      <c r="I2219">
        <f t="shared" si="312"/>
        <v>2646.36</v>
      </c>
      <c r="J2219">
        <f t="shared" si="306"/>
        <v>529.4</v>
      </c>
      <c r="K2219">
        <f t="shared" si="307"/>
        <v>1178.6399999999999</v>
      </c>
      <c r="L2219">
        <f t="shared" si="308"/>
        <v>2953.64</v>
      </c>
    </row>
    <row r="2220" spans="1:12" x14ac:dyDescent="0.25">
      <c r="A2220">
        <f t="shared" si="313"/>
        <v>11</v>
      </c>
      <c r="B2220">
        <f t="shared" si="314"/>
        <v>185</v>
      </c>
      <c r="C2220">
        <f t="shared" si="309"/>
        <v>3123</v>
      </c>
      <c r="D2220" t="str">
        <f t="shared" si="310"/>
        <v>Christoph</v>
      </c>
      <c r="E2220" t="str">
        <f t="shared" si="311"/>
        <v>Trennheuser</v>
      </c>
      <c r="F2220">
        <f>ROUND(IF(Tariftyp="AT",IF($A2220&lt;MONTH(TE_ZP_AT),AT_Gehalt,AT_Gehalt*(1+TE_Satz_AT)),IF($A2220&lt;MONTH(TE_ZP_Tarif),Tarifentgelt,Tarifentgelt*(1+TE_Satz))*IRWAZ/AZ_Tarif)*EintrittsKNZ*AustrittsKNZ,2)</f>
        <v>2362.8200000000002</v>
      </c>
      <c r="G2220">
        <f>ROUND(Grundentgelt*LZinPrz,2)</f>
        <v>283.54000000000002</v>
      </c>
      <c r="H2220">
        <f>ROUND(IF(FreiwZulage&gt;TarifVolumenEnt+TarifVolumenLZ,FreiwZulage-(TarifVolumenEnt+TarifVolumenLZ),0)*AustrittsKNZ*EintrittsKNZ,2)</f>
        <v>0</v>
      </c>
      <c r="I2220">
        <f t="shared" si="312"/>
        <v>2646.36</v>
      </c>
      <c r="J2220">
        <f t="shared" si="306"/>
        <v>529.4</v>
      </c>
      <c r="K2220">
        <f t="shared" si="307"/>
        <v>1178.6399999999999</v>
      </c>
      <c r="L2220">
        <f t="shared" si="308"/>
        <v>2953.64</v>
      </c>
    </row>
    <row r="2221" spans="1:12" x14ac:dyDescent="0.25">
      <c r="A2221">
        <f t="shared" si="313"/>
        <v>12</v>
      </c>
      <c r="B2221">
        <f t="shared" si="314"/>
        <v>185</v>
      </c>
      <c r="C2221">
        <f t="shared" si="309"/>
        <v>3123</v>
      </c>
      <c r="D2221" t="str">
        <f t="shared" si="310"/>
        <v>Christoph</v>
      </c>
      <c r="E2221" t="str">
        <f t="shared" si="311"/>
        <v>Trennheuser</v>
      </c>
      <c r="F2221">
        <f>ROUND(IF(Tariftyp="AT",IF($A2221&lt;MONTH(TE_ZP_AT),AT_Gehalt,AT_Gehalt*(1+TE_Satz_AT)),IF($A2221&lt;MONTH(TE_ZP_Tarif),Tarifentgelt,Tarifentgelt*(1+TE_Satz))*IRWAZ/AZ_Tarif)*EintrittsKNZ*AustrittsKNZ,2)</f>
        <v>2362.8200000000002</v>
      </c>
      <c r="G2221">
        <f>ROUND(Grundentgelt*LZinPrz,2)</f>
        <v>283.54000000000002</v>
      </c>
      <c r="H2221">
        <f>ROUND(IF(FreiwZulage&gt;TarifVolumenEnt+TarifVolumenLZ,FreiwZulage-(TarifVolumenEnt+TarifVolumenLZ),0)*AustrittsKNZ*EintrittsKNZ,2)</f>
        <v>0</v>
      </c>
      <c r="I2221">
        <f t="shared" si="312"/>
        <v>2646.36</v>
      </c>
      <c r="J2221">
        <f t="shared" si="306"/>
        <v>529.4</v>
      </c>
      <c r="K2221">
        <f t="shared" si="307"/>
        <v>1178.6399999999999</v>
      </c>
      <c r="L2221">
        <f t="shared" si="308"/>
        <v>2953.64</v>
      </c>
    </row>
    <row r="2222" spans="1:12" x14ac:dyDescent="0.25">
      <c r="A2222">
        <f t="shared" si="313"/>
        <v>1</v>
      </c>
      <c r="B2222">
        <f t="shared" si="314"/>
        <v>186</v>
      </c>
      <c r="C2222">
        <f t="shared" si="309"/>
        <v>3125</v>
      </c>
      <c r="D2222" t="str">
        <f t="shared" si="310"/>
        <v>Julia</v>
      </c>
      <c r="E2222" t="str">
        <f t="shared" si="311"/>
        <v>Xifia-Wolff</v>
      </c>
      <c r="F2222">
        <f>ROUND(IF(Tariftyp="AT",IF($A2222&lt;MONTH(TE_ZP_AT),AT_Gehalt,AT_Gehalt*(1+TE_Satz_AT)),IF($A2222&lt;MONTH(TE_ZP_Tarif),Tarifentgelt,Tarifentgelt*(1+TE_Satz))*IRWAZ/AZ_Tarif)*EintrittsKNZ*AustrittsKNZ,2)</f>
        <v>2167.5</v>
      </c>
      <c r="G2222">
        <f>ROUND(Grundentgelt*LZinPrz,2)</f>
        <v>173.4</v>
      </c>
      <c r="H2222">
        <f>ROUND(IF(FreiwZulage&gt;TarifVolumenEnt+TarifVolumenLZ,FreiwZulage-(TarifVolumenEnt+TarifVolumenLZ),0)*AustrittsKNZ*EintrittsKNZ,2)</f>
        <v>0</v>
      </c>
      <c r="I2222">
        <f t="shared" si="312"/>
        <v>2340.9</v>
      </c>
      <c r="J2222">
        <f t="shared" si="306"/>
        <v>468.3</v>
      </c>
      <c r="K2222">
        <f t="shared" si="307"/>
        <v>1484.1</v>
      </c>
      <c r="L2222">
        <f t="shared" si="308"/>
        <v>3259.1</v>
      </c>
    </row>
    <row r="2223" spans="1:12" x14ac:dyDescent="0.25">
      <c r="A2223">
        <f t="shared" si="313"/>
        <v>2</v>
      </c>
      <c r="B2223">
        <f t="shared" si="314"/>
        <v>186</v>
      </c>
      <c r="C2223">
        <f t="shared" si="309"/>
        <v>3125</v>
      </c>
      <c r="D2223" t="str">
        <f t="shared" si="310"/>
        <v>Julia</v>
      </c>
      <c r="E2223" t="str">
        <f t="shared" si="311"/>
        <v>Xifia-Wolff</v>
      </c>
      <c r="F2223">
        <f>ROUND(IF(Tariftyp="AT",IF($A2223&lt;MONTH(TE_ZP_AT),AT_Gehalt,AT_Gehalt*(1+TE_Satz_AT)),IF($A2223&lt;MONTH(TE_ZP_Tarif),Tarifentgelt,Tarifentgelt*(1+TE_Satz))*IRWAZ/AZ_Tarif)*EintrittsKNZ*AustrittsKNZ,2)</f>
        <v>2167.5</v>
      </c>
      <c r="G2223">
        <f>ROUND(Grundentgelt*LZinPrz,2)</f>
        <v>173.4</v>
      </c>
      <c r="H2223">
        <f>ROUND(IF(FreiwZulage&gt;TarifVolumenEnt+TarifVolumenLZ,FreiwZulage-(TarifVolumenEnt+TarifVolumenLZ),0)*AustrittsKNZ*EintrittsKNZ,2)</f>
        <v>0</v>
      </c>
      <c r="I2223">
        <f t="shared" si="312"/>
        <v>2340.9</v>
      </c>
      <c r="J2223">
        <f t="shared" si="306"/>
        <v>468.3</v>
      </c>
      <c r="K2223">
        <f t="shared" si="307"/>
        <v>1484.1</v>
      </c>
      <c r="L2223">
        <f t="shared" si="308"/>
        <v>3259.1</v>
      </c>
    </row>
    <row r="2224" spans="1:12" x14ac:dyDescent="0.25">
      <c r="A2224">
        <f t="shared" si="313"/>
        <v>3</v>
      </c>
      <c r="B2224">
        <f t="shared" si="314"/>
        <v>186</v>
      </c>
      <c r="C2224">
        <f t="shared" si="309"/>
        <v>3125</v>
      </c>
      <c r="D2224" t="str">
        <f t="shared" si="310"/>
        <v>Julia</v>
      </c>
      <c r="E2224" t="str">
        <f t="shared" si="311"/>
        <v>Xifia-Wolff</v>
      </c>
      <c r="F2224">
        <f>ROUND(IF(Tariftyp="AT",IF($A2224&lt;MONTH(TE_ZP_AT),AT_Gehalt,AT_Gehalt*(1+TE_Satz_AT)),IF($A2224&lt;MONTH(TE_ZP_Tarif),Tarifentgelt,Tarifentgelt*(1+TE_Satz))*IRWAZ/AZ_Tarif)*EintrittsKNZ*AustrittsKNZ,2)</f>
        <v>2167.5</v>
      </c>
      <c r="G2224">
        <f>ROUND(Grundentgelt*LZinPrz,2)</f>
        <v>173.4</v>
      </c>
      <c r="H2224">
        <f>ROUND(IF(FreiwZulage&gt;TarifVolumenEnt+TarifVolumenLZ,FreiwZulage-(TarifVolumenEnt+TarifVolumenLZ),0)*AustrittsKNZ*EintrittsKNZ,2)</f>
        <v>0</v>
      </c>
      <c r="I2224">
        <f t="shared" si="312"/>
        <v>2340.9</v>
      </c>
      <c r="J2224">
        <f t="shared" si="306"/>
        <v>468.3</v>
      </c>
      <c r="K2224">
        <f t="shared" si="307"/>
        <v>1484.1</v>
      </c>
      <c r="L2224">
        <f t="shared" si="308"/>
        <v>3259.1</v>
      </c>
    </row>
    <row r="2225" spans="1:12" x14ac:dyDescent="0.25">
      <c r="A2225">
        <f t="shared" si="313"/>
        <v>4</v>
      </c>
      <c r="B2225">
        <f t="shared" si="314"/>
        <v>186</v>
      </c>
      <c r="C2225">
        <f t="shared" si="309"/>
        <v>3125</v>
      </c>
      <c r="D2225" t="str">
        <f t="shared" si="310"/>
        <v>Julia</v>
      </c>
      <c r="E2225" t="str">
        <f t="shared" si="311"/>
        <v>Xifia-Wolff</v>
      </c>
      <c r="F2225">
        <f>ROUND(IF(Tariftyp="AT",IF($A2225&lt;MONTH(TE_ZP_AT),AT_Gehalt,AT_Gehalt*(1+TE_Satz_AT)),IF($A2225&lt;MONTH(TE_ZP_Tarif),Tarifentgelt,Tarifentgelt*(1+TE_Satz))*IRWAZ/AZ_Tarif)*EintrittsKNZ*AustrittsKNZ,2)</f>
        <v>2167.5</v>
      </c>
      <c r="G2225">
        <f>ROUND(Grundentgelt*LZinPrz,2)</f>
        <v>173.4</v>
      </c>
      <c r="H2225">
        <f>ROUND(IF(FreiwZulage&gt;TarifVolumenEnt+TarifVolumenLZ,FreiwZulage-(TarifVolumenEnt+TarifVolumenLZ),0)*AustrittsKNZ*EintrittsKNZ,2)</f>
        <v>0</v>
      </c>
      <c r="I2225">
        <f t="shared" si="312"/>
        <v>2340.9</v>
      </c>
      <c r="J2225">
        <f t="shared" si="306"/>
        <v>468.3</v>
      </c>
      <c r="K2225">
        <f t="shared" si="307"/>
        <v>1484.1</v>
      </c>
      <c r="L2225">
        <f t="shared" si="308"/>
        <v>3259.1</v>
      </c>
    </row>
    <row r="2226" spans="1:12" x14ac:dyDescent="0.25">
      <c r="A2226">
        <f t="shared" si="313"/>
        <v>5</v>
      </c>
      <c r="B2226">
        <f t="shared" si="314"/>
        <v>186</v>
      </c>
      <c r="C2226">
        <f t="shared" si="309"/>
        <v>3125</v>
      </c>
      <c r="D2226" t="str">
        <f t="shared" si="310"/>
        <v>Julia</v>
      </c>
      <c r="E2226" t="str">
        <f t="shared" si="311"/>
        <v>Xifia-Wolff</v>
      </c>
      <c r="F2226">
        <f>ROUND(IF(Tariftyp="AT",IF($A2226&lt;MONTH(TE_ZP_AT),AT_Gehalt,AT_Gehalt*(1+TE_Satz_AT)),IF($A2226&lt;MONTH(TE_ZP_Tarif),Tarifentgelt,Tarifentgelt*(1+TE_Satz))*IRWAZ/AZ_Tarif)*EintrittsKNZ*AustrittsKNZ,2)</f>
        <v>2232.5300000000002</v>
      </c>
      <c r="G2226">
        <f>ROUND(Grundentgelt*LZinPrz,2)</f>
        <v>178.6</v>
      </c>
      <c r="H2226">
        <f>ROUND(IF(FreiwZulage&gt;TarifVolumenEnt+TarifVolumenLZ,FreiwZulage-(TarifVolumenEnt+TarifVolumenLZ),0)*AustrittsKNZ*EintrittsKNZ,2)</f>
        <v>0</v>
      </c>
      <c r="I2226">
        <f t="shared" si="312"/>
        <v>2411.13</v>
      </c>
      <c r="J2226">
        <f t="shared" si="306"/>
        <v>482.35</v>
      </c>
      <c r="K2226">
        <f t="shared" si="307"/>
        <v>1413.87</v>
      </c>
      <c r="L2226">
        <f t="shared" si="308"/>
        <v>3188.87</v>
      </c>
    </row>
    <row r="2227" spans="1:12" x14ac:dyDescent="0.25">
      <c r="A2227">
        <f t="shared" si="313"/>
        <v>6</v>
      </c>
      <c r="B2227">
        <f t="shared" si="314"/>
        <v>186</v>
      </c>
      <c r="C2227">
        <f t="shared" si="309"/>
        <v>3125</v>
      </c>
      <c r="D2227" t="str">
        <f t="shared" si="310"/>
        <v>Julia</v>
      </c>
      <c r="E2227" t="str">
        <f t="shared" si="311"/>
        <v>Xifia-Wolff</v>
      </c>
      <c r="F2227">
        <f>ROUND(IF(Tariftyp="AT",IF($A2227&lt;MONTH(TE_ZP_AT),AT_Gehalt,AT_Gehalt*(1+TE_Satz_AT)),IF($A2227&lt;MONTH(TE_ZP_Tarif),Tarifentgelt,Tarifentgelt*(1+TE_Satz))*IRWAZ/AZ_Tarif)*EintrittsKNZ*AustrittsKNZ,2)</f>
        <v>2232.5300000000002</v>
      </c>
      <c r="G2227">
        <f>ROUND(Grundentgelt*LZinPrz,2)</f>
        <v>178.6</v>
      </c>
      <c r="H2227">
        <f>ROUND(IF(FreiwZulage&gt;TarifVolumenEnt+TarifVolumenLZ,FreiwZulage-(TarifVolumenEnt+TarifVolumenLZ),0)*AustrittsKNZ*EintrittsKNZ,2)</f>
        <v>0</v>
      </c>
      <c r="I2227">
        <f t="shared" si="312"/>
        <v>2411.13</v>
      </c>
      <c r="J2227">
        <f t="shared" si="306"/>
        <v>482.35</v>
      </c>
      <c r="K2227">
        <f t="shared" si="307"/>
        <v>1413.87</v>
      </c>
      <c r="L2227">
        <f t="shared" si="308"/>
        <v>3188.87</v>
      </c>
    </row>
    <row r="2228" spans="1:12" x14ac:dyDescent="0.25">
      <c r="A2228">
        <f t="shared" si="313"/>
        <v>7</v>
      </c>
      <c r="B2228">
        <f t="shared" si="314"/>
        <v>186</v>
      </c>
      <c r="C2228">
        <f t="shared" si="309"/>
        <v>3125</v>
      </c>
      <c r="D2228" t="str">
        <f t="shared" si="310"/>
        <v>Julia</v>
      </c>
      <c r="E2228" t="str">
        <f t="shared" si="311"/>
        <v>Xifia-Wolff</v>
      </c>
      <c r="F2228">
        <f>ROUND(IF(Tariftyp="AT",IF($A2228&lt;MONTH(TE_ZP_AT),AT_Gehalt,AT_Gehalt*(1+TE_Satz_AT)),IF($A2228&lt;MONTH(TE_ZP_Tarif),Tarifentgelt,Tarifentgelt*(1+TE_Satz))*IRWAZ/AZ_Tarif)*EintrittsKNZ*AustrittsKNZ,2)</f>
        <v>2232.5300000000002</v>
      </c>
      <c r="G2228">
        <f>ROUND(Grundentgelt*LZinPrz,2)</f>
        <v>178.6</v>
      </c>
      <c r="H2228">
        <f>ROUND(IF(FreiwZulage&gt;TarifVolumenEnt+TarifVolumenLZ,FreiwZulage-(TarifVolumenEnt+TarifVolumenLZ),0)*AustrittsKNZ*EintrittsKNZ,2)</f>
        <v>0</v>
      </c>
      <c r="I2228">
        <f t="shared" si="312"/>
        <v>2411.13</v>
      </c>
      <c r="J2228">
        <f t="shared" si="306"/>
        <v>482.35</v>
      </c>
      <c r="K2228">
        <f t="shared" si="307"/>
        <v>1413.87</v>
      </c>
      <c r="L2228">
        <f t="shared" si="308"/>
        <v>3188.87</v>
      </c>
    </row>
    <row r="2229" spans="1:12" x14ac:dyDescent="0.25">
      <c r="A2229">
        <f t="shared" si="313"/>
        <v>8</v>
      </c>
      <c r="B2229">
        <f t="shared" si="314"/>
        <v>186</v>
      </c>
      <c r="C2229">
        <f t="shared" si="309"/>
        <v>3125</v>
      </c>
      <c r="D2229" t="str">
        <f t="shared" si="310"/>
        <v>Julia</v>
      </c>
      <c r="E2229" t="str">
        <f t="shared" si="311"/>
        <v>Xifia-Wolff</v>
      </c>
      <c r="F2229">
        <f>ROUND(IF(Tariftyp="AT",IF($A2229&lt;MONTH(TE_ZP_AT),AT_Gehalt,AT_Gehalt*(1+TE_Satz_AT)),IF($A2229&lt;MONTH(TE_ZP_Tarif),Tarifentgelt,Tarifentgelt*(1+TE_Satz))*IRWAZ/AZ_Tarif)*EintrittsKNZ*AustrittsKNZ,2)</f>
        <v>2232.5300000000002</v>
      </c>
      <c r="G2229">
        <f>ROUND(Grundentgelt*LZinPrz,2)</f>
        <v>178.6</v>
      </c>
      <c r="H2229">
        <f>ROUND(IF(FreiwZulage&gt;TarifVolumenEnt+TarifVolumenLZ,FreiwZulage-(TarifVolumenEnt+TarifVolumenLZ),0)*AustrittsKNZ*EintrittsKNZ,2)</f>
        <v>0</v>
      </c>
      <c r="I2229">
        <f t="shared" si="312"/>
        <v>2411.13</v>
      </c>
      <c r="J2229">
        <f t="shared" si="306"/>
        <v>482.35</v>
      </c>
      <c r="K2229">
        <f t="shared" si="307"/>
        <v>1413.87</v>
      </c>
      <c r="L2229">
        <f t="shared" si="308"/>
        <v>3188.87</v>
      </c>
    </row>
    <row r="2230" spans="1:12" x14ac:dyDescent="0.25">
      <c r="A2230">
        <f t="shared" si="313"/>
        <v>9</v>
      </c>
      <c r="B2230">
        <f t="shared" si="314"/>
        <v>186</v>
      </c>
      <c r="C2230">
        <f t="shared" si="309"/>
        <v>3125</v>
      </c>
      <c r="D2230" t="str">
        <f t="shared" si="310"/>
        <v>Julia</v>
      </c>
      <c r="E2230" t="str">
        <f t="shared" si="311"/>
        <v>Xifia-Wolff</v>
      </c>
      <c r="F2230">
        <f>ROUND(IF(Tariftyp="AT",IF($A2230&lt;MONTH(TE_ZP_AT),AT_Gehalt,AT_Gehalt*(1+TE_Satz_AT)),IF($A2230&lt;MONTH(TE_ZP_Tarif),Tarifentgelt,Tarifentgelt*(1+TE_Satz))*IRWAZ/AZ_Tarif)*EintrittsKNZ*AustrittsKNZ,2)</f>
        <v>2232.5300000000002</v>
      </c>
      <c r="G2230">
        <f>ROUND(Grundentgelt*LZinPrz,2)</f>
        <v>178.6</v>
      </c>
      <c r="H2230">
        <f>ROUND(IF(FreiwZulage&gt;TarifVolumenEnt+TarifVolumenLZ,FreiwZulage-(TarifVolumenEnt+TarifVolumenLZ),0)*AustrittsKNZ*EintrittsKNZ,2)</f>
        <v>0</v>
      </c>
      <c r="I2230">
        <f t="shared" si="312"/>
        <v>2411.13</v>
      </c>
      <c r="J2230">
        <f t="shared" si="306"/>
        <v>482.35</v>
      </c>
      <c r="K2230">
        <f t="shared" si="307"/>
        <v>1413.87</v>
      </c>
      <c r="L2230">
        <f t="shared" si="308"/>
        <v>3188.87</v>
      </c>
    </row>
    <row r="2231" spans="1:12" x14ac:dyDescent="0.25">
      <c r="A2231">
        <f t="shared" si="313"/>
        <v>10</v>
      </c>
      <c r="B2231">
        <f t="shared" si="314"/>
        <v>186</v>
      </c>
      <c r="C2231">
        <f t="shared" si="309"/>
        <v>3125</v>
      </c>
      <c r="D2231" t="str">
        <f t="shared" si="310"/>
        <v>Julia</v>
      </c>
      <c r="E2231" t="str">
        <f t="shared" si="311"/>
        <v>Xifia-Wolff</v>
      </c>
      <c r="F2231">
        <f>ROUND(IF(Tariftyp="AT",IF($A2231&lt;MONTH(TE_ZP_AT),AT_Gehalt,AT_Gehalt*(1+TE_Satz_AT)),IF($A2231&lt;MONTH(TE_ZP_Tarif),Tarifentgelt,Tarifentgelt*(1+TE_Satz))*IRWAZ/AZ_Tarif)*EintrittsKNZ*AustrittsKNZ,2)</f>
        <v>2232.5300000000002</v>
      </c>
      <c r="G2231">
        <f>ROUND(Grundentgelt*LZinPrz,2)</f>
        <v>178.6</v>
      </c>
      <c r="H2231">
        <f>ROUND(IF(FreiwZulage&gt;TarifVolumenEnt+TarifVolumenLZ,FreiwZulage-(TarifVolumenEnt+TarifVolumenLZ),0)*AustrittsKNZ*EintrittsKNZ,2)</f>
        <v>0</v>
      </c>
      <c r="I2231">
        <f t="shared" si="312"/>
        <v>2411.13</v>
      </c>
      <c r="J2231">
        <f t="shared" si="306"/>
        <v>482.35</v>
      </c>
      <c r="K2231">
        <f t="shared" si="307"/>
        <v>1413.87</v>
      </c>
      <c r="L2231">
        <f t="shared" si="308"/>
        <v>3188.87</v>
      </c>
    </row>
    <row r="2232" spans="1:12" x14ac:dyDescent="0.25">
      <c r="A2232">
        <f t="shared" si="313"/>
        <v>11</v>
      </c>
      <c r="B2232">
        <f t="shared" si="314"/>
        <v>186</v>
      </c>
      <c r="C2232">
        <f t="shared" si="309"/>
        <v>3125</v>
      </c>
      <c r="D2232" t="str">
        <f t="shared" si="310"/>
        <v>Julia</v>
      </c>
      <c r="E2232" t="str">
        <f t="shared" si="311"/>
        <v>Xifia-Wolff</v>
      </c>
      <c r="F2232">
        <f>ROUND(IF(Tariftyp="AT",IF($A2232&lt;MONTH(TE_ZP_AT),AT_Gehalt,AT_Gehalt*(1+TE_Satz_AT)),IF($A2232&lt;MONTH(TE_ZP_Tarif),Tarifentgelt,Tarifentgelt*(1+TE_Satz))*IRWAZ/AZ_Tarif)*EintrittsKNZ*AustrittsKNZ,2)</f>
        <v>2232.5300000000002</v>
      </c>
      <c r="G2232">
        <f>ROUND(Grundentgelt*LZinPrz,2)</f>
        <v>178.6</v>
      </c>
      <c r="H2232">
        <f>ROUND(IF(FreiwZulage&gt;TarifVolumenEnt+TarifVolumenLZ,FreiwZulage-(TarifVolumenEnt+TarifVolumenLZ),0)*AustrittsKNZ*EintrittsKNZ,2)</f>
        <v>0</v>
      </c>
      <c r="I2232">
        <f t="shared" si="312"/>
        <v>2411.13</v>
      </c>
      <c r="J2232">
        <f t="shared" si="306"/>
        <v>482.35</v>
      </c>
      <c r="K2232">
        <f t="shared" si="307"/>
        <v>1413.87</v>
      </c>
      <c r="L2232">
        <f t="shared" si="308"/>
        <v>3188.87</v>
      </c>
    </row>
    <row r="2233" spans="1:12" x14ac:dyDescent="0.25">
      <c r="A2233">
        <f t="shared" si="313"/>
        <v>12</v>
      </c>
      <c r="B2233">
        <f t="shared" si="314"/>
        <v>186</v>
      </c>
      <c r="C2233">
        <f t="shared" si="309"/>
        <v>3125</v>
      </c>
      <c r="D2233" t="str">
        <f t="shared" si="310"/>
        <v>Julia</v>
      </c>
      <c r="E2233" t="str">
        <f t="shared" si="311"/>
        <v>Xifia-Wolff</v>
      </c>
      <c r="F2233">
        <f>ROUND(IF(Tariftyp="AT",IF($A2233&lt;MONTH(TE_ZP_AT),AT_Gehalt,AT_Gehalt*(1+TE_Satz_AT)),IF($A2233&lt;MONTH(TE_ZP_Tarif),Tarifentgelt,Tarifentgelt*(1+TE_Satz))*IRWAZ/AZ_Tarif)*EintrittsKNZ*AustrittsKNZ,2)</f>
        <v>2232.5300000000002</v>
      </c>
      <c r="G2233">
        <f>ROUND(Grundentgelt*LZinPrz,2)</f>
        <v>178.6</v>
      </c>
      <c r="H2233">
        <f>ROUND(IF(FreiwZulage&gt;TarifVolumenEnt+TarifVolumenLZ,FreiwZulage-(TarifVolumenEnt+TarifVolumenLZ),0)*AustrittsKNZ*EintrittsKNZ,2)</f>
        <v>0</v>
      </c>
      <c r="I2233">
        <f t="shared" si="312"/>
        <v>2411.13</v>
      </c>
      <c r="J2233">
        <f t="shared" si="306"/>
        <v>482.35</v>
      </c>
      <c r="K2233">
        <f t="shared" si="307"/>
        <v>1413.87</v>
      </c>
      <c r="L2233">
        <f t="shared" si="308"/>
        <v>3188.87</v>
      </c>
    </row>
    <row r="2234" spans="1:12" x14ac:dyDescent="0.25">
      <c r="A2234">
        <f t="shared" si="313"/>
        <v>1</v>
      </c>
      <c r="B2234">
        <f t="shared" si="314"/>
        <v>187</v>
      </c>
      <c r="C2234">
        <f t="shared" si="309"/>
        <v>3126</v>
      </c>
      <c r="D2234" t="str">
        <f t="shared" si="310"/>
        <v>Bernd</v>
      </c>
      <c r="E2234" t="str">
        <f t="shared" si="311"/>
        <v>Zeides</v>
      </c>
      <c r="F2234">
        <f>ROUND(IF(Tariftyp="AT",IF($A2234&lt;MONTH(TE_ZP_AT),AT_Gehalt,AT_Gehalt*(1+TE_Satz_AT)),IF($A2234&lt;MONTH(TE_ZP_Tarif),Tarifentgelt,Tarifentgelt*(1+TE_Satz))*IRWAZ/AZ_Tarif)*EintrittsKNZ*AustrittsKNZ,2)</f>
        <v>2042</v>
      </c>
      <c r="G2234">
        <f>ROUND(Grundentgelt*LZinPrz,2)</f>
        <v>204.2</v>
      </c>
      <c r="H2234">
        <f>ROUND(IF(FreiwZulage&gt;TarifVolumenEnt+TarifVolumenLZ,FreiwZulage-(TarifVolumenEnt+TarifVolumenLZ),0)*AustrittsKNZ*EintrittsKNZ,2)</f>
        <v>80</v>
      </c>
      <c r="I2234">
        <f t="shared" si="312"/>
        <v>2326.1999999999998</v>
      </c>
      <c r="J2234">
        <f t="shared" si="306"/>
        <v>465.36</v>
      </c>
      <c r="K2234">
        <f t="shared" si="307"/>
        <v>1498.8000000000002</v>
      </c>
      <c r="L2234">
        <f t="shared" si="308"/>
        <v>3273.8</v>
      </c>
    </row>
    <row r="2235" spans="1:12" x14ac:dyDescent="0.25">
      <c r="A2235">
        <f t="shared" si="313"/>
        <v>2</v>
      </c>
      <c r="B2235">
        <f t="shared" si="314"/>
        <v>187</v>
      </c>
      <c r="C2235">
        <f t="shared" si="309"/>
        <v>3126</v>
      </c>
      <c r="D2235" t="str">
        <f t="shared" si="310"/>
        <v>Bernd</v>
      </c>
      <c r="E2235" t="str">
        <f t="shared" si="311"/>
        <v>Zeides</v>
      </c>
      <c r="F2235">
        <f>ROUND(IF(Tariftyp="AT",IF($A2235&lt;MONTH(TE_ZP_AT),AT_Gehalt,AT_Gehalt*(1+TE_Satz_AT)),IF($A2235&lt;MONTH(TE_ZP_Tarif),Tarifentgelt,Tarifentgelt*(1+TE_Satz))*IRWAZ/AZ_Tarif)*EintrittsKNZ*AustrittsKNZ,2)</f>
        <v>2042</v>
      </c>
      <c r="G2235">
        <f>ROUND(Grundentgelt*LZinPrz,2)</f>
        <v>204.2</v>
      </c>
      <c r="H2235">
        <f>ROUND(IF(FreiwZulage&gt;TarifVolumenEnt+TarifVolumenLZ,FreiwZulage-(TarifVolumenEnt+TarifVolumenLZ),0)*AustrittsKNZ*EintrittsKNZ,2)</f>
        <v>80</v>
      </c>
      <c r="I2235">
        <f t="shared" si="312"/>
        <v>2326.1999999999998</v>
      </c>
      <c r="J2235">
        <f t="shared" si="306"/>
        <v>465.36</v>
      </c>
      <c r="K2235">
        <f t="shared" si="307"/>
        <v>1498.8000000000002</v>
      </c>
      <c r="L2235">
        <f t="shared" si="308"/>
        <v>3273.8</v>
      </c>
    </row>
    <row r="2236" spans="1:12" x14ac:dyDescent="0.25">
      <c r="A2236">
        <f t="shared" si="313"/>
        <v>3</v>
      </c>
      <c r="B2236">
        <f t="shared" si="314"/>
        <v>187</v>
      </c>
      <c r="C2236">
        <f t="shared" si="309"/>
        <v>3126</v>
      </c>
      <c r="D2236" t="str">
        <f t="shared" si="310"/>
        <v>Bernd</v>
      </c>
      <c r="E2236" t="str">
        <f t="shared" si="311"/>
        <v>Zeides</v>
      </c>
      <c r="F2236">
        <f>ROUND(IF(Tariftyp="AT",IF($A2236&lt;MONTH(TE_ZP_AT),AT_Gehalt,AT_Gehalt*(1+TE_Satz_AT)),IF($A2236&lt;MONTH(TE_ZP_Tarif),Tarifentgelt,Tarifentgelt*(1+TE_Satz))*IRWAZ/AZ_Tarif)*EintrittsKNZ*AustrittsKNZ,2)</f>
        <v>2042</v>
      </c>
      <c r="G2236">
        <f>ROUND(Grundentgelt*LZinPrz,2)</f>
        <v>204.2</v>
      </c>
      <c r="H2236">
        <f>ROUND(IF(FreiwZulage&gt;TarifVolumenEnt+TarifVolumenLZ,FreiwZulage-(TarifVolumenEnt+TarifVolumenLZ),0)*AustrittsKNZ*EintrittsKNZ,2)</f>
        <v>80</v>
      </c>
      <c r="I2236">
        <f t="shared" si="312"/>
        <v>2326.1999999999998</v>
      </c>
      <c r="J2236">
        <f t="shared" si="306"/>
        <v>465.36</v>
      </c>
      <c r="K2236">
        <f t="shared" si="307"/>
        <v>1498.8000000000002</v>
      </c>
      <c r="L2236">
        <f t="shared" si="308"/>
        <v>3273.8</v>
      </c>
    </row>
    <row r="2237" spans="1:12" x14ac:dyDescent="0.25">
      <c r="A2237">
        <f t="shared" si="313"/>
        <v>4</v>
      </c>
      <c r="B2237">
        <f t="shared" si="314"/>
        <v>187</v>
      </c>
      <c r="C2237">
        <f t="shared" si="309"/>
        <v>3126</v>
      </c>
      <c r="D2237" t="str">
        <f t="shared" si="310"/>
        <v>Bernd</v>
      </c>
      <c r="E2237" t="str">
        <f t="shared" si="311"/>
        <v>Zeides</v>
      </c>
      <c r="F2237">
        <f>ROUND(IF(Tariftyp="AT",IF($A2237&lt;MONTH(TE_ZP_AT),AT_Gehalt,AT_Gehalt*(1+TE_Satz_AT)),IF($A2237&lt;MONTH(TE_ZP_Tarif),Tarifentgelt,Tarifentgelt*(1+TE_Satz))*IRWAZ/AZ_Tarif)*EintrittsKNZ*AustrittsKNZ,2)</f>
        <v>2042</v>
      </c>
      <c r="G2237">
        <f>ROUND(Grundentgelt*LZinPrz,2)</f>
        <v>204.2</v>
      </c>
      <c r="H2237">
        <f>ROUND(IF(FreiwZulage&gt;TarifVolumenEnt+TarifVolumenLZ,FreiwZulage-(TarifVolumenEnt+TarifVolumenLZ),0)*AustrittsKNZ*EintrittsKNZ,2)</f>
        <v>80</v>
      </c>
      <c r="I2237">
        <f t="shared" si="312"/>
        <v>2326.1999999999998</v>
      </c>
      <c r="J2237">
        <f t="shared" si="306"/>
        <v>465.36</v>
      </c>
      <c r="K2237">
        <f t="shared" si="307"/>
        <v>1498.8000000000002</v>
      </c>
      <c r="L2237">
        <f t="shared" si="308"/>
        <v>3273.8</v>
      </c>
    </row>
    <row r="2238" spans="1:12" x14ac:dyDescent="0.25">
      <c r="A2238">
        <f t="shared" si="313"/>
        <v>5</v>
      </c>
      <c r="B2238">
        <f t="shared" si="314"/>
        <v>187</v>
      </c>
      <c r="C2238">
        <f t="shared" si="309"/>
        <v>3126</v>
      </c>
      <c r="D2238" t="str">
        <f t="shared" si="310"/>
        <v>Bernd</v>
      </c>
      <c r="E2238" t="str">
        <f t="shared" si="311"/>
        <v>Zeides</v>
      </c>
      <c r="F2238">
        <f>ROUND(IF(Tariftyp="AT",IF($A2238&lt;MONTH(TE_ZP_AT),AT_Gehalt,AT_Gehalt*(1+TE_Satz_AT)),IF($A2238&lt;MONTH(TE_ZP_Tarif),Tarifentgelt,Tarifentgelt*(1+TE_Satz))*IRWAZ/AZ_Tarif)*EintrittsKNZ*AustrittsKNZ,2)</f>
        <v>2103.2600000000002</v>
      </c>
      <c r="G2238">
        <f>ROUND(Grundentgelt*LZinPrz,2)</f>
        <v>210.33</v>
      </c>
      <c r="H2238">
        <f>ROUND(IF(FreiwZulage&gt;TarifVolumenEnt+TarifVolumenLZ,FreiwZulage-(TarifVolumenEnt+TarifVolumenLZ),0)*AustrittsKNZ*EintrittsKNZ,2)</f>
        <v>12.61</v>
      </c>
      <c r="I2238">
        <f t="shared" si="312"/>
        <v>2326.2000000000003</v>
      </c>
      <c r="J2238">
        <f t="shared" si="306"/>
        <v>465.36</v>
      </c>
      <c r="K2238">
        <f t="shared" si="307"/>
        <v>1498.7999999999997</v>
      </c>
      <c r="L2238">
        <f t="shared" si="308"/>
        <v>3273.7999999999997</v>
      </c>
    </row>
    <row r="2239" spans="1:12" x14ac:dyDescent="0.25">
      <c r="A2239">
        <f t="shared" si="313"/>
        <v>6</v>
      </c>
      <c r="B2239">
        <f t="shared" si="314"/>
        <v>187</v>
      </c>
      <c r="C2239">
        <f t="shared" si="309"/>
        <v>3126</v>
      </c>
      <c r="D2239" t="str">
        <f t="shared" si="310"/>
        <v>Bernd</v>
      </c>
      <c r="E2239" t="str">
        <f t="shared" si="311"/>
        <v>Zeides</v>
      </c>
      <c r="F2239">
        <f>ROUND(IF(Tariftyp="AT",IF($A2239&lt;MONTH(TE_ZP_AT),AT_Gehalt,AT_Gehalt*(1+TE_Satz_AT)),IF($A2239&lt;MONTH(TE_ZP_Tarif),Tarifentgelt,Tarifentgelt*(1+TE_Satz))*IRWAZ/AZ_Tarif)*EintrittsKNZ*AustrittsKNZ,2)</f>
        <v>2103.2600000000002</v>
      </c>
      <c r="G2239">
        <f>ROUND(Grundentgelt*LZinPrz,2)</f>
        <v>210.33</v>
      </c>
      <c r="H2239">
        <f>ROUND(IF(FreiwZulage&gt;TarifVolumenEnt+TarifVolumenLZ,FreiwZulage-(TarifVolumenEnt+TarifVolumenLZ),0)*AustrittsKNZ*EintrittsKNZ,2)</f>
        <v>12.61</v>
      </c>
      <c r="I2239">
        <f t="shared" si="312"/>
        <v>2326.2000000000003</v>
      </c>
      <c r="J2239">
        <f t="shared" si="306"/>
        <v>465.36</v>
      </c>
      <c r="K2239">
        <f t="shared" si="307"/>
        <v>1498.7999999999997</v>
      </c>
      <c r="L2239">
        <f t="shared" si="308"/>
        <v>3273.7999999999997</v>
      </c>
    </row>
    <row r="2240" spans="1:12" x14ac:dyDescent="0.25">
      <c r="A2240">
        <f t="shared" si="313"/>
        <v>7</v>
      </c>
      <c r="B2240">
        <f t="shared" si="314"/>
        <v>187</v>
      </c>
      <c r="C2240">
        <f t="shared" si="309"/>
        <v>3126</v>
      </c>
      <c r="D2240" t="str">
        <f t="shared" si="310"/>
        <v>Bernd</v>
      </c>
      <c r="E2240" t="str">
        <f t="shared" si="311"/>
        <v>Zeides</v>
      </c>
      <c r="F2240">
        <f>ROUND(IF(Tariftyp="AT",IF($A2240&lt;MONTH(TE_ZP_AT),AT_Gehalt,AT_Gehalt*(1+TE_Satz_AT)),IF($A2240&lt;MONTH(TE_ZP_Tarif),Tarifentgelt,Tarifentgelt*(1+TE_Satz))*IRWAZ/AZ_Tarif)*EintrittsKNZ*AustrittsKNZ,2)</f>
        <v>2103.2600000000002</v>
      </c>
      <c r="G2240">
        <f>ROUND(Grundentgelt*LZinPrz,2)</f>
        <v>210.33</v>
      </c>
      <c r="H2240">
        <f>ROUND(IF(FreiwZulage&gt;TarifVolumenEnt+TarifVolumenLZ,FreiwZulage-(TarifVolumenEnt+TarifVolumenLZ),0)*AustrittsKNZ*EintrittsKNZ,2)</f>
        <v>12.61</v>
      </c>
      <c r="I2240">
        <f t="shared" si="312"/>
        <v>2326.2000000000003</v>
      </c>
      <c r="J2240">
        <f t="shared" si="306"/>
        <v>465.36</v>
      </c>
      <c r="K2240">
        <f t="shared" si="307"/>
        <v>1498.7999999999997</v>
      </c>
      <c r="L2240">
        <f t="shared" si="308"/>
        <v>3273.7999999999997</v>
      </c>
    </row>
    <row r="2241" spans="1:12" x14ac:dyDescent="0.25">
      <c r="A2241">
        <f t="shared" si="313"/>
        <v>8</v>
      </c>
      <c r="B2241">
        <f t="shared" si="314"/>
        <v>187</v>
      </c>
      <c r="C2241">
        <f t="shared" si="309"/>
        <v>3126</v>
      </c>
      <c r="D2241" t="str">
        <f t="shared" si="310"/>
        <v>Bernd</v>
      </c>
      <c r="E2241" t="str">
        <f t="shared" si="311"/>
        <v>Zeides</v>
      </c>
      <c r="F2241">
        <f>ROUND(IF(Tariftyp="AT",IF($A2241&lt;MONTH(TE_ZP_AT),AT_Gehalt,AT_Gehalt*(1+TE_Satz_AT)),IF($A2241&lt;MONTH(TE_ZP_Tarif),Tarifentgelt,Tarifentgelt*(1+TE_Satz))*IRWAZ/AZ_Tarif)*EintrittsKNZ*AustrittsKNZ,2)</f>
        <v>2103.2600000000002</v>
      </c>
      <c r="G2241">
        <f>ROUND(Grundentgelt*LZinPrz,2)</f>
        <v>210.33</v>
      </c>
      <c r="H2241">
        <f>ROUND(IF(FreiwZulage&gt;TarifVolumenEnt+TarifVolumenLZ,FreiwZulage-(TarifVolumenEnt+TarifVolumenLZ),0)*AustrittsKNZ*EintrittsKNZ,2)</f>
        <v>12.61</v>
      </c>
      <c r="I2241">
        <f t="shared" si="312"/>
        <v>2326.2000000000003</v>
      </c>
      <c r="J2241">
        <f t="shared" si="306"/>
        <v>465.36</v>
      </c>
      <c r="K2241">
        <f t="shared" si="307"/>
        <v>1498.7999999999997</v>
      </c>
      <c r="L2241">
        <f t="shared" si="308"/>
        <v>3273.7999999999997</v>
      </c>
    </row>
    <row r="2242" spans="1:12" x14ac:dyDescent="0.25">
      <c r="A2242">
        <f t="shared" si="313"/>
        <v>9</v>
      </c>
      <c r="B2242">
        <f t="shared" si="314"/>
        <v>187</v>
      </c>
      <c r="C2242">
        <f t="shared" si="309"/>
        <v>3126</v>
      </c>
      <c r="D2242" t="str">
        <f t="shared" si="310"/>
        <v>Bernd</v>
      </c>
      <c r="E2242" t="str">
        <f t="shared" si="311"/>
        <v>Zeides</v>
      </c>
      <c r="F2242">
        <f>ROUND(IF(Tariftyp="AT",IF($A2242&lt;MONTH(TE_ZP_AT),AT_Gehalt,AT_Gehalt*(1+TE_Satz_AT)),IF($A2242&lt;MONTH(TE_ZP_Tarif),Tarifentgelt,Tarifentgelt*(1+TE_Satz))*IRWAZ/AZ_Tarif)*EintrittsKNZ*AustrittsKNZ,2)</f>
        <v>2103.2600000000002</v>
      </c>
      <c r="G2242">
        <f>ROUND(Grundentgelt*LZinPrz,2)</f>
        <v>210.33</v>
      </c>
      <c r="H2242">
        <f>ROUND(IF(FreiwZulage&gt;TarifVolumenEnt+TarifVolumenLZ,FreiwZulage-(TarifVolumenEnt+TarifVolumenLZ),0)*AustrittsKNZ*EintrittsKNZ,2)</f>
        <v>12.61</v>
      </c>
      <c r="I2242">
        <f t="shared" si="312"/>
        <v>2326.2000000000003</v>
      </c>
      <c r="J2242">
        <f t="shared" ref="J2242:J2305" si="315">ROUND(IF(KVPV_BBG&lt;lfdEntgelt,KVPV_BBG*KVPV_Satz,lfdEntgelt*KVPV_Satz)+IF(RVAV_BBG&lt;lfdEntgelt,RVAV_BBG*RVAV_Satz,lfdEntgelt*RVAV_Satz),2)</f>
        <v>465.36</v>
      </c>
      <c r="K2242">
        <f t="shared" ref="K2242:K2305" si="316">IF(KVPV_BBG-lfdEntgelt&lt;0,0,KVPV_BBG-lfdEntgelt)</f>
        <v>1498.7999999999997</v>
      </c>
      <c r="L2242">
        <f t="shared" ref="L2242:L2305" si="317">IF(RVAV_BBG-lfdEntgelt&lt;0,0,RVAV_BBG-lfdEntgelt)</f>
        <v>3273.7999999999997</v>
      </c>
    </row>
    <row r="2243" spans="1:12" x14ac:dyDescent="0.25">
      <c r="A2243">
        <f t="shared" si="313"/>
        <v>10</v>
      </c>
      <c r="B2243">
        <f t="shared" si="314"/>
        <v>187</v>
      </c>
      <c r="C2243">
        <f t="shared" ref="C2243:C2306" si="318">INDEX(Stammdaten,$B2243,1)</f>
        <v>3126</v>
      </c>
      <c r="D2243" t="str">
        <f t="shared" ref="D2243:D2306" si="319">INDEX(Stammdaten,$B2243,2)</f>
        <v>Bernd</v>
      </c>
      <c r="E2243" t="str">
        <f t="shared" ref="E2243:E2306" si="320">INDEX(Stammdaten,$B2243,3)</f>
        <v>Zeides</v>
      </c>
      <c r="F2243">
        <f>ROUND(IF(Tariftyp="AT",IF($A2243&lt;MONTH(TE_ZP_AT),AT_Gehalt,AT_Gehalt*(1+TE_Satz_AT)),IF($A2243&lt;MONTH(TE_ZP_Tarif),Tarifentgelt,Tarifentgelt*(1+TE_Satz))*IRWAZ/AZ_Tarif)*EintrittsKNZ*AustrittsKNZ,2)</f>
        <v>2103.2600000000002</v>
      </c>
      <c r="G2243">
        <f>ROUND(Grundentgelt*LZinPrz,2)</f>
        <v>210.33</v>
      </c>
      <c r="H2243">
        <f>ROUND(IF(FreiwZulage&gt;TarifVolumenEnt+TarifVolumenLZ,FreiwZulage-(TarifVolumenEnt+TarifVolumenLZ),0)*AustrittsKNZ*EintrittsKNZ,2)</f>
        <v>12.61</v>
      </c>
      <c r="I2243">
        <f t="shared" ref="I2243:I2306" si="321">SUM(F2243:H2243)</f>
        <v>2326.2000000000003</v>
      </c>
      <c r="J2243">
        <f t="shared" si="315"/>
        <v>465.36</v>
      </c>
      <c r="K2243">
        <f t="shared" si="316"/>
        <v>1498.7999999999997</v>
      </c>
      <c r="L2243">
        <f t="shared" si="317"/>
        <v>3273.7999999999997</v>
      </c>
    </row>
    <row r="2244" spans="1:12" x14ac:dyDescent="0.25">
      <c r="A2244">
        <f t="shared" ref="A2244:A2307" si="322">IF($A2243=12,1,$A2243+1)</f>
        <v>11</v>
      </c>
      <c r="B2244">
        <f t="shared" ref="B2244:B2307" si="323">IF(A2244=1,B2243+1,B2243)</f>
        <v>187</v>
      </c>
      <c r="C2244">
        <f t="shared" si="318"/>
        <v>3126</v>
      </c>
      <c r="D2244" t="str">
        <f t="shared" si="319"/>
        <v>Bernd</v>
      </c>
      <c r="E2244" t="str">
        <f t="shared" si="320"/>
        <v>Zeides</v>
      </c>
      <c r="F2244">
        <f>ROUND(IF(Tariftyp="AT",IF($A2244&lt;MONTH(TE_ZP_AT),AT_Gehalt,AT_Gehalt*(1+TE_Satz_AT)),IF($A2244&lt;MONTH(TE_ZP_Tarif),Tarifentgelt,Tarifentgelt*(1+TE_Satz))*IRWAZ/AZ_Tarif)*EintrittsKNZ*AustrittsKNZ,2)</f>
        <v>2103.2600000000002</v>
      </c>
      <c r="G2244">
        <f>ROUND(Grundentgelt*LZinPrz,2)</f>
        <v>210.33</v>
      </c>
      <c r="H2244">
        <f>ROUND(IF(FreiwZulage&gt;TarifVolumenEnt+TarifVolumenLZ,FreiwZulage-(TarifVolumenEnt+TarifVolumenLZ),0)*AustrittsKNZ*EintrittsKNZ,2)</f>
        <v>12.61</v>
      </c>
      <c r="I2244">
        <f t="shared" si="321"/>
        <v>2326.2000000000003</v>
      </c>
      <c r="J2244">
        <f t="shared" si="315"/>
        <v>465.36</v>
      </c>
      <c r="K2244">
        <f t="shared" si="316"/>
        <v>1498.7999999999997</v>
      </c>
      <c r="L2244">
        <f t="shared" si="317"/>
        <v>3273.7999999999997</v>
      </c>
    </row>
    <row r="2245" spans="1:12" x14ac:dyDescent="0.25">
      <c r="A2245">
        <f t="shared" si="322"/>
        <v>12</v>
      </c>
      <c r="B2245">
        <f t="shared" si="323"/>
        <v>187</v>
      </c>
      <c r="C2245">
        <f t="shared" si="318"/>
        <v>3126</v>
      </c>
      <c r="D2245" t="str">
        <f t="shared" si="319"/>
        <v>Bernd</v>
      </c>
      <c r="E2245" t="str">
        <f t="shared" si="320"/>
        <v>Zeides</v>
      </c>
      <c r="F2245">
        <f>ROUND(IF(Tariftyp="AT",IF($A2245&lt;MONTH(TE_ZP_AT),AT_Gehalt,AT_Gehalt*(1+TE_Satz_AT)),IF($A2245&lt;MONTH(TE_ZP_Tarif),Tarifentgelt,Tarifentgelt*(1+TE_Satz))*IRWAZ/AZ_Tarif)*EintrittsKNZ*AustrittsKNZ,2)</f>
        <v>2103.2600000000002</v>
      </c>
      <c r="G2245">
        <f>ROUND(Grundentgelt*LZinPrz,2)</f>
        <v>210.33</v>
      </c>
      <c r="H2245">
        <f>ROUND(IF(FreiwZulage&gt;TarifVolumenEnt+TarifVolumenLZ,FreiwZulage-(TarifVolumenEnt+TarifVolumenLZ),0)*AustrittsKNZ*EintrittsKNZ,2)</f>
        <v>12.61</v>
      </c>
      <c r="I2245">
        <f t="shared" si="321"/>
        <v>2326.2000000000003</v>
      </c>
      <c r="J2245">
        <f t="shared" si="315"/>
        <v>465.36</v>
      </c>
      <c r="K2245">
        <f t="shared" si="316"/>
        <v>1498.7999999999997</v>
      </c>
      <c r="L2245">
        <f t="shared" si="317"/>
        <v>3273.7999999999997</v>
      </c>
    </row>
    <row r="2246" spans="1:12" x14ac:dyDescent="0.25">
      <c r="A2246">
        <f t="shared" si="322"/>
        <v>1</v>
      </c>
      <c r="B2246">
        <f t="shared" si="323"/>
        <v>188</v>
      </c>
      <c r="C2246">
        <f t="shared" si="318"/>
        <v>3128</v>
      </c>
      <c r="D2246" t="str">
        <f t="shared" si="319"/>
        <v>Bruno</v>
      </c>
      <c r="E2246" t="str">
        <f t="shared" si="320"/>
        <v>Zell</v>
      </c>
      <c r="F2246">
        <f>ROUND(IF(Tariftyp="AT",IF($A2246&lt;MONTH(TE_ZP_AT),AT_Gehalt,AT_Gehalt*(1+TE_Satz_AT)),IF($A2246&lt;MONTH(TE_ZP_Tarif),Tarifentgelt,Tarifentgelt*(1+TE_Satz))*IRWAZ/AZ_Tarif)*EintrittsKNZ*AustrittsKNZ,2)</f>
        <v>3213.5</v>
      </c>
      <c r="G2246">
        <f>ROUND(Grundentgelt*LZinPrz,2)</f>
        <v>385.62</v>
      </c>
      <c r="H2246">
        <f>ROUND(IF(FreiwZulage&gt;TarifVolumenEnt+TarifVolumenLZ,FreiwZulage-(TarifVolumenEnt+TarifVolumenLZ),0)*AustrittsKNZ*EintrittsKNZ,2)</f>
        <v>0</v>
      </c>
      <c r="I2246">
        <f t="shared" si="321"/>
        <v>3599.12</v>
      </c>
      <c r="J2246">
        <f t="shared" si="315"/>
        <v>720</v>
      </c>
      <c r="K2246">
        <f t="shared" si="316"/>
        <v>225.88000000000011</v>
      </c>
      <c r="L2246">
        <f t="shared" si="317"/>
        <v>2000.88</v>
      </c>
    </row>
    <row r="2247" spans="1:12" x14ac:dyDescent="0.25">
      <c r="A2247">
        <f t="shared" si="322"/>
        <v>2</v>
      </c>
      <c r="B2247">
        <f t="shared" si="323"/>
        <v>188</v>
      </c>
      <c r="C2247">
        <f t="shared" si="318"/>
        <v>3128</v>
      </c>
      <c r="D2247" t="str">
        <f t="shared" si="319"/>
        <v>Bruno</v>
      </c>
      <c r="E2247" t="str">
        <f t="shared" si="320"/>
        <v>Zell</v>
      </c>
      <c r="F2247">
        <f>ROUND(IF(Tariftyp="AT",IF($A2247&lt;MONTH(TE_ZP_AT),AT_Gehalt,AT_Gehalt*(1+TE_Satz_AT)),IF($A2247&lt;MONTH(TE_ZP_Tarif),Tarifentgelt,Tarifentgelt*(1+TE_Satz))*IRWAZ/AZ_Tarif)*EintrittsKNZ*AustrittsKNZ,2)</f>
        <v>3213.5</v>
      </c>
      <c r="G2247">
        <f>ROUND(Grundentgelt*LZinPrz,2)</f>
        <v>385.62</v>
      </c>
      <c r="H2247">
        <f>ROUND(IF(FreiwZulage&gt;TarifVolumenEnt+TarifVolumenLZ,FreiwZulage-(TarifVolumenEnt+TarifVolumenLZ),0)*AustrittsKNZ*EintrittsKNZ,2)</f>
        <v>0</v>
      </c>
      <c r="I2247">
        <f t="shared" si="321"/>
        <v>3599.12</v>
      </c>
      <c r="J2247">
        <f t="shared" si="315"/>
        <v>720</v>
      </c>
      <c r="K2247">
        <f t="shared" si="316"/>
        <v>225.88000000000011</v>
      </c>
      <c r="L2247">
        <f t="shared" si="317"/>
        <v>2000.88</v>
      </c>
    </row>
    <row r="2248" spans="1:12" x14ac:dyDescent="0.25">
      <c r="A2248">
        <f t="shared" si="322"/>
        <v>3</v>
      </c>
      <c r="B2248">
        <f t="shared" si="323"/>
        <v>188</v>
      </c>
      <c r="C2248">
        <f t="shared" si="318"/>
        <v>3128</v>
      </c>
      <c r="D2248" t="str">
        <f t="shared" si="319"/>
        <v>Bruno</v>
      </c>
      <c r="E2248" t="str">
        <f t="shared" si="320"/>
        <v>Zell</v>
      </c>
      <c r="F2248">
        <f>ROUND(IF(Tariftyp="AT",IF($A2248&lt;MONTH(TE_ZP_AT),AT_Gehalt,AT_Gehalt*(1+TE_Satz_AT)),IF($A2248&lt;MONTH(TE_ZP_Tarif),Tarifentgelt,Tarifentgelt*(1+TE_Satz))*IRWAZ/AZ_Tarif)*EintrittsKNZ*AustrittsKNZ,2)</f>
        <v>3213.5</v>
      </c>
      <c r="G2248">
        <f>ROUND(Grundentgelt*LZinPrz,2)</f>
        <v>385.62</v>
      </c>
      <c r="H2248">
        <f>ROUND(IF(FreiwZulage&gt;TarifVolumenEnt+TarifVolumenLZ,FreiwZulage-(TarifVolumenEnt+TarifVolumenLZ),0)*AustrittsKNZ*EintrittsKNZ,2)</f>
        <v>0</v>
      </c>
      <c r="I2248">
        <f t="shared" si="321"/>
        <v>3599.12</v>
      </c>
      <c r="J2248">
        <f t="shared" si="315"/>
        <v>720</v>
      </c>
      <c r="K2248">
        <f t="shared" si="316"/>
        <v>225.88000000000011</v>
      </c>
      <c r="L2248">
        <f t="shared" si="317"/>
        <v>2000.88</v>
      </c>
    </row>
    <row r="2249" spans="1:12" x14ac:dyDescent="0.25">
      <c r="A2249">
        <f t="shared" si="322"/>
        <v>4</v>
      </c>
      <c r="B2249">
        <f t="shared" si="323"/>
        <v>188</v>
      </c>
      <c r="C2249">
        <f t="shared" si="318"/>
        <v>3128</v>
      </c>
      <c r="D2249" t="str">
        <f t="shared" si="319"/>
        <v>Bruno</v>
      </c>
      <c r="E2249" t="str">
        <f t="shared" si="320"/>
        <v>Zell</v>
      </c>
      <c r="F2249">
        <f>ROUND(IF(Tariftyp="AT",IF($A2249&lt;MONTH(TE_ZP_AT),AT_Gehalt,AT_Gehalt*(1+TE_Satz_AT)),IF($A2249&lt;MONTH(TE_ZP_Tarif),Tarifentgelt,Tarifentgelt*(1+TE_Satz))*IRWAZ/AZ_Tarif)*EintrittsKNZ*AustrittsKNZ,2)</f>
        <v>3213.5</v>
      </c>
      <c r="G2249">
        <f>ROUND(Grundentgelt*LZinPrz,2)</f>
        <v>385.62</v>
      </c>
      <c r="H2249">
        <f>ROUND(IF(FreiwZulage&gt;TarifVolumenEnt+TarifVolumenLZ,FreiwZulage-(TarifVolumenEnt+TarifVolumenLZ),0)*AustrittsKNZ*EintrittsKNZ,2)</f>
        <v>0</v>
      </c>
      <c r="I2249">
        <f t="shared" si="321"/>
        <v>3599.12</v>
      </c>
      <c r="J2249">
        <f t="shared" si="315"/>
        <v>720</v>
      </c>
      <c r="K2249">
        <f t="shared" si="316"/>
        <v>225.88000000000011</v>
      </c>
      <c r="L2249">
        <f t="shared" si="317"/>
        <v>2000.88</v>
      </c>
    </row>
    <row r="2250" spans="1:12" x14ac:dyDescent="0.25">
      <c r="A2250">
        <f t="shared" si="322"/>
        <v>5</v>
      </c>
      <c r="B2250">
        <f t="shared" si="323"/>
        <v>188</v>
      </c>
      <c r="C2250">
        <f t="shared" si="318"/>
        <v>3128</v>
      </c>
      <c r="D2250" t="str">
        <f t="shared" si="319"/>
        <v>Bruno</v>
      </c>
      <c r="E2250" t="str">
        <f t="shared" si="320"/>
        <v>Zell</v>
      </c>
      <c r="F2250">
        <f>ROUND(IF(Tariftyp="AT",IF($A2250&lt;MONTH(TE_ZP_AT),AT_Gehalt,AT_Gehalt*(1+TE_Satz_AT)),IF($A2250&lt;MONTH(TE_ZP_Tarif),Tarifentgelt,Tarifentgelt*(1+TE_Satz))*IRWAZ/AZ_Tarif)*EintrittsKNZ*AustrittsKNZ,2)</f>
        <v>3309.91</v>
      </c>
      <c r="G2250">
        <f>ROUND(Grundentgelt*LZinPrz,2)</f>
        <v>397.19</v>
      </c>
      <c r="H2250">
        <f>ROUND(IF(FreiwZulage&gt;TarifVolumenEnt+TarifVolumenLZ,FreiwZulage-(TarifVolumenEnt+TarifVolumenLZ),0)*AustrittsKNZ*EintrittsKNZ,2)</f>
        <v>0</v>
      </c>
      <c r="I2250">
        <f t="shared" si="321"/>
        <v>3707.1</v>
      </c>
      <c r="J2250">
        <f t="shared" si="315"/>
        <v>741.61</v>
      </c>
      <c r="K2250">
        <f t="shared" si="316"/>
        <v>117.90000000000009</v>
      </c>
      <c r="L2250">
        <f t="shared" si="317"/>
        <v>1892.9</v>
      </c>
    </row>
    <row r="2251" spans="1:12" x14ac:dyDescent="0.25">
      <c r="A2251">
        <f t="shared" si="322"/>
        <v>6</v>
      </c>
      <c r="B2251">
        <f t="shared" si="323"/>
        <v>188</v>
      </c>
      <c r="C2251">
        <f t="shared" si="318"/>
        <v>3128</v>
      </c>
      <c r="D2251" t="str">
        <f t="shared" si="319"/>
        <v>Bruno</v>
      </c>
      <c r="E2251" t="str">
        <f t="shared" si="320"/>
        <v>Zell</v>
      </c>
      <c r="F2251">
        <f>ROUND(IF(Tariftyp="AT",IF($A2251&lt;MONTH(TE_ZP_AT),AT_Gehalt,AT_Gehalt*(1+TE_Satz_AT)),IF($A2251&lt;MONTH(TE_ZP_Tarif),Tarifentgelt,Tarifentgelt*(1+TE_Satz))*IRWAZ/AZ_Tarif)*EintrittsKNZ*AustrittsKNZ,2)</f>
        <v>3309.91</v>
      </c>
      <c r="G2251">
        <f>ROUND(Grundentgelt*LZinPrz,2)</f>
        <v>397.19</v>
      </c>
      <c r="H2251">
        <f>ROUND(IF(FreiwZulage&gt;TarifVolumenEnt+TarifVolumenLZ,FreiwZulage-(TarifVolumenEnt+TarifVolumenLZ),0)*AustrittsKNZ*EintrittsKNZ,2)</f>
        <v>0</v>
      </c>
      <c r="I2251">
        <f t="shared" si="321"/>
        <v>3707.1</v>
      </c>
      <c r="J2251">
        <f t="shared" si="315"/>
        <v>741.61</v>
      </c>
      <c r="K2251">
        <f t="shared" si="316"/>
        <v>117.90000000000009</v>
      </c>
      <c r="L2251">
        <f t="shared" si="317"/>
        <v>1892.9</v>
      </c>
    </row>
    <row r="2252" spans="1:12" x14ac:dyDescent="0.25">
      <c r="A2252">
        <f t="shared" si="322"/>
        <v>7</v>
      </c>
      <c r="B2252">
        <f t="shared" si="323"/>
        <v>188</v>
      </c>
      <c r="C2252">
        <f t="shared" si="318"/>
        <v>3128</v>
      </c>
      <c r="D2252" t="str">
        <f t="shared" si="319"/>
        <v>Bruno</v>
      </c>
      <c r="E2252" t="str">
        <f t="shared" si="320"/>
        <v>Zell</v>
      </c>
      <c r="F2252">
        <f>ROUND(IF(Tariftyp="AT",IF($A2252&lt;MONTH(TE_ZP_AT),AT_Gehalt,AT_Gehalt*(1+TE_Satz_AT)),IF($A2252&lt;MONTH(TE_ZP_Tarif),Tarifentgelt,Tarifentgelt*(1+TE_Satz))*IRWAZ/AZ_Tarif)*EintrittsKNZ*AustrittsKNZ,2)</f>
        <v>3309.91</v>
      </c>
      <c r="G2252">
        <f>ROUND(Grundentgelt*LZinPrz,2)</f>
        <v>397.19</v>
      </c>
      <c r="H2252">
        <f>ROUND(IF(FreiwZulage&gt;TarifVolumenEnt+TarifVolumenLZ,FreiwZulage-(TarifVolumenEnt+TarifVolumenLZ),0)*AustrittsKNZ*EintrittsKNZ,2)</f>
        <v>0</v>
      </c>
      <c r="I2252">
        <f t="shared" si="321"/>
        <v>3707.1</v>
      </c>
      <c r="J2252">
        <f t="shared" si="315"/>
        <v>741.61</v>
      </c>
      <c r="K2252">
        <f t="shared" si="316"/>
        <v>117.90000000000009</v>
      </c>
      <c r="L2252">
        <f t="shared" si="317"/>
        <v>1892.9</v>
      </c>
    </row>
    <row r="2253" spans="1:12" x14ac:dyDescent="0.25">
      <c r="A2253">
        <f t="shared" si="322"/>
        <v>8</v>
      </c>
      <c r="B2253">
        <f t="shared" si="323"/>
        <v>188</v>
      </c>
      <c r="C2253">
        <f t="shared" si="318"/>
        <v>3128</v>
      </c>
      <c r="D2253" t="str">
        <f t="shared" si="319"/>
        <v>Bruno</v>
      </c>
      <c r="E2253" t="str">
        <f t="shared" si="320"/>
        <v>Zell</v>
      </c>
      <c r="F2253">
        <f>ROUND(IF(Tariftyp="AT",IF($A2253&lt;MONTH(TE_ZP_AT),AT_Gehalt,AT_Gehalt*(1+TE_Satz_AT)),IF($A2253&lt;MONTH(TE_ZP_Tarif),Tarifentgelt,Tarifentgelt*(1+TE_Satz))*IRWAZ/AZ_Tarif)*EintrittsKNZ*AustrittsKNZ,2)</f>
        <v>3309.91</v>
      </c>
      <c r="G2253">
        <f>ROUND(Grundentgelt*LZinPrz,2)</f>
        <v>397.19</v>
      </c>
      <c r="H2253">
        <f>ROUND(IF(FreiwZulage&gt;TarifVolumenEnt+TarifVolumenLZ,FreiwZulage-(TarifVolumenEnt+TarifVolumenLZ),0)*AustrittsKNZ*EintrittsKNZ,2)</f>
        <v>0</v>
      </c>
      <c r="I2253">
        <f t="shared" si="321"/>
        <v>3707.1</v>
      </c>
      <c r="J2253">
        <f t="shared" si="315"/>
        <v>741.61</v>
      </c>
      <c r="K2253">
        <f t="shared" si="316"/>
        <v>117.90000000000009</v>
      </c>
      <c r="L2253">
        <f t="shared" si="317"/>
        <v>1892.9</v>
      </c>
    </row>
    <row r="2254" spans="1:12" x14ac:dyDescent="0.25">
      <c r="A2254">
        <f t="shared" si="322"/>
        <v>9</v>
      </c>
      <c r="B2254">
        <f t="shared" si="323"/>
        <v>188</v>
      </c>
      <c r="C2254">
        <f t="shared" si="318"/>
        <v>3128</v>
      </c>
      <c r="D2254" t="str">
        <f t="shared" si="319"/>
        <v>Bruno</v>
      </c>
      <c r="E2254" t="str">
        <f t="shared" si="320"/>
        <v>Zell</v>
      </c>
      <c r="F2254">
        <f>ROUND(IF(Tariftyp="AT",IF($A2254&lt;MONTH(TE_ZP_AT),AT_Gehalt,AT_Gehalt*(1+TE_Satz_AT)),IF($A2254&lt;MONTH(TE_ZP_Tarif),Tarifentgelt,Tarifentgelt*(1+TE_Satz))*IRWAZ/AZ_Tarif)*EintrittsKNZ*AustrittsKNZ,2)</f>
        <v>3309.91</v>
      </c>
      <c r="G2254">
        <f>ROUND(Grundentgelt*LZinPrz,2)</f>
        <v>397.19</v>
      </c>
      <c r="H2254">
        <f>ROUND(IF(FreiwZulage&gt;TarifVolumenEnt+TarifVolumenLZ,FreiwZulage-(TarifVolumenEnt+TarifVolumenLZ),0)*AustrittsKNZ*EintrittsKNZ,2)</f>
        <v>0</v>
      </c>
      <c r="I2254">
        <f t="shared" si="321"/>
        <v>3707.1</v>
      </c>
      <c r="J2254">
        <f t="shared" si="315"/>
        <v>741.61</v>
      </c>
      <c r="K2254">
        <f t="shared" si="316"/>
        <v>117.90000000000009</v>
      </c>
      <c r="L2254">
        <f t="shared" si="317"/>
        <v>1892.9</v>
      </c>
    </row>
    <row r="2255" spans="1:12" x14ac:dyDescent="0.25">
      <c r="A2255">
        <f t="shared" si="322"/>
        <v>10</v>
      </c>
      <c r="B2255">
        <f t="shared" si="323"/>
        <v>188</v>
      </c>
      <c r="C2255">
        <f t="shared" si="318"/>
        <v>3128</v>
      </c>
      <c r="D2255" t="str">
        <f t="shared" si="319"/>
        <v>Bruno</v>
      </c>
      <c r="E2255" t="str">
        <f t="shared" si="320"/>
        <v>Zell</v>
      </c>
      <c r="F2255">
        <f>ROUND(IF(Tariftyp="AT",IF($A2255&lt;MONTH(TE_ZP_AT),AT_Gehalt,AT_Gehalt*(1+TE_Satz_AT)),IF($A2255&lt;MONTH(TE_ZP_Tarif),Tarifentgelt,Tarifentgelt*(1+TE_Satz))*IRWAZ/AZ_Tarif)*EintrittsKNZ*AustrittsKNZ,2)</f>
        <v>3309.91</v>
      </c>
      <c r="G2255">
        <f>ROUND(Grundentgelt*LZinPrz,2)</f>
        <v>397.19</v>
      </c>
      <c r="H2255">
        <f>ROUND(IF(FreiwZulage&gt;TarifVolumenEnt+TarifVolumenLZ,FreiwZulage-(TarifVolumenEnt+TarifVolumenLZ),0)*AustrittsKNZ*EintrittsKNZ,2)</f>
        <v>0</v>
      </c>
      <c r="I2255">
        <f t="shared" si="321"/>
        <v>3707.1</v>
      </c>
      <c r="J2255">
        <f t="shared" si="315"/>
        <v>741.61</v>
      </c>
      <c r="K2255">
        <f t="shared" si="316"/>
        <v>117.90000000000009</v>
      </c>
      <c r="L2255">
        <f t="shared" si="317"/>
        <v>1892.9</v>
      </c>
    </row>
    <row r="2256" spans="1:12" x14ac:dyDescent="0.25">
      <c r="A2256">
        <f t="shared" si="322"/>
        <v>11</v>
      </c>
      <c r="B2256">
        <f t="shared" si="323"/>
        <v>188</v>
      </c>
      <c r="C2256">
        <f t="shared" si="318"/>
        <v>3128</v>
      </c>
      <c r="D2256" t="str">
        <f t="shared" si="319"/>
        <v>Bruno</v>
      </c>
      <c r="E2256" t="str">
        <f t="shared" si="320"/>
        <v>Zell</v>
      </c>
      <c r="F2256">
        <f>ROUND(IF(Tariftyp="AT",IF($A2256&lt;MONTH(TE_ZP_AT),AT_Gehalt,AT_Gehalt*(1+TE_Satz_AT)),IF($A2256&lt;MONTH(TE_ZP_Tarif),Tarifentgelt,Tarifentgelt*(1+TE_Satz))*IRWAZ/AZ_Tarif)*EintrittsKNZ*AustrittsKNZ,2)</f>
        <v>3309.91</v>
      </c>
      <c r="G2256">
        <f>ROUND(Grundentgelt*LZinPrz,2)</f>
        <v>397.19</v>
      </c>
      <c r="H2256">
        <f>ROUND(IF(FreiwZulage&gt;TarifVolumenEnt+TarifVolumenLZ,FreiwZulage-(TarifVolumenEnt+TarifVolumenLZ),0)*AustrittsKNZ*EintrittsKNZ,2)</f>
        <v>0</v>
      </c>
      <c r="I2256">
        <f t="shared" si="321"/>
        <v>3707.1</v>
      </c>
      <c r="J2256">
        <f t="shared" si="315"/>
        <v>741.61</v>
      </c>
      <c r="K2256">
        <f t="shared" si="316"/>
        <v>117.90000000000009</v>
      </c>
      <c r="L2256">
        <f t="shared" si="317"/>
        <v>1892.9</v>
      </c>
    </row>
    <row r="2257" spans="1:12" x14ac:dyDescent="0.25">
      <c r="A2257">
        <f t="shared" si="322"/>
        <v>12</v>
      </c>
      <c r="B2257">
        <f t="shared" si="323"/>
        <v>188</v>
      </c>
      <c r="C2257">
        <f t="shared" si="318"/>
        <v>3128</v>
      </c>
      <c r="D2257" t="str">
        <f t="shared" si="319"/>
        <v>Bruno</v>
      </c>
      <c r="E2257" t="str">
        <f t="shared" si="320"/>
        <v>Zell</v>
      </c>
      <c r="F2257">
        <f>ROUND(IF(Tariftyp="AT",IF($A2257&lt;MONTH(TE_ZP_AT),AT_Gehalt,AT_Gehalt*(1+TE_Satz_AT)),IF($A2257&lt;MONTH(TE_ZP_Tarif),Tarifentgelt,Tarifentgelt*(1+TE_Satz))*IRWAZ/AZ_Tarif)*EintrittsKNZ*AustrittsKNZ,2)</f>
        <v>3309.91</v>
      </c>
      <c r="G2257">
        <f>ROUND(Grundentgelt*LZinPrz,2)</f>
        <v>397.19</v>
      </c>
      <c r="H2257">
        <f>ROUND(IF(FreiwZulage&gt;TarifVolumenEnt+TarifVolumenLZ,FreiwZulage-(TarifVolumenEnt+TarifVolumenLZ),0)*AustrittsKNZ*EintrittsKNZ,2)</f>
        <v>0</v>
      </c>
      <c r="I2257">
        <f t="shared" si="321"/>
        <v>3707.1</v>
      </c>
      <c r="J2257">
        <f t="shared" si="315"/>
        <v>741.61</v>
      </c>
      <c r="K2257">
        <f t="shared" si="316"/>
        <v>117.90000000000009</v>
      </c>
      <c r="L2257">
        <f t="shared" si="317"/>
        <v>1892.9</v>
      </c>
    </row>
    <row r="2258" spans="1:12" x14ac:dyDescent="0.25">
      <c r="A2258">
        <f t="shared" si="322"/>
        <v>1</v>
      </c>
      <c r="B2258">
        <f t="shared" si="323"/>
        <v>189</v>
      </c>
      <c r="C2258">
        <f t="shared" si="318"/>
        <v>3129</v>
      </c>
      <c r="D2258" t="str">
        <f t="shared" si="319"/>
        <v>Edgar</v>
      </c>
      <c r="E2258" t="str">
        <f t="shared" si="320"/>
        <v>Zeyer</v>
      </c>
      <c r="F2258">
        <f>ROUND(IF(Tariftyp="AT",IF($A2258&lt;MONTH(TE_ZP_AT),AT_Gehalt,AT_Gehalt*(1+TE_Satz_AT)),IF($A2258&lt;MONTH(TE_ZP_Tarif),Tarifentgelt,Tarifentgelt*(1+TE_Satz))*IRWAZ/AZ_Tarif)*EintrittsKNZ*AustrittsKNZ,2)</f>
        <v>2224</v>
      </c>
      <c r="G2258">
        <f>ROUND(Grundentgelt*LZinPrz,2)</f>
        <v>200.16</v>
      </c>
      <c r="H2258">
        <f>ROUND(IF(FreiwZulage&gt;TarifVolumenEnt+TarifVolumenLZ,FreiwZulage-(TarifVolumenEnt+TarifVolumenLZ),0)*AustrittsKNZ*EintrittsKNZ,2)</f>
        <v>0</v>
      </c>
      <c r="I2258">
        <f t="shared" si="321"/>
        <v>2424.16</v>
      </c>
      <c r="J2258">
        <f t="shared" si="315"/>
        <v>484.95</v>
      </c>
      <c r="K2258">
        <f t="shared" si="316"/>
        <v>1400.8400000000001</v>
      </c>
      <c r="L2258">
        <f t="shared" si="317"/>
        <v>3175.84</v>
      </c>
    </row>
    <row r="2259" spans="1:12" x14ac:dyDescent="0.25">
      <c r="A2259">
        <f t="shared" si="322"/>
        <v>2</v>
      </c>
      <c r="B2259">
        <f t="shared" si="323"/>
        <v>189</v>
      </c>
      <c r="C2259">
        <f t="shared" si="318"/>
        <v>3129</v>
      </c>
      <c r="D2259" t="str">
        <f t="shared" si="319"/>
        <v>Edgar</v>
      </c>
      <c r="E2259" t="str">
        <f t="shared" si="320"/>
        <v>Zeyer</v>
      </c>
      <c r="F2259">
        <f>ROUND(IF(Tariftyp="AT",IF($A2259&lt;MONTH(TE_ZP_AT),AT_Gehalt,AT_Gehalt*(1+TE_Satz_AT)),IF($A2259&lt;MONTH(TE_ZP_Tarif),Tarifentgelt,Tarifentgelt*(1+TE_Satz))*IRWAZ/AZ_Tarif)*EintrittsKNZ*AustrittsKNZ,2)</f>
        <v>2224</v>
      </c>
      <c r="G2259">
        <f>ROUND(Grundentgelt*LZinPrz,2)</f>
        <v>200.16</v>
      </c>
      <c r="H2259">
        <f>ROUND(IF(FreiwZulage&gt;TarifVolumenEnt+TarifVolumenLZ,FreiwZulage-(TarifVolumenEnt+TarifVolumenLZ),0)*AustrittsKNZ*EintrittsKNZ,2)</f>
        <v>0</v>
      </c>
      <c r="I2259">
        <f t="shared" si="321"/>
        <v>2424.16</v>
      </c>
      <c r="J2259">
        <f t="shared" si="315"/>
        <v>484.95</v>
      </c>
      <c r="K2259">
        <f t="shared" si="316"/>
        <v>1400.8400000000001</v>
      </c>
      <c r="L2259">
        <f t="shared" si="317"/>
        <v>3175.84</v>
      </c>
    </row>
    <row r="2260" spans="1:12" x14ac:dyDescent="0.25">
      <c r="A2260">
        <f t="shared" si="322"/>
        <v>3</v>
      </c>
      <c r="B2260">
        <f t="shared" si="323"/>
        <v>189</v>
      </c>
      <c r="C2260">
        <f t="shared" si="318"/>
        <v>3129</v>
      </c>
      <c r="D2260" t="str">
        <f t="shared" si="319"/>
        <v>Edgar</v>
      </c>
      <c r="E2260" t="str">
        <f t="shared" si="320"/>
        <v>Zeyer</v>
      </c>
      <c r="F2260">
        <f>ROUND(IF(Tariftyp="AT",IF($A2260&lt;MONTH(TE_ZP_AT),AT_Gehalt,AT_Gehalt*(1+TE_Satz_AT)),IF($A2260&lt;MONTH(TE_ZP_Tarif),Tarifentgelt,Tarifentgelt*(1+TE_Satz))*IRWAZ/AZ_Tarif)*EintrittsKNZ*AustrittsKNZ,2)</f>
        <v>2224</v>
      </c>
      <c r="G2260">
        <f>ROUND(Grundentgelt*LZinPrz,2)</f>
        <v>200.16</v>
      </c>
      <c r="H2260">
        <f>ROUND(IF(FreiwZulage&gt;TarifVolumenEnt+TarifVolumenLZ,FreiwZulage-(TarifVolumenEnt+TarifVolumenLZ),0)*AustrittsKNZ*EintrittsKNZ,2)</f>
        <v>0</v>
      </c>
      <c r="I2260">
        <f t="shared" si="321"/>
        <v>2424.16</v>
      </c>
      <c r="J2260">
        <f t="shared" si="315"/>
        <v>484.95</v>
      </c>
      <c r="K2260">
        <f t="shared" si="316"/>
        <v>1400.8400000000001</v>
      </c>
      <c r="L2260">
        <f t="shared" si="317"/>
        <v>3175.84</v>
      </c>
    </row>
    <row r="2261" spans="1:12" x14ac:dyDescent="0.25">
      <c r="A2261">
        <f t="shared" si="322"/>
        <v>4</v>
      </c>
      <c r="B2261">
        <f t="shared" si="323"/>
        <v>189</v>
      </c>
      <c r="C2261">
        <f t="shared" si="318"/>
        <v>3129</v>
      </c>
      <c r="D2261" t="str">
        <f t="shared" si="319"/>
        <v>Edgar</v>
      </c>
      <c r="E2261" t="str">
        <f t="shared" si="320"/>
        <v>Zeyer</v>
      </c>
      <c r="F2261">
        <f>ROUND(IF(Tariftyp="AT",IF($A2261&lt;MONTH(TE_ZP_AT),AT_Gehalt,AT_Gehalt*(1+TE_Satz_AT)),IF($A2261&lt;MONTH(TE_ZP_Tarif),Tarifentgelt,Tarifentgelt*(1+TE_Satz))*IRWAZ/AZ_Tarif)*EintrittsKNZ*AustrittsKNZ,2)</f>
        <v>2224</v>
      </c>
      <c r="G2261">
        <f>ROUND(Grundentgelt*LZinPrz,2)</f>
        <v>200.16</v>
      </c>
      <c r="H2261">
        <f>ROUND(IF(FreiwZulage&gt;TarifVolumenEnt+TarifVolumenLZ,FreiwZulage-(TarifVolumenEnt+TarifVolumenLZ),0)*AustrittsKNZ*EintrittsKNZ,2)</f>
        <v>0</v>
      </c>
      <c r="I2261">
        <f t="shared" si="321"/>
        <v>2424.16</v>
      </c>
      <c r="J2261">
        <f t="shared" si="315"/>
        <v>484.95</v>
      </c>
      <c r="K2261">
        <f t="shared" si="316"/>
        <v>1400.8400000000001</v>
      </c>
      <c r="L2261">
        <f t="shared" si="317"/>
        <v>3175.84</v>
      </c>
    </row>
    <row r="2262" spans="1:12" x14ac:dyDescent="0.25">
      <c r="A2262">
        <f t="shared" si="322"/>
        <v>5</v>
      </c>
      <c r="B2262">
        <f t="shared" si="323"/>
        <v>189</v>
      </c>
      <c r="C2262">
        <f t="shared" si="318"/>
        <v>3129</v>
      </c>
      <c r="D2262" t="str">
        <f t="shared" si="319"/>
        <v>Edgar</v>
      </c>
      <c r="E2262" t="str">
        <f t="shared" si="320"/>
        <v>Zeyer</v>
      </c>
      <c r="F2262">
        <f>ROUND(IF(Tariftyp="AT",IF($A2262&lt;MONTH(TE_ZP_AT),AT_Gehalt,AT_Gehalt*(1+TE_Satz_AT)),IF($A2262&lt;MONTH(TE_ZP_Tarif),Tarifentgelt,Tarifentgelt*(1+TE_Satz))*IRWAZ/AZ_Tarif)*EintrittsKNZ*AustrittsKNZ,2)</f>
        <v>2290.7199999999998</v>
      </c>
      <c r="G2262">
        <f>ROUND(Grundentgelt*LZinPrz,2)</f>
        <v>206.16</v>
      </c>
      <c r="H2262">
        <f>ROUND(IF(FreiwZulage&gt;TarifVolumenEnt+TarifVolumenLZ,FreiwZulage-(TarifVolumenEnt+TarifVolumenLZ),0)*AustrittsKNZ*EintrittsKNZ,2)</f>
        <v>0</v>
      </c>
      <c r="I2262">
        <f t="shared" si="321"/>
        <v>2496.8799999999997</v>
      </c>
      <c r="J2262">
        <f t="shared" si="315"/>
        <v>499.5</v>
      </c>
      <c r="K2262">
        <f t="shared" si="316"/>
        <v>1328.1200000000003</v>
      </c>
      <c r="L2262">
        <f t="shared" si="317"/>
        <v>3103.1200000000003</v>
      </c>
    </row>
    <row r="2263" spans="1:12" x14ac:dyDescent="0.25">
      <c r="A2263">
        <f t="shared" si="322"/>
        <v>6</v>
      </c>
      <c r="B2263">
        <f t="shared" si="323"/>
        <v>189</v>
      </c>
      <c r="C2263">
        <f t="shared" si="318"/>
        <v>3129</v>
      </c>
      <c r="D2263" t="str">
        <f t="shared" si="319"/>
        <v>Edgar</v>
      </c>
      <c r="E2263" t="str">
        <f t="shared" si="320"/>
        <v>Zeyer</v>
      </c>
      <c r="F2263">
        <f>ROUND(IF(Tariftyp="AT",IF($A2263&lt;MONTH(TE_ZP_AT),AT_Gehalt,AT_Gehalt*(1+TE_Satz_AT)),IF($A2263&lt;MONTH(TE_ZP_Tarif),Tarifentgelt,Tarifentgelt*(1+TE_Satz))*IRWAZ/AZ_Tarif)*EintrittsKNZ*AustrittsKNZ,2)</f>
        <v>2290.7199999999998</v>
      </c>
      <c r="G2263">
        <f>ROUND(Grundentgelt*LZinPrz,2)</f>
        <v>206.16</v>
      </c>
      <c r="H2263">
        <f>ROUND(IF(FreiwZulage&gt;TarifVolumenEnt+TarifVolumenLZ,FreiwZulage-(TarifVolumenEnt+TarifVolumenLZ),0)*AustrittsKNZ*EintrittsKNZ,2)</f>
        <v>0</v>
      </c>
      <c r="I2263">
        <f t="shared" si="321"/>
        <v>2496.8799999999997</v>
      </c>
      <c r="J2263">
        <f t="shared" si="315"/>
        <v>499.5</v>
      </c>
      <c r="K2263">
        <f t="shared" si="316"/>
        <v>1328.1200000000003</v>
      </c>
      <c r="L2263">
        <f t="shared" si="317"/>
        <v>3103.1200000000003</v>
      </c>
    </row>
    <row r="2264" spans="1:12" x14ac:dyDescent="0.25">
      <c r="A2264">
        <f t="shared" si="322"/>
        <v>7</v>
      </c>
      <c r="B2264">
        <f t="shared" si="323"/>
        <v>189</v>
      </c>
      <c r="C2264">
        <f t="shared" si="318"/>
        <v>3129</v>
      </c>
      <c r="D2264" t="str">
        <f t="shared" si="319"/>
        <v>Edgar</v>
      </c>
      <c r="E2264" t="str">
        <f t="shared" si="320"/>
        <v>Zeyer</v>
      </c>
      <c r="F2264">
        <f>ROUND(IF(Tariftyp="AT",IF($A2264&lt;MONTH(TE_ZP_AT),AT_Gehalt,AT_Gehalt*(1+TE_Satz_AT)),IF($A2264&lt;MONTH(TE_ZP_Tarif),Tarifentgelt,Tarifentgelt*(1+TE_Satz))*IRWAZ/AZ_Tarif)*EintrittsKNZ*AustrittsKNZ,2)</f>
        <v>2290.7199999999998</v>
      </c>
      <c r="G2264">
        <f>ROUND(Grundentgelt*LZinPrz,2)</f>
        <v>206.16</v>
      </c>
      <c r="H2264">
        <f>ROUND(IF(FreiwZulage&gt;TarifVolumenEnt+TarifVolumenLZ,FreiwZulage-(TarifVolumenEnt+TarifVolumenLZ),0)*AustrittsKNZ*EintrittsKNZ,2)</f>
        <v>0</v>
      </c>
      <c r="I2264">
        <f t="shared" si="321"/>
        <v>2496.8799999999997</v>
      </c>
      <c r="J2264">
        <f t="shared" si="315"/>
        <v>499.5</v>
      </c>
      <c r="K2264">
        <f t="shared" si="316"/>
        <v>1328.1200000000003</v>
      </c>
      <c r="L2264">
        <f t="shared" si="317"/>
        <v>3103.1200000000003</v>
      </c>
    </row>
    <row r="2265" spans="1:12" x14ac:dyDescent="0.25">
      <c r="A2265">
        <f t="shared" si="322"/>
        <v>8</v>
      </c>
      <c r="B2265">
        <f t="shared" si="323"/>
        <v>189</v>
      </c>
      <c r="C2265">
        <f t="shared" si="318"/>
        <v>3129</v>
      </c>
      <c r="D2265" t="str">
        <f t="shared" si="319"/>
        <v>Edgar</v>
      </c>
      <c r="E2265" t="str">
        <f t="shared" si="320"/>
        <v>Zeyer</v>
      </c>
      <c r="F2265">
        <f>ROUND(IF(Tariftyp="AT",IF($A2265&lt;MONTH(TE_ZP_AT),AT_Gehalt,AT_Gehalt*(1+TE_Satz_AT)),IF($A2265&lt;MONTH(TE_ZP_Tarif),Tarifentgelt,Tarifentgelt*(1+TE_Satz))*IRWAZ/AZ_Tarif)*EintrittsKNZ*AustrittsKNZ,2)</f>
        <v>2290.7199999999998</v>
      </c>
      <c r="G2265">
        <f>ROUND(Grundentgelt*LZinPrz,2)</f>
        <v>206.16</v>
      </c>
      <c r="H2265">
        <f>ROUND(IF(FreiwZulage&gt;TarifVolumenEnt+TarifVolumenLZ,FreiwZulage-(TarifVolumenEnt+TarifVolumenLZ),0)*AustrittsKNZ*EintrittsKNZ,2)</f>
        <v>0</v>
      </c>
      <c r="I2265">
        <f t="shared" si="321"/>
        <v>2496.8799999999997</v>
      </c>
      <c r="J2265">
        <f t="shared" si="315"/>
        <v>499.5</v>
      </c>
      <c r="K2265">
        <f t="shared" si="316"/>
        <v>1328.1200000000003</v>
      </c>
      <c r="L2265">
        <f t="shared" si="317"/>
        <v>3103.1200000000003</v>
      </c>
    </row>
    <row r="2266" spans="1:12" x14ac:dyDescent="0.25">
      <c r="A2266">
        <f t="shared" si="322"/>
        <v>9</v>
      </c>
      <c r="B2266">
        <f t="shared" si="323"/>
        <v>189</v>
      </c>
      <c r="C2266">
        <f t="shared" si="318"/>
        <v>3129</v>
      </c>
      <c r="D2266" t="str">
        <f t="shared" si="319"/>
        <v>Edgar</v>
      </c>
      <c r="E2266" t="str">
        <f t="shared" si="320"/>
        <v>Zeyer</v>
      </c>
      <c r="F2266">
        <f>ROUND(IF(Tariftyp="AT",IF($A2266&lt;MONTH(TE_ZP_AT),AT_Gehalt,AT_Gehalt*(1+TE_Satz_AT)),IF($A2266&lt;MONTH(TE_ZP_Tarif),Tarifentgelt,Tarifentgelt*(1+TE_Satz))*IRWAZ/AZ_Tarif)*EintrittsKNZ*AustrittsKNZ,2)</f>
        <v>2290.7199999999998</v>
      </c>
      <c r="G2266">
        <f>ROUND(Grundentgelt*LZinPrz,2)</f>
        <v>206.16</v>
      </c>
      <c r="H2266">
        <f>ROUND(IF(FreiwZulage&gt;TarifVolumenEnt+TarifVolumenLZ,FreiwZulage-(TarifVolumenEnt+TarifVolumenLZ),0)*AustrittsKNZ*EintrittsKNZ,2)</f>
        <v>0</v>
      </c>
      <c r="I2266">
        <f t="shared" si="321"/>
        <v>2496.8799999999997</v>
      </c>
      <c r="J2266">
        <f t="shared" si="315"/>
        <v>499.5</v>
      </c>
      <c r="K2266">
        <f t="shared" si="316"/>
        <v>1328.1200000000003</v>
      </c>
      <c r="L2266">
        <f t="shared" si="317"/>
        <v>3103.1200000000003</v>
      </c>
    </row>
    <row r="2267" spans="1:12" x14ac:dyDescent="0.25">
      <c r="A2267">
        <f t="shared" si="322"/>
        <v>10</v>
      </c>
      <c r="B2267">
        <f t="shared" si="323"/>
        <v>189</v>
      </c>
      <c r="C2267">
        <f t="shared" si="318"/>
        <v>3129</v>
      </c>
      <c r="D2267" t="str">
        <f t="shared" si="319"/>
        <v>Edgar</v>
      </c>
      <c r="E2267" t="str">
        <f t="shared" si="320"/>
        <v>Zeyer</v>
      </c>
      <c r="F2267">
        <f>ROUND(IF(Tariftyp="AT",IF($A2267&lt;MONTH(TE_ZP_AT),AT_Gehalt,AT_Gehalt*(1+TE_Satz_AT)),IF($A2267&lt;MONTH(TE_ZP_Tarif),Tarifentgelt,Tarifentgelt*(1+TE_Satz))*IRWAZ/AZ_Tarif)*EintrittsKNZ*AustrittsKNZ,2)</f>
        <v>2290.7199999999998</v>
      </c>
      <c r="G2267">
        <f>ROUND(Grundentgelt*LZinPrz,2)</f>
        <v>206.16</v>
      </c>
      <c r="H2267">
        <f>ROUND(IF(FreiwZulage&gt;TarifVolumenEnt+TarifVolumenLZ,FreiwZulage-(TarifVolumenEnt+TarifVolumenLZ),0)*AustrittsKNZ*EintrittsKNZ,2)</f>
        <v>0</v>
      </c>
      <c r="I2267">
        <f t="shared" si="321"/>
        <v>2496.8799999999997</v>
      </c>
      <c r="J2267">
        <f t="shared" si="315"/>
        <v>499.5</v>
      </c>
      <c r="K2267">
        <f t="shared" si="316"/>
        <v>1328.1200000000003</v>
      </c>
      <c r="L2267">
        <f t="shared" si="317"/>
        <v>3103.1200000000003</v>
      </c>
    </row>
    <row r="2268" spans="1:12" x14ac:dyDescent="0.25">
      <c r="A2268">
        <f t="shared" si="322"/>
        <v>11</v>
      </c>
      <c r="B2268">
        <f t="shared" si="323"/>
        <v>189</v>
      </c>
      <c r="C2268">
        <f t="shared" si="318"/>
        <v>3129</v>
      </c>
      <c r="D2268" t="str">
        <f t="shared" si="319"/>
        <v>Edgar</v>
      </c>
      <c r="E2268" t="str">
        <f t="shared" si="320"/>
        <v>Zeyer</v>
      </c>
      <c r="F2268">
        <f>ROUND(IF(Tariftyp="AT",IF($A2268&lt;MONTH(TE_ZP_AT),AT_Gehalt,AT_Gehalt*(1+TE_Satz_AT)),IF($A2268&lt;MONTH(TE_ZP_Tarif),Tarifentgelt,Tarifentgelt*(1+TE_Satz))*IRWAZ/AZ_Tarif)*EintrittsKNZ*AustrittsKNZ,2)</f>
        <v>2290.7199999999998</v>
      </c>
      <c r="G2268">
        <f>ROUND(Grundentgelt*LZinPrz,2)</f>
        <v>206.16</v>
      </c>
      <c r="H2268">
        <f>ROUND(IF(FreiwZulage&gt;TarifVolumenEnt+TarifVolumenLZ,FreiwZulage-(TarifVolumenEnt+TarifVolumenLZ),0)*AustrittsKNZ*EintrittsKNZ,2)</f>
        <v>0</v>
      </c>
      <c r="I2268">
        <f t="shared" si="321"/>
        <v>2496.8799999999997</v>
      </c>
      <c r="J2268">
        <f t="shared" si="315"/>
        <v>499.5</v>
      </c>
      <c r="K2268">
        <f t="shared" si="316"/>
        <v>1328.1200000000003</v>
      </c>
      <c r="L2268">
        <f t="shared" si="317"/>
        <v>3103.1200000000003</v>
      </c>
    </row>
    <row r="2269" spans="1:12" x14ac:dyDescent="0.25">
      <c r="A2269">
        <f t="shared" si="322"/>
        <v>12</v>
      </c>
      <c r="B2269">
        <f t="shared" si="323"/>
        <v>189</v>
      </c>
      <c r="C2269">
        <f t="shared" si="318"/>
        <v>3129</v>
      </c>
      <c r="D2269" t="str">
        <f t="shared" si="319"/>
        <v>Edgar</v>
      </c>
      <c r="E2269" t="str">
        <f t="shared" si="320"/>
        <v>Zeyer</v>
      </c>
      <c r="F2269">
        <f>ROUND(IF(Tariftyp="AT",IF($A2269&lt;MONTH(TE_ZP_AT),AT_Gehalt,AT_Gehalt*(1+TE_Satz_AT)),IF($A2269&lt;MONTH(TE_ZP_Tarif),Tarifentgelt,Tarifentgelt*(1+TE_Satz))*IRWAZ/AZ_Tarif)*EintrittsKNZ*AustrittsKNZ,2)</f>
        <v>2290.7199999999998</v>
      </c>
      <c r="G2269">
        <f>ROUND(Grundentgelt*LZinPrz,2)</f>
        <v>206.16</v>
      </c>
      <c r="H2269">
        <f>ROUND(IF(FreiwZulage&gt;TarifVolumenEnt+TarifVolumenLZ,FreiwZulage-(TarifVolumenEnt+TarifVolumenLZ),0)*AustrittsKNZ*EintrittsKNZ,2)</f>
        <v>0</v>
      </c>
      <c r="I2269">
        <f t="shared" si="321"/>
        <v>2496.8799999999997</v>
      </c>
      <c r="J2269">
        <f t="shared" si="315"/>
        <v>499.5</v>
      </c>
      <c r="K2269">
        <f t="shared" si="316"/>
        <v>1328.1200000000003</v>
      </c>
      <c r="L2269">
        <f t="shared" si="317"/>
        <v>3103.1200000000003</v>
      </c>
    </row>
    <row r="2270" spans="1:12" x14ac:dyDescent="0.25">
      <c r="A2270">
        <f t="shared" si="322"/>
        <v>1</v>
      </c>
      <c r="B2270">
        <f t="shared" si="323"/>
        <v>190</v>
      </c>
      <c r="C2270">
        <f t="shared" si="318"/>
        <v>3130</v>
      </c>
      <c r="D2270" t="str">
        <f t="shared" si="319"/>
        <v>Alfred</v>
      </c>
      <c r="E2270" t="str">
        <f t="shared" si="320"/>
        <v>Ziesch</v>
      </c>
      <c r="F2270">
        <f>ROUND(IF(Tariftyp="AT",IF($A2270&lt;MONTH(TE_ZP_AT),AT_Gehalt,AT_Gehalt*(1+TE_Satz_AT)),IF($A2270&lt;MONTH(TE_ZP_Tarif),Tarifentgelt,Tarifentgelt*(1+TE_Satz))*IRWAZ/AZ_Tarif)*EintrittsKNZ*AustrittsKNZ,2)</f>
        <v>2866.5</v>
      </c>
      <c r="G2270">
        <f>ROUND(Grundentgelt*LZinPrz,2)</f>
        <v>315.32</v>
      </c>
      <c r="H2270">
        <f>ROUND(IF(FreiwZulage&gt;TarifVolumenEnt+TarifVolumenLZ,FreiwZulage-(TarifVolumenEnt+TarifVolumenLZ),0)*AustrittsKNZ*EintrittsKNZ,2)</f>
        <v>143</v>
      </c>
      <c r="I2270">
        <f t="shared" si="321"/>
        <v>3324.82</v>
      </c>
      <c r="J2270">
        <f t="shared" si="315"/>
        <v>665.13</v>
      </c>
      <c r="K2270">
        <f t="shared" si="316"/>
        <v>500.17999999999984</v>
      </c>
      <c r="L2270">
        <f t="shared" si="317"/>
        <v>2275.1799999999998</v>
      </c>
    </row>
    <row r="2271" spans="1:12" x14ac:dyDescent="0.25">
      <c r="A2271">
        <f t="shared" si="322"/>
        <v>2</v>
      </c>
      <c r="B2271">
        <f t="shared" si="323"/>
        <v>190</v>
      </c>
      <c r="C2271">
        <f t="shared" si="318"/>
        <v>3130</v>
      </c>
      <c r="D2271" t="str">
        <f t="shared" si="319"/>
        <v>Alfred</v>
      </c>
      <c r="E2271" t="str">
        <f t="shared" si="320"/>
        <v>Ziesch</v>
      </c>
      <c r="F2271">
        <f>ROUND(IF(Tariftyp="AT",IF($A2271&lt;MONTH(TE_ZP_AT),AT_Gehalt,AT_Gehalt*(1+TE_Satz_AT)),IF($A2271&lt;MONTH(TE_ZP_Tarif),Tarifentgelt,Tarifentgelt*(1+TE_Satz))*IRWAZ/AZ_Tarif)*EintrittsKNZ*AustrittsKNZ,2)</f>
        <v>2866.5</v>
      </c>
      <c r="G2271">
        <f>ROUND(Grundentgelt*LZinPrz,2)</f>
        <v>315.32</v>
      </c>
      <c r="H2271">
        <f>ROUND(IF(FreiwZulage&gt;TarifVolumenEnt+TarifVolumenLZ,FreiwZulage-(TarifVolumenEnt+TarifVolumenLZ),0)*AustrittsKNZ*EintrittsKNZ,2)</f>
        <v>143</v>
      </c>
      <c r="I2271">
        <f t="shared" si="321"/>
        <v>3324.82</v>
      </c>
      <c r="J2271">
        <f t="shared" si="315"/>
        <v>665.13</v>
      </c>
      <c r="K2271">
        <f t="shared" si="316"/>
        <v>500.17999999999984</v>
      </c>
      <c r="L2271">
        <f t="shared" si="317"/>
        <v>2275.1799999999998</v>
      </c>
    </row>
    <row r="2272" spans="1:12" x14ac:dyDescent="0.25">
      <c r="A2272">
        <f t="shared" si="322"/>
        <v>3</v>
      </c>
      <c r="B2272">
        <f t="shared" si="323"/>
        <v>190</v>
      </c>
      <c r="C2272">
        <f t="shared" si="318"/>
        <v>3130</v>
      </c>
      <c r="D2272" t="str">
        <f t="shared" si="319"/>
        <v>Alfred</v>
      </c>
      <c r="E2272" t="str">
        <f t="shared" si="320"/>
        <v>Ziesch</v>
      </c>
      <c r="F2272">
        <f>ROUND(IF(Tariftyp="AT",IF($A2272&lt;MONTH(TE_ZP_AT),AT_Gehalt,AT_Gehalt*(1+TE_Satz_AT)),IF($A2272&lt;MONTH(TE_ZP_Tarif),Tarifentgelt,Tarifentgelt*(1+TE_Satz))*IRWAZ/AZ_Tarif)*EintrittsKNZ*AustrittsKNZ,2)</f>
        <v>2866.5</v>
      </c>
      <c r="G2272">
        <f>ROUND(Grundentgelt*LZinPrz,2)</f>
        <v>315.32</v>
      </c>
      <c r="H2272">
        <f>ROUND(IF(FreiwZulage&gt;TarifVolumenEnt+TarifVolumenLZ,FreiwZulage-(TarifVolumenEnt+TarifVolumenLZ),0)*AustrittsKNZ*EintrittsKNZ,2)</f>
        <v>143</v>
      </c>
      <c r="I2272">
        <f t="shared" si="321"/>
        <v>3324.82</v>
      </c>
      <c r="J2272">
        <f t="shared" si="315"/>
        <v>665.13</v>
      </c>
      <c r="K2272">
        <f t="shared" si="316"/>
        <v>500.17999999999984</v>
      </c>
      <c r="L2272">
        <f t="shared" si="317"/>
        <v>2275.1799999999998</v>
      </c>
    </row>
    <row r="2273" spans="1:12" x14ac:dyDescent="0.25">
      <c r="A2273">
        <f t="shared" si="322"/>
        <v>4</v>
      </c>
      <c r="B2273">
        <f t="shared" si="323"/>
        <v>190</v>
      </c>
      <c r="C2273">
        <f t="shared" si="318"/>
        <v>3130</v>
      </c>
      <c r="D2273" t="str">
        <f t="shared" si="319"/>
        <v>Alfred</v>
      </c>
      <c r="E2273" t="str">
        <f t="shared" si="320"/>
        <v>Ziesch</v>
      </c>
      <c r="F2273">
        <f>ROUND(IF(Tariftyp="AT",IF($A2273&lt;MONTH(TE_ZP_AT),AT_Gehalt,AT_Gehalt*(1+TE_Satz_AT)),IF($A2273&lt;MONTH(TE_ZP_Tarif),Tarifentgelt,Tarifentgelt*(1+TE_Satz))*IRWAZ/AZ_Tarif)*EintrittsKNZ*AustrittsKNZ,2)</f>
        <v>2866.5</v>
      </c>
      <c r="G2273">
        <f>ROUND(Grundentgelt*LZinPrz,2)</f>
        <v>315.32</v>
      </c>
      <c r="H2273">
        <f>ROUND(IF(FreiwZulage&gt;TarifVolumenEnt+TarifVolumenLZ,FreiwZulage-(TarifVolumenEnt+TarifVolumenLZ),0)*AustrittsKNZ*EintrittsKNZ,2)</f>
        <v>143</v>
      </c>
      <c r="I2273">
        <f t="shared" si="321"/>
        <v>3324.82</v>
      </c>
      <c r="J2273">
        <f t="shared" si="315"/>
        <v>665.13</v>
      </c>
      <c r="K2273">
        <f t="shared" si="316"/>
        <v>500.17999999999984</v>
      </c>
      <c r="L2273">
        <f t="shared" si="317"/>
        <v>2275.1799999999998</v>
      </c>
    </row>
    <row r="2274" spans="1:12" x14ac:dyDescent="0.25">
      <c r="A2274">
        <f t="shared" si="322"/>
        <v>5</v>
      </c>
      <c r="B2274">
        <f t="shared" si="323"/>
        <v>190</v>
      </c>
      <c r="C2274">
        <f t="shared" si="318"/>
        <v>3130</v>
      </c>
      <c r="D2274" t="str">
        <f t="shared" si="319"/>
        <v>Alfred</v>
      </c>
      <c r="E2274" t="str">
        <f t="shared" si="320"/>
        <v>Ziesch</v>
      </c>
      <c r="F2274">
        <f>ROUND(IF(Tariftyp="AT",IF($A2274&lt;MONTH(TE_ZP_AT),AT_Gehalt,AT_Gehalt*(1+TE_Satz_AT)),IF($A2274&lt;MONTH(TE_ZP_Tarif),Tarifentgelt,Tarifentgelt*(1+TE_Satz))*IRWAZ/AZ_Tarif)*EintrittsKNZ*AustrittsKNZ,2)</f>
        <v>2952.5</v>
      </c>
      <c r="G2274">
        <f>ROUND(Grundentgelt*LZinPrz,2)</f>
        <v>324.77999999999997</v>
      </c>
      <c r="H2274">
        <f>ROUND(IF(FreiwZulage&gt;TarifVolumenEnt+TarifVolumenLZ,FreiwZulage-(TarifVolumenEnt+TarifVolumenLZ),0)*AustrittsKNZ*EintrittsKNZ,2)</f>
        <v>47.55</v>
      </c>
      <c r="I2274">
        <f t="shared" si="321"/>
        <v>3324.83</v>
      </c>
      <c r="J2274">
        <f t="shared" si="315"/>
        <v>665.13</v>
      </c>
      <c r="K2274">
        <f t="shared" si="316"/>
        <v>500.17000000000007</v>
      </c>
      <c r="L2274">
        <f t="shared" si="317"/>
        <v>2275.17</v>
      </c>
    </row>
    <row r="2275" spans="1:12" x14ac:dyDescent="0.25">
      <c r="A2275">
        <f t="shared" si="322"/>
        <v>6</v>
      </c>
      <c r="B2275">
        <f t="shared" si="323"/>
        <v>190</v>
      </c>
      <c r="C2275">
        <f t="shared" si="318"/>
        <v>3130</v>
      </c>
      <c r="D2275" t="str">
        <f t="shared" si="319"/>
        <v>Alfred</v>
      </c>
      <c r="E2275" t="str">
        <f t="shared" si="320"/>
        <v>Ziesch</v>
      </c>
      <c r="F2275">
        <f>ROUND(IF(Tariftyp="AT",IF($A2275&lt;MONTH(TE_ZP_AT),AT_Gehalt,AT_Gehalt*(1+TE_Satz_AT)),IF($A2275&lt;MONTH(TE_ZP_Tarif),Tarifentgelt,Tarifentgelt*(1+TE_Satz))*IRWAZ/AZ_Tarif)*EintrittsKNZ*AustrittsKNZ,2)</f>
        <v>2952.5</v>
      </c>
      <c r="G2275">
        <f>ROUND(Grundentgelt*LZinPrz,2)</f>
        <v>324.77999999999997</v>
      </c>
      <c r="H2275">
        <f>ROUND(IF(FreiwZulage&gt;TarifVolumenEnt+TarifVolumenLZ,FreiwZulage-(TarifVolumenEnt+TarifVolumenLZ),0)*AustrittsKNZ*EintrittsKNZ,2)</f>
        <v>47.55</v>
      </c>
      <c r="I2275">
        <f t="shared" si="321"/>
        <v>3324.83</v>
      </c>
      <c r="J2275">
        <f t="shared" si="315"/>
        <v>665.13</v>
      </c>
      <c r="K2275">
        <f t="shared" si="316"/>
        <v>500.17000000000007</v>
      </c>
      <c r="L2275">
        <f t="shared" si="317"/>
        <v>2275.17</v>
      </c>
    </row>
    <row r="2276" spans="1:12" x14ac:dyDescent="0.25">
      <c r="A2276">
        <f t="shared" si="322"/>
        <v>7</v>
      </c>
      <c r="B2276">
        <f t="shared" si="323"/>
        <v>190</v>
      </c>
      <c r="C2276">
        <f t="shared" si="318"/>
        <v>3130</v>
      </c>
      <c r="D2276" t="str">
        <f t="shared" si="319"/>
        <v>Alfred</v>
      </c>
      <c r="E2276" t="str">
        <f t="shared" si="320"/>
        <v>Ziesch</v>
      </c>
      <c r="F2276">
        <f>ROUND(IF(Tariftyp="AT",IF($A2276&lt;MONTH(TE_ZP_AT),AT_Gehalt,AT_Gehalt*(1+TE_Satz_AT)),IF($A2276&lt;MONTH(TE_ZP_Tarif),Tarifentgelt,Tarifentgelt*(1+TE_Satz))*IRWAZ/AZ_Tarif)*EintrittsKNZ*AustrittsKNZ,2)</f>
        <v>2952.5</v>
      </c>
      <c r="G2276">
        <f>ROUND(Grundentgelt*LZinPrz,2)</f>
        <v>324.77999999999997</v>
      </c>
      <c r="H2276">
        <f>ROUND(IF(FreiwZulage&gt;TarifVolumenEnt+TarifVolumenLZ,FreiwZulage-(TarifVolumenEnt+TarifVolumenLZ),0)*AustrittsKNZ*EintrittsKNZ,2)</f>
        <v>47.55</v>
      </c>
      <c r="I2276">
        <f t="shared" si="321"/>
        <v>3324.83</v>
      </c>
      <c r="J2276">
        <f t="shared" si="315"/>
        <v>665.13</v>
      </c>
      <c r="K2276">
        <f t="shared" si="316"/>
        <v>500.17000000000007</v>
      </c>
      <c r="L2276">
        <f t="shared" si="317"/>
        <v>2275.17</v>
      </c>
    </row>
    <row r="2277" spans="1:12" x14ac:dyDescent="0.25">
      <c r="A2277">
        <f t="shared" si="322"/>
        <v>8</v>
      </c>
      <c r="B2277">
        <f t="shared" si="323"/>
        <v>190</v>
      </c>
      <c r="C2277">
        <f t="shared" si="318"/>
        <v>3130</v>
      </c>
      <c r="D2277" t="str">
        <f t="shared" si="319"/>
        <v>Alfred</v>
      </c>
      <c r="E2277" t="str">
        <f t="shared" si="320"/>
        <v>Ziesch</v>
      </c>
      <c r="F2277">
        <f>ROUND(IF(Tariftyp="AT",IF($A2277&lt;MONTH(TE_ZP_AT),AT_Gehalt,AT_Gehalt*(1+TE_Satz_AT)),IF($A2277&lt;MONTH(TE_ZP_Tarif),Tarifentgelt,Tarifentgelt*(1+TE_Satz))*IRWAZ/AZ_Tarif)*EintrittsKNZ*AustrittsKNZ,2)</f>
        <v>2952.5</v>
      </c>
      <c r="G2277">
        <f>ROUND(Grundentgelt*LZinPrz,2)</f>
        <v>324.77999999999997</v>
      </c>
      <c r="H2277">
        <f>ROUND(IF(FreiwZulage&gt;TarifVolumenEnt+TarifVolumenLZ,FreiwZulage-(TarifVolumenEnt+TarifVolumenLZ),0)*AustrittsKNZ*EintrittsKNZ,2)</f>
        <v>47.55</v>
      </c>
      <c r="I2277">
        <f t="shared" si="321"/>
        <v>3324.83</v>
      </c>
      <c r="J2277">
        <f t="shared" si="315"/>
        <v>665.13</v>
      </c>
      <c r="K2277">
        <f t="shared" si="316"/>
        <v>500.17000000000007</v>
      </c>
      <c r="L2277">
        <f t="shared" si="317"/>
        <v>2275.17</v>
      </c>
    </row>
    <row r="2278" spans="1:12" x14ac:dyDescent="0.25">
      <c r="A2278">
        <f t="shared" si="322"/>
        <v>9</v>
      </c>
      <c r="B2278">
        <f t="shared" si="323"/>
        <v>190</v>
      </c>
      <c r="C2278">
        <f t="shared" si="318"/>
        <v>3130</v>
      </c>
      <c r="D2278" t="str">
        <f t="shared" si="319"/>
        <v>Alfred</v>
      </c>
      <c r="E2278" t="str">
        <f t="shared" si="320"/>
        <v>Ziesch</v>
      </c>
      <c r="F2278">
        <f>ROUND(IF(Tariftyp="AT",IF($A2278&lt;MONTH(TE_ZP_AT),AT_Gehalt,AT_Gehalt*(1+TE_Satz_AT)),IF($A2278&lt;MONTH(TE_ZP_Tarif),Tarifentgelt,Tarifentgelt*(1+TE_Satz))*IRWAZ/AZ_Tarif)*EintrittsKNZ*AustrittsKNZ,2)</f>
        <v>2952.5</v>
      </c>
      <c r="G2278">
        <f>ROUND(Grundentgelt*LZinPrz,2)</f>
        <v>324.77999999999997</v>
      </c>
      <c r="H2278">
        <f>ROUND(IF(FreiwZulage&gt;TarifVolumenEnt+TarifVolumenLZ,FreiwZulage-(TarifVolumenEnt+TarifVolumenLZ),0)*AustrittsKNZ*EintrittsKNZ,2)</f>
        <v>47.55</v>
      </c>
      <c r="I2278">
        <f t="shared" si="321"/>
        <v>3324.83</v>
      </c>
      <c r="J2278">
        <f t="shared" si="315"/>
        <v>665.13</v>
      </c>
      <c r="K2278">
        <f t="shared" si="316"/>
        <v>500.17000000000007</v>
      </c>
      <c r="L2278">
        <f t="shared" si="317"/>
        <v>2275.17</v>
      </c>
    </row>
    <row r="2279" spans="1:12" x14ac:dyDescent="0.25">
      <c r="A2279">
        <f t="shared" si="322"/>
        <v>10</v>
      </c>
      <c r="B2279">
        <f t="shared" si="323"/>
        <v>190</v>
      </c>
      <c r="C2279">
        <f t="shared" si="318"/>
        <v>3130</v>
      </c>
      <c r="D2279" t="str">
        <f t="shared" si="319"/>
        <v>Alfred</v>
      </c>
      <c r="E2279" t="str">
        <f t="shared" si="320"/>
        <v>Ziesch</v>
      </c>
      <c r="F2279">
        <f>ROUND(IF(Tariftyp="AT",IF($A2279&lt;MONTH(TE_ZP_AT),AT_Gehalt,AT_Gehalt*(1+TE_Satz_AT)),IF($A2279&lt;MONTH(TE_ZP_Tarif),Tarifentgelt,Tarifentgelt*(1+TE_Satz))*IRWAZ/AZ_Tarif)*EintrittsKNZ*AustrittsKNZ,2)</f>
        <v>2952.5</v>
      </c>
      <c r="G2279">
        <f>ROUND(Grundentgelt*LZinPrz,2)</f>
        <v>324.77999999999997</v>
      </c>
      <c r="H2279">
        <f>ROUND(IF(FreiwZulage&gt;TarifVolumenEnt+TarifVolumenLZ,FreiwZulage-(TarifVolumenEnt+TarifVolumenLZ),0)*AustrittsKNZ*EintrittsKNZ,2)</f>
        <v>47.55</v>
      </c>
      <c r="I2279">
        <f t="shared" si="321"/>
        <v>3324.83</v>
      </c>
      <c r="J2279">
        <f t="shared" si="315"/>
        <v>665.13</v>
      </c>
      <c r="K2279">
        <f t="shared" si="316"/>
        <v>500.17000000000007</v>
      </c>
      <c r="L2279">
        <f t="shared" si="317"/>
        <v>2275.17</v>
      </c>
    </row>
    <row r="2280" spans="1:12" x14ac:dyDescent="0.25">
      <c r="A2280">
        <f t="shared" si="322"/>
        <v>11</v>
      </c>
      <c r="B2280">
        <f t="shared" si="323"/>
        <v>190</v>
      </c>
      <c r="C2280">
        <f t="shared" si="318"/>
        <v>3130</v>
      </c>
      <c r="D2280" t="str">
        <f t="shared" si="319"/>
        <v>Alfred</v>
      </c>
      <c r="E2280" t="str">
        <f t="shared" si="320"/>
        <v>Ziesch</v>
      </c>
      <c r="F2280">
        <f>ROUND(IF(Tariftyp="AT",IF($A2280&lt;MONTH(TE_ZP_AT),AT_Gehalt,AT_Gehalt*(1+TE_Satz_AT)),IF($A2280&lt;MONTH(TE_ZP_Tarif),Tarifentgelt,Tarifentgelt*(1+TE_Satz))*IRWAZ/AZ_Tarif)*EintrittsKNZ*AustrittsKNZ,2)</f>
        <v>2952.5</v>
      </c>
      <c r="G2280">
        <f>ROUND(Grundentgelt*LZinPrz,2)</f>
        <v>324.77999999999997</v>
      </c>
      <c r="H2280">
        <f>ROUND(IF(FreiwZulage&gt;TarifVolumenEnt+TarifVolumenLZ,FreiwZulage-(TarifVolumenEnt+TarifVolumenLZ),0)*AustrittsKNZ*EintrittsKNZ,2)</f>
        <v>47.55</v>
      </c>
      <c r="I2280">
        <f t="shared" si="321"/>
        <v>3324.83</v>
      </c>
      <c r="J2280">
        <f t="shared" si="315"/>
        <v>665.13</v>
      </c>
      <c r="K2280">
        <f t="shared" si="316"/>
        <v>500.17000000000007</v>
      </c>
      <c r="L2280">
        <f t="shared" si="317"/>
        <v>2275.17</v>
      </c>
    </row>
    <row r="2281" spans="1:12" x14ac:dyDescent="0.25">
      <c r="A2281">
        <f t="shared" si="322"/>
        <v>12</v>
      </c>
      <c r="B2281">
        <f t="shared" si="323"/>
        <v>190</v>
      </c>
      <c r="C2281">
        <f t="shared" si="318"/>
        <v>3130</v>
      </c>
      <c r="D2281" t="str">
        <f t="shared" si="319"/>
        <v>Alfred</v>
      </c>
      <c r="E2281" t="str">
        <f t="shared" si="320"/>
        <v>Ziesch</v>
      </c>
      <c r="F2281">
        <f>ROUND(IF(Tariftyp="AT",IF($A2281&lt;MONTH(TE_ZP_AT),AT_Gehalt,AT_Gehalt*(1+TE_Satz_AT)),IF($A2281&lt;MONTH(TE_ZP_Tarif),Tarifentgelt,Tarifentgelt*(1+TE_Satz))*IRWAZ/AZ_Tarif)*EintrittsKNZ*AustrittsKNZ,2)</f>
        <v>2952.5</v>
      </c>
      <c r="G2281">
        <f>ROUND(Grundentgelt*LZinPrz,2)</f>
        <v>324.77999999999997</v>
      </c>
      <c r="H2281">
        <f>ROUND(IF(FreiwZulage&gt;TarifVolumenEnt+TarifVolumenLZ,FreiwZulage-(TarifVolumenEnt+TarifVolumenLZ),0)*AustrittsKNZ*EintrittsKNZ,2)</f>
        <v>47.55</v>
      </c>
      <c r="I2281">
        <f t="shared" si="321"/>
        <v>3324.83</v>
      </c>
      <c r="J2281">
        <f t="shared" si="315"/>
        <v>665.13</v>
      </c>
      <c r="K2281">
        <f t="shared" si="316"/>
        <v>500.17000000000007</v>
      </c>
      <c r="L2281">
        <f t="shared" si="317"/>
        <v>2275.17</v>
      </c>
    </row>
    <row r="2282" spans="1:12" x14ac:dyDescent="0.25">
      <c r="A2282">
        <f t="shared" si="322"/>
        <v>1</v>
      </c>
      <c r="B2282">
        <f t="shared" si="323"/>
        <v>191</v>
      </c>
      <c r="C2282">
        <f t="shared" si="318"/>
        <v>3131</v>
      </c>
      <c r="D2282" t="str">
        <f t="shared" si="319"/>
        <v>Alfred</v>
      </c>
      <c r="E2282" t="str">
        <f t="shared" si="320"/>
        <v>Zilly</v>
      </c>
      <c r="F2282">
        <f>ROUND(IF(Tariftyp="AT",IF($A2282&lt;MONTH(TE_ZP_AT),AT_Gehalt,AT_Gehalt*(1+TE_Satz_AT)),IF($A2282&lt;MONTH(TE_ZP_Tarif),Tarifentgelt,Tarifentgelt*(1+TE_Satz))*IRWAZ/AZ_Tarif)*EintrittsKNZ*AustrittsKNZ,2)</f>
        <v>2224</v>
      </c>
      <c r="G2282">
        <f>ROUND(Grundentgelt*LZinPrz,2)</f>
        <v>200.16</v>
      </c>
      <c r="H2282">
        <f>ROUND(IF(FreiwZulage&gt;TarifVolumenEnt+TarifVolumenLZ,FreiwZulage-(TarifVolumenEnt+TarifVolumenLZ),0)*AustrittsKNZ*EintrittsKNZ,2)</f>
        <v>236</v>
      </c>
      <c r="I2282">
        <f t="shared" si="321"/>
        <v>2660.16</v>
      </c>
      <c r="J2282">
        <f t="shared" si="315"/>
        <v>532.16999999999996</v>
      </c>
      <c r="K2282">
        <f t="shared" si="316"/>
        <v>1164.8400000000001</v>
      </c>
      <c r="L2282">
        <f t="shared" si="317"/>
        <v>2939.84</v>
      </c>
    </row>
    <row r="2283" spans="1:12" x14ac:dyDescent="0.25">
      <c r="A2283">
        <f t="shared" si="322"/>
        <v>2</v>
      </c>
      <c r="B2283">
        <f t="shared" si="323"/>
        <v>191</v>
      </c>
      <c r="C2283">
        <f t="shared" si="318"/>
        <v>3131</v>
      </c>
      <c r="D2283" t="str">
        <f t="shared" si="319"/>
        <v>Alfred</v>
      </c>
      <c r="E2283" t="str">
        <f t="shared" si="320"/>
        <v>Zilly</v>
      </c>
      <c r="F2283">
        <f>ROUND(IF(Tariftyp="AT",IF($A2283&lt;MONTH(TE_ZP_AT),AT_Gehalt,AT_Gehalt*(1+TE_Satz_AT)),IF($A2283&lt;MONTH(TE_ZP_Tarif),Tarifentgelt,Tarifentgelt*(1+TE_Satz))*IRWAZ/AZ_Tarif)*EintrittsKNZ*AustrittsKNZ,2)</f>
        <v>2224</v>
      </c>
      <c r="G2283">
        <f>ROUND(Grundentgelt*LZinPrz,2)</f>
        <v>200.16</v>
      </c>
      <c r="H2283">
        <f>ROUND(IF(FreiwZulage&gt;TarifVolumenEnt+TarifVolumenLZ,FreiwZulage-(TarifVolumenEnt+TarifVolumenLZ),0)*AustrittsKNZ*EintrittsKNZ,2)</f>
        <v>236</v>
      </c>
      <c r="I2283">
        <f t="shared" si="321"/>
        <v>2660.16</v>
      </c>
      <c r="J2283">
        <f t="shared" si="315"/>
        <v>532.16999999999996</v>
      </c>
      <c r="K2283">
        <f t="shared" si="316"/>
        <v>1164.8400000000001</v>
      </c>
      <c r="L2283">
        <f t="shared" si="317"/>
        <v>2939.84</v>
      </c>
    </row>
    <row r="2284" spans="1:12" x14ac:dyDescent="0.25">
      <c r="A2284">
        <f t="shared" si="322"/>
        <v>3</v>
      </c>
      <c r="B2284">
        <f t="shared" si="323"/>
        <v>191</v>
      </c>
      <c r="C2284">
        <f t="shared" si="318"/>
        <v>3131</v>
      </c>
      <c r="D2284" t="str">
        <f t="shared" si="319"/>
        <v>Alfred</v>
      </c>
      <c r="E2284" t="str">
        <f t="shared" si="320"/>
        <v>Zilly</v>
      </c>
      <c r="F2284">
        <f>ROUND(IF(Tariftyp="AT",IF($A2284&lt;MONTH(TE_ZP_AT),AT_Gehalt,AT_Gehalt*(1+TE_Satz_AT)),IF($A2284&lt;MONTH(TE_ZP_Tarif),Tarifentgelt,Tarifentgelt*(1+TE_Satz))*IRWAZ/AZ_Tarif)*EintrittsKNZ*AustrittsKNZ,2)</f>
        <v>2224</v>
      </c>
      <c r="G2284">
        <f>ROUND(Grundentgelt*LZinPrz,2)</f>
        <v>200.16</v>
      </c>
      <c r="H2284">
        <f>ROUND(IF(FreiwZulage&gt;TarifVolumenEnt+TarifVolumenLZ,FreiwZulage-(TarifVolumenEnt+TarifVolumenLZ),0)*AustrittsKNZ*EintrittsKNZ,2)</f>
        <v>236</v>
      </c>
      <c r="I2284">
        <f t="shared" si="321"/>
        <v>2660.16</v>
      </c>
      <c r="J2284">
        <f t="shared" si="315"/>
        <v>532.16999999999996</v>
      </c>
      <c r="K2284">
        <f t="shared" si="316"/>
        <v>1164.8400000000001</v>
      </c>
      <c r="L2284">
        <f t="shared" si="317"/>
        <v>2939.84</v>
      </c>
    </row>
    <row r="2285" spans="1:12" x14ac:dyDescent="0.25">
      <c r="A2285">
        <f t="shared" si="322"/>
        <v>4</v>
      </c>
      <c r="B2285">
        <f t="shared" si="323"/>
        <v>191</v>
      </c>
      <c r="C2285">
        <f t="shared" si="318"/>
        <v>3131</v>
      </c>
      <c r="D2285" t="str">
        <f t="shared" si="319"/>
        <v>Alfred</v>
      </c>
      <c r="E2285" t="str">
        <f t="shared" si="320"/>
        <v>Zilly</v>
      </c>
      <c r="F2285">
        <f>ROUND(IF(Tariftyp="AT",IF($A2285&lt;MONTH(TE_ZP_AT),AT_Gehalt,AT_Gehalt*(1+TE_Satz_AT)),IF($A2285&lt;MONTH(TE_ZP_Tarif),Tarifentgelt,Tarifentgelt*(1+TE_Satz))*IRWAZ/AZ_Tarif)*EintrittsKNZ*AustrittsKNZ,2)</f>
        <v>2224</v>
      </c>
      <c r="G2285">
        <f>ROUND(Grundentgelt*LZinPrz,2)</f>
        <v>200.16</v>
      </c>
      <c r="H2285">
        <f>ROUND(IF(FreiwZulage&gt;TarifVolumenEnt+TarifVolumenLZ,FreiwZulage-(TarifVolumenEnt+TarifVolumenLZ),0)*AustrittsKNZ*EintrittsKNZ,2)</f>
        <v>236</v>
      </c>
      <c r="I2285">
        <f t="shared" si="321"/>
        <v>2660.16</v>
      </c>
      <c r="J2285">
        <f t="shared" si="315"/>
        <v>532.16999999999996</v>
      </c>
      <c r="K2285">
        <f t="shared" si="316"/>
        <v>1164.8400000000001</v>
      </c>
      <c r="L2285">
        <f t="shared" si="317"/>
        <v>2939.84</v>
      </c>
    </row>
    <row r="2286" spans="1:12" x14ac:dyDescent="0.25">
      <c r="A2286">
        <f t="shared" si="322"/>
        <v>5</v>
      </c>
      <c r="B2286">
        <f t="shared" si="323"/>
        <v>191</v>
      </c>
      <c r="C2286">
        <f t="shared" si="318"/>
        <v>3131</v>
      </c>
      <c r="D2286" t="str">
        <f t="shared" si="319"/>
        <v>Alfred</v>
      </c>
      <c r="E2286" t="str">
        <f t="shared" si="320"/>
        <v>Zilly</v>
      </c>
      <c r="F2286">
        <f>ROUND(IF(Tariftyp="AT",IF($A2286&lt;MONTH(TE_ZP_AT),AT_Gehalt,AT_Gehalt*(1+TE_Satz_AT)),IF($A2286&lt;MONTH(TE_ZP_Tarif),Tarifentgelt,Tarifentgelt*(1+TE_Satz))*IRWAZ/AZ_Tarif)*EintrittsKNZ*AustrittsKNZ,2)</f>
        <v>2290.7199999999998</v>
      </c>
      <c r="G2286">
        <f>ROUND(Grundentgelt*LZinPrz,2)</f>
        <v>206.16</v>
      </c>
      <c r="H2286">
        <f>ROUND(IF(FreiwZulage&gt;TarifVolumenEnt+TarifVolumenLZ,FreiwZulage-(TarifVolumenEnt+TarifVolumenLZ),0)*AustrittsKNZ*EintrittsKNZ,2)</f>
        <v>163.28</v>
      </c>
      <c r="I2286">
        <f t="shared" si="321"/>
        <v>2660.16</v>
      </c>
      <c r="J2286">
        <f t="shared" si="315"/>
        <v>532.16999999999996</v>
      </c>
      <c r="K2286">
        <f t="shared" si="316"/>
        <v>1164.8400000000001</v>
      </c>
      <c r="L2286">
        <f t="shared" si="317"/>
        <v>2939.84</v>
      </c>
    </row>
    <row r="2287" spans="1:12" x14ac:dyDescent="0.25">
      <c r="A2287">
        <f t="shared" si="322"/>
        <v>6</v>
      </c>
      <c r="B2287">
        <f t="shared" si="323"/>
        <v>191</v>
      </c>
      <c r="C2287">
        <f t="shared" si="318"/>
        <v>3131</v>
      </c>
      <c r="D2287" t="str">
        <f t="shared" si="319"/>
        <v>Alfred</v>
      </c>
      <c r="E2287" t="str">
        <f t="shared" si="320"/>
        <v>Zilly</v>
      </c>
      <c r="F2287">
        <f>ROUND(IF(Tariftyp="AT",IF($A2287&lt;MONTH(TE_ZP_AT),AT_Gehalt,AT_Gehalt*(1+TE_Satz_AT)),IF($A2287&lt;MONTH(TE_ZP_Tarif),Tarifentgelt,Tarifentgelt*(1+TE_Satz))*IRWAZ/AZ_Tarif)*EintrittsKNZ*AustrittsKNZ,2)</f>
        <v>2290.7199999999998</v>
      </c>
      <c r="G2287">
        <f>ROUND(Grundentgelt*LZinPrz,2)</f>
        <v>206.16</v>
      </c>
      <c r="H2287">
        <f>ROUND(IF(FreiwZulage&gt;TarifVolumenEnt+TarifVolumenLZ,FreiwZulage-(TarifVolumenEnt+TarifVolumenLZ),0)*AustrittsKNZ*EintrittsKNZ,2)</f>
        <v>163.28</v>
      </c>
      <c r="I2287">
        <f t="shared" si="321"/>
        <v>2660.16</v>
      </c>
      <c r="J2287">
        <f t="shared" si="315"/>
        <v>532.16999999999996</v>
      </c>
      <c r="K2287">
        <f t="shared" si="316"/>
        <v>1164.8400000000001</v>
      </c>
      <c r="L2287">
        <f t="shared" si="317"/>
        <v>2939.84</v>
      </c>
    </row>
    <row r="2288" spans="1:12" x14ac:dyDescent="0.25">
      <c r="A2288">
        <f t="shared" si="322"/>
        <v>7</v>
      </c>
      <c r="B2288">
        <f t="shared" si="323"/>
        <v>191</v>
      </c>
      <c r="C2288">
        <f t="shared" si="318"/>
        <v>3131</v>
      </c>
      <c r="D2288" t="str">
        <f t="shared" si="319"/>
        <v>Alfred</v>
      </c>
      <c r="E2288" t="str">
        <f t="shared" si="320"/>
        <v>Zilly</v>
      </c>
      <c r="F2288">
        <f>ROUND(IF(Tariftyp="AT",IF($A2288&lt;MONTH(TE_ZP_AT),AT_Gehalt,AT_Gehalt*(1+TE_Satz_AT)),IF($A2288&lt;MONTH(TE_ZP_Tarif),Tarifentgelt,Tarifentgelt*(1+TE_Satz))*IRWAZ/AZ_Tarif)*EintrittsKNZ*AustrittsKNZ,2)</f>
        <v>2290.7199999999998</v>
      </c>
      <c r="G2288">
        <f>ROUND(Grundentgelt*LZinPrz,2)</f>
        <v>206.16</v>
      </c>
      <c r="H2288">
        <f>ROUND(IF(FreiwZulage&gt;TarifVolumenEnt+TarifVolumenLZ,FreiwZulage-(TarifVolumenEnt+TarifVolumenLZ),0)*AustrittsKNZ*EintrittsKNZ,2)</f>
        <v>163.28</v>
      </c>
      <c r="I2288">
        <f t="shared" si="321"/>
        <v>2660.16</v>
      </c>
      <c r="J2288">
        <f t="shared" si="315"/>
        <v>532.16999999999996</v>
      </c>
      <c r="K2288">
        <f t="shared" si="316"/>
        <v>1164.8400000000001</v>
      </c>
      <c r="L2288">
        <f t="shared" si="317"/>
        <v>2939.84</v>
      </c>
    </row>
    <row r="2289" spans="1:12" x14ac:dyDescent="0.25">
      <c r="A2289">
        <f t="shared" si="322"/>
        <v>8</v>
      </c>
      <c r="B2289">
        <f t="shared" si="323"/>
        <v>191</v>
      </c>
      <c r="C2289">
        <f t="shared" si="318"/>
        <v>3131</v>
      </c>
      <c r="D2289" t="str">
        <f t="shared" si="319"/>
        <v>Alfred</v>
      </c>
      <c r="E2289" t="str">
        <f t="shared" si="320"/>
        <v>Zilly</v>
      </c>
      <c r="F2289">
        <f>ROUND(IF(Tariftyp="AT",IF($A2289&lt;MONTH(TE_ZP_AT),AT_Gehalt,AT_Gehalt*(1+TE_Satz_AT)),IF($A2289&lt;MONTH(TE_ZP_Tarif),Tarifentgelt,Tarifentgelt*(1+TE_Satz))*IRWAZ/AZ_Tarif)*EintrittsKNZ*AustrittsKNZ,2)</f>
        <v>2290.7199999999998</v>
      </c>
      <c r="G2289">
        <f>ROUND(Grundentgelt*LZinPrz,2)</f>
        <v>206.16</v>
      </c>
      <c r="H2289">
        <f>ROUND(IF(FreiwZulage&gt;TarifVolumenEnt+TarifVolumenLZ,FreiwZulage-(TarifVolumenEnt+TarifVolumenLZ),0)*AustrittsKNZ*EintrittsKNZ,2)</f>
        <v>163.28</v>
      </c>
      <c r="I2289">
        <f t="shared" si="321"/>
        <v>2660.16</v>
      </c>
      <c r="J2289">
        <f t="shared" si="315"/>
        <v>532.16999999999996</v>
      </c>
      <c r="K2289">
        <f t="shared" si="316"/>
        <v>1164.8400000000001</v>
      </c>
      <c r="L2289">
        <f t="shared" si="317"/>
        <v>2939.84</v>
      </c>
    </row>
    <row r="2290" spans="1:12" x14ac:dyDescent="0.25">
      <c r="A2290">
        <f t="shared" si="322"/>
        <v>9</v>
      </c>
      <c r="B2290">
        <f t="shared" si="323"/>
        <v>191</v>
      </c>
      <c r="C2290">
        <f t="shared" si="318"/>
        <v>3131</v>
      </c>
      <c r="D2290" t="str">
        <f t="shared" si="319"/>
        <v>Alfred</v>
      </c>
      <c r="E2290" t="str">
        <f t="shared" si="320"/>
        <v>Zilly</v>
      </c>
      <c r="F2290">
        <f>ROUND(IF(Tariftyp="AT",IF($A2290&lt;MONTH(TE_ZP_AT),AT_Gehalt,AT_Gehalt*(1+TE_Satz_AT)),IF($A2290&lt;MONTH(TE_ZP_Tarif),Tarifentgelt,Tarifentgelt*(1+TE_Satz))*IRWAZ/AZ_Tarif)*EintrittsKNZ*AustrittsKNZ,2)</f>
        <v>2290.7199999999998</v>
      </c>
      <c r="G2290">
        <f>ROUND(Grundentgelt*LZinPrz,2)</f>
        <v>206.16</v>
      </c>
      <c r="H2290">
        <f>ROUND(IF(FreiwZulage&gt;TarifVolumenEnt+TarifVolumenLZ,FreiwZulage-(TarifVolumenEnt+TarifVolumenLZ),0)*AustrittsKNZ*EintrittsKNZ,2)</f>
        <v>163.28</v>
      </c>
      <c r="I2290">
        <f t="shared" si="321"/>
        <v>2660.16</v>
      </c>
      <c r="J2290">
        <f t="shared" si="315"/>
        <v>532.16999999999996</v>
      </c>
      <c r="K2290">
        <f t="shared" si="316"/>
        <v>1164.8400000000001</v>
      </c>
      <c r="L2290">
        <f t="shared" si="317"/>
        <v>2939.84</v>
      </c>
    </row>
    <row r="2291" spans="1:12" x14ac:dyDescent="0.25">
      <c r="A2291">
        <f t="shared" si="322"/>
        <v>10</v>
      </c>
      <c r="B2291">
        <f t="shared" si="323"/>
        <v>191</v>
      </c>
      <c r="C2291">
        <f t="shared" si="318"/>
        <v>3131</v>
      </c>
      <c r="D2291" t="str">
        <f t="shared" si="319"/>
        <v>Alfred</v>
      </c>
      <c r="E2291" t="str">
        <f t="shared" si="320"/>
        <v>Zilly</v>
      </c>
      <c r="F2291">
        <f>ROUND(IF(Tariftyp="AT",IF($A2291&lt;MONTH(TE_ZP_AT),AT_Gehalt,AT_Gehalt*(1+TE_Satz_AT)),IF($A2291&lt;MONTH(TE_ZP_Tarif),Tarifentgelt,Tarifentgelt*(1+TE_Satz))*IRWAZ/AZ_Tarif)*EintrittsKNZ*AustrittsKNZ,2)</f>
        <v>2290.7199999999998</v>
      </c>
      <c r="G2291">
        <f>ROUND(Grundentgelt*LZinPrz,2)</f>
        <v>206.16</v>
      </c>
      <c r="H2291">
        <f>ROUND(IF(FreiwZulage&gt;TarifVolumenEnt+TarifVolumenLZ,FreiwZulage-(TarifVolumenEnt+TarifVolumenLZ),0)*AustrittsKNZ*EintrittsKNZ,2)</f>
        <v>163.28</v>
      </c>
      <c r="I2291">
        <f t="shared" si="321"/>
        <v>2660.16</v>
      </c>
      <c r="J2291">
        <f t="shared" si="315"/>
        <v>532.16999999999996</v>
      </c>
      <c r="K2291">
        <f t="shared" si="316"/>
        <v>1164.8400000000001</v>
      </c>
      <c r="L2291">
        <f t="shared" si="317"/>
        <v>2939.84</v>
      </c>
    </row>
    <row r="2292" spans="1:12" x14ac:dyDescent="0.25">
      <c r="A2292">
        <f t="shared" si="322"/>
        <v>11</v>
      </c>
      <c r="B2292">
        <f t="shared" si="323"/>
        <v>191</v>
      </c>
      <c r="C2292">
        <f t="shared" si="318"/>
        <v>3131</v>
      </c>
      <c r="D2292" t="str">
        <f t="shared" si="319"/>
        <v>Alfred</v>
      </c>
      <c r="E2292" t="str">
        <f t="shared" si="320"/>
        <v>Zilly</v>
      </c>
      <c r="F2292">
        <f>ROUND(IF(Tariftyp="AT",IF($A2292&lt;MONTH(TE_ZP_AT),AT_Gehalt,AT_Gehalt*(1+TE_Satz_AT)),IF($A2292&lt;MONTH(TE_ZP_Tarif),Tarifentgelt,Tarifentgelt*(1+TE_Satz))*IRWAZ/AZ_Tarif)*EintrittsKNZ*AustrittsKNZ,2)</f>
        <v>2290.7199999999998</v>
      </c>
      <c r="G2292">
        <f>ROUND(Grundentgelt*LZinPrz,2)</f>
        <v>206.16</v>
      </c>
      <c r="H2292">
        <f>ROUND(IF(FreiwZulage&gt;TarifVolumenEnt+TarifVolumenLZ,FreiwZulage-(TarifVolumenEnt+TarifVolumenLZ),0)*AustrittsKNZ*EintrittsKNZ,2)</f>
        <v>163.28</v>
      </c>
      <c r="I2292">
        <f t="shared" si="321"/>
        <v>2660.16</v>
      </c>
      <c r="J2292">
        <f t="shared" si="315"/>
        <v>532.16999999999996</v>
      </c>
      <c r="K2292">
        <f t="shared" si="316"/>
        <v>1164.8400000000001</v>
      </c>
      <c r="L2292">
        <f t="shared" si="317"/>
        <v>2939.84</v>
      </c>
    </row>
    <row r="2293" spans="1:12" x14ac:dyDescent="0.25">
      <c r="A2293">
        <f t="shared" si="322"/>
        <v>12</v>
      </c>
      <c r="B2293">
        <f t="shared" si="323"/>
        <v>191</v>
      </c>
      <c r="C2293">
        <f t="shared" si="318"/>
        <v>3131</v>
      </c>
      <c r="D2293" t="str">
        <f t="shared" si="319"/>
        <v>Alfred</v>
      </c>
      <c r="E2293" t="str">
        <f t="shared" si="320"/>
        <v>Zilly</v>
      </c>
      <c r="F2293">
        <f>ROUND(IF(Tariftyp="AT",IF($A2293&lt;MONTH(TE_ZP_AT),AT_Gehalt,AT_Gehalt*(1+TE_Satz_AT)),IF($A2293&lt;MONTH(TE_ZP_Tarif),Tarifentgelt,Tarifentgelt*(1+TE_Satz))*IRWAZ/AZ_Tarif)*EintrittsKNZ*AustrittsKNZ,2)</f>
        <v>2290.7199999999998</v>
      </c>
      <c r="G2293">
        <f>ROUND(Grundentgelt*LZinPrz,2)</f>
        <v>206.16</v>
      </c>
      <c r="H2293">
        <f>ROUND(IF(FreiwZulage&gt;TarifVolumenEnt+TarifVolumenLZ,FreiwZulage-(TarifVolumenEnt+TarifVolumenLZ),0)*AustrittsKNZ*EintrittsKNZ,2)</f>
        <v>163.28</v>
      </c>
      <c r="I2293">
        <f t="shared" si="321"/>
        <v>2660.16</v>
      </c>
      <c r="J2293">
        <f t="shared" si="315"/>
        <v>532.16999999999996</v>
      </c>
      <c r="K2293">
        <f t="shared" si="316"/>
        <v>1164.8400000000001</v>
      </c>
      <c r="L2293">
        <f t="shared" si="317"/>
        <v>2939.84</v>
      </c>
    </row>
    <row r="2294" spans="1:12" x14ac:dyDescent="0.25">
      <c r="A2294">
        <f t="shared" si="322"/>
        <v>1</v>
      </c>
      <c r="B2294">
        <f t="shared" si="323"/>
        <v>192</v>
      </c>
      <c r="C2294">
        <f t="shared" si="318"/>
        <v>3132</v>
      </c>
      <c r="D2294" t="str">
        <f t="shared" si="319"/>
        <v>Dieter</v>
      </c>
      <c r="E2294" t="str">
        <f t="shared" si="320"/>
        <v>Zimmermann</v>
      </c>
      <c r="F2294">
        <f>ROUND(IF(Tariftyp="AT",IF($A2294&lt;MONTH(TE_ZP_AT),AT_Gehalt,AT_Gehalt*(1+TE_Satz_AT)),IF($A2294&lt;MONTH(TE_ZP_Tarif),Tarifentgelt,Tarifentgelt*(1+TE_Satz))*IRWAZ/AZ_Tarif)*EintrittsKNZ*AustrittsKNZ,2)</f>
        <v>0</v>
      </c>
      <c r="G2294">
        <f>ROUND(Grundentgelt*LZinPrz,2)</f>
        <v>0</v>
      </c>
      <c r="H2294">
        <f>ROUND(IF(FreiwZulage&gt;TarifVolumenEnt+TarifVolumenLZ,FreiwZulage-(TarifVolumenEnt+TarifVolumenLZ),0)*AustrittsKNZ*EintrittsKNZ,2)</f>
        <v>0</v>
      </c>
      <c r="I2294">
        <f t="shared" si="321"/>
        <v>0</v>
      </c>
      <c r="J2294">
        <f t="shared" si="315"/>
        <v>0</v>
      </c>
      <c r="K2294">
        <f t="shared" si="316"/>
        <v>3825</v>
      </c>
      <c r="L2294">
        <f t="shared" si="317"/>
        <v>5600</v>
      </c>
    </row>
    <row r="2295" spans="1:12" x14ac:dyDescent="0.25">
      <c r="A2295">
        <f t="shared" si="322"/>
        <v>2</v>
      </c>
      <c r="B2295">
        <f t="shared" si="323"/>
        <v>192</v>
      </c>
      <c r="C2295">
        <f t="shared" si="318"/>
        <v>3132</v>
      </c>
      <c r="D2295" t="str">
        <f t="shared" si="319"/>
        <v>Dieter</v>
      </c>
      <c r="E2295" t="str">
        <f t="shared" si="320"/>
        <v>Zimmermann</v>
      </c>
      <c r="F2295">
        <f>ROUND(IF(Tariftyp="AT",IF($A2295&lt;MONTH(TE_ZP_AT),AT_Gehalt,AT_Gehalt*(1+TE_Satz_AT)),IF($A2295&lt;MONTH(TE_ZP_Tarif),Tarifentgelt,Tarifentgelt*(1+TE_Satz))*IRWAZ/AZ_Tarif)*EintrittsKNZ*AustrittsKNZ,2)</f>
        <v>0</v>
      </c>
      <c r="G2295">
        <f>ROUND(Grundentgelt*LZinPrz,2)</f>
        <v>0</v>
      </c>
      <c r="H2295">
        <f>ROUND(IF(FreiwZulage&gt;TarifVolumenEnt+TarifVolumenLZ,FreiwZulage-(TarifVolumenEnt+TarifVolumenLZ),0)*AustrittsKNZ*EintrittsKNZ,2)</f>
        <v>0</v>
      </c>
      <c r="I2295">
        <f t="shared" si="321"/>
        <v>0</v>
      </c>
      <c r="J2295">
        <f t="shared" si="315"/>
        <v>0</v>
      </c>
      <c r="K2295">
        <f t="shared" si="316"/>
        <v>3825</v>
      </c>
      <c r="L2295">
        <f t="shared" si="317"/>
        <v>5600</v>
      </c>
    </row>
    <row r="2296" spans="1:12" x14ac:dyDescent="0.25">
      <c r="A2296">
        <f t="shared" si="322"/>
        <v>3</v>
      </c>
      <c r="B2296">
        <f t="shared" si="323"/>
        <v>192</v>
      </c>
      <c r="C2296">
        <f t="shared" si="318"/>
        <v>3132</v>
      </c>
      <c r="D2296" t="str">
        <f t="shared" si="319"/>
        <v>Dieter</v>
      </c>
      <c r="E2296" t="str">
        <f t="shared" si="320"/>
        <v>Zimmermann</v>
      </c>
      <c r="F2296">
        <f>ROUND(IF(Tariftyp="AT",IF($A2296&lt;MONTH(TE_ZP_AT),AT_Gehalt,AT_Gehalt*(1+TE_Satz_AT)),IF($A2296&lt;MONTH(TE_ZP_Tarif),Tarifentgelt,Tarifentgelt*(1+TE_Satz))*IRWAZ/AZ_Tarif)*EintrittsKNZ*AustrittsKNZ,2)</f>
        <v>0</v>
      </c>
      <c r="G2296">
        <f>ROUND(Grundentgelt*LZinPrz,2)</f>
        <v>0</v>
      </c>
      <c r="H2296">
        <f>ROUND(IF(FreiwZulage&gt;TarifVolumenEnt+TarifVolumenLZ,FreiwZulage-(TarifVolumenEnt+TarifVolumenLZ),0)*AustrittsKNZ*EintrittsKNZ,2)</f>
        <v>0</v>
      </c>
      <c r="I2296">
        <f t="shared" si="321"/>
        <v>0</v>
      </c>
      <c r="J2296">
        <f t="shared" si="315"/>
        <v>0</v>
      </c>
      <c r="K2296">
        <f t="shared" si="316"/>
        <v>3825</v>
      </c>
      <c r="L2296">
        <f t="shared" si="317"/>
        <v>5600</v>
      </c>
    </row>
    <row r="2297" spans="1:12" x14ac:dyDescent="0.25">
      <c r="A2297">
        <f t="shared" si="322"/>
        <v>4</v>
      </c>
      <c r="B2297">
        <f t="shared" si="323"/>
        <v>192</v>
      </c>
      <c r="C2297">
        <f t="shared" si="318"/>
        <v>3132</v>
      </c>
      <c r="D2297" t="str">
        <f t="shared" si="319"/>
        <v>Dieter</v>
      </c>
      <c r="E2297" t="str">
        <f t="shared" si="320"/>
        <v>Zimmermann</v>
      </c>
      <c r="F2297">
        <f>ROUND(IF(Tariftyp="AT",IF($A2297&lt;MONTH(TE_ZP_AT),AT_Gehalt,AT_Gehalt*(1+TE_Satz_AT)),IF($A2297&lt;MONTH(TE_ZP_Tarif),Tarifentgelt,Tarifentgelt*(1+TE_Satz))*IRWAZ/AZ_Tarif)*EintrittsKNZ*AustrittsKNZ,2)</f>
        <v>0</v>
      </c>
      <c r="G2297">
        <f>ROUND(Grundentgelt*LZinPrz,2)</f>
        <v>0</v>
      </c>
      <c r="H2297">
        <f>ROUND(IF(FreiwZulage&gt;TarifVolumenEnt+TarifVolumenLZ,FreiwZulage-(TarifVolumenEnt+TarifVolumenLZ),0)*AustrittsKNZ*EintrittsKNZ,2)</f>
        <v>0</v>
      </c>
      <c r="I2297">
        <f t="shared" si="321"/>
        <v>0</v>
      </c>
      <c r="J2297">
        <f t="shared" si="315"/>
        <v>0</v>
      </c>
      <c r="K2297">
        <f t="shared" si="316"/>
        <v>3825</v>
      </c>
      <c r="L2297">
        <f t="shared" si="317"/>
        <v>5600</v>
      </c>
    </row>
    <row r="2298" spans="1:12" x14ac:dyDescent="0.25">
      <c r="A2298">
        <f t="shared" si="322"/>
        <v>5</v>
      </c>
      <c r="B2298">
        <f t="shared" si="323"/>
        <v>192</v>
      </c>
      <c r="C2298">
        <f t="shared" si="318"/>
        <v>3132</v>
      </c>
      <c r="D2298" t="str">
        <f t="shared" si="319"/>
        <v>Dieter</v>
      </c>
      <c r="E2298" t="str">
        <f t="shared" si="320"/>
        <v>Zimmermann</v>
      </c>
      <c r="F2298">
        <f>ROUND(IF(Tariftyp="AT",IF($A2298&lt;MONTH(TE_ZP_AT),AT_Gehalt,AT_Gehalt*(1+TE_Satz_AT)),IF($A2298&lt;MONTH(TE_ZP_Tarif),Tarifentgelt,Tarifentgelt*(1+TE_Satz))*IRWAZ/AZ_Tarif)*EintrittsKNZ*AustrittsKNZ,2)</f>
        <v>0</v>
      </c>
      <c r="G2298">
        <f>ROUND(Grundentgelt*LZinPrz,2)</f>
        <v>0</v>
      </c>
      <c r="H2298">
        <f>ROUND(IF(FreiwZulage&gt;TarifVolumenEnt+TarifVolumenLZ,FreiwZulage-(TarifVolumenEnt+TarifVolumenLZ),0)*AustrittsKNZ*EintrittsKNZ,2)</f>
        <v>0</v>
      </c>
      <c r="I2298">
        <f t="shared" si="321"/>
        <v>0</v>
      </c>
      <c r="J2298">
        <f t="shared" si="315"/>
        <v>0</v>
      </c>
      <c r="K2298">
        <f t="shared" si="316"/>
        <v>3825</v>
      </c>
      <c r="L2298">
        <f t="shared" si="317"/>
        <v>5600</v>
      </c>
    </row>
    <row r="2299" spans="1:12" x14ac:dyDescent="0.25">
      <c r="A2299">
        <f t="shared" si="322"/>
        <v>6</v>
      </c>
      <c r="B2299">
        <f t="shared" si="323"/>
        <v>192</v>
      </c>
      <c r="C2299">
        <f t="shared" si="318"/>
        <v>3132</v>
      </c>
      <c r="D2299" t="str">
        <f t="shared" si="319"/>
        <v>Dieter</v>
      </c>
      <c r="E2299" t="str">
        <f t="shared" si="320"/>
        <v>Zimmermann</v>
      </c>
      <c r="F2299">
        <f>ROUND(IF(Tariftyp="AT",IF($A2299&lt;MONTH(TE_ZP_AT),AT_Gehalt,AT_Gehalt*(1+TE_Satz_AT)),IF($A2299&lt;MONTH(TE_ZP_Tarif),Tarifentgelt,Tarifentgelt*(1+TE_Satz))*IRWAZ/AZ_Tarif)*EintrittsKNZ*AustrittsKNZ,2)</f>
        <v>0</v>
      </c>
      <c r="G2299">
        <f>ROUND(Grundentgelt*LZinPrz,2)</f>
        <v>0</v>
      </c>
      <c r="H2299">
        <f>ROUND(IF(FreiwZulage&gt;TarifVolumenEnt+TarifVolumenLZ,FreiwZulage-(TarifVolumenEnt+TarifVolumenLZ),0)*AustrittsKNZ*EintrittsKNZ,2)</f>
        <v>0</v>
      </c>
      <c r="I2299">
        <f t="shared" si="321"/>
        <v>0</v>
      </c>
      <c r="J2299">
        <f t="shared" si="315"/>
        <v>0</v>
      </c>
      <c r="K2299">
        <f t="shared" si="316"/>
        <v>3825</v>
      </c>
      <c r="L2299">
        <f t="shared" si="317"/>
        <v>5600</v>
      </c>
    </row>
    <row r="2300" spans="1:12" x14ac:dyDescent="0.25">
      <c r="A2300">
        <f t="shared" si="322"/>
        <v>7</v>
      </c>
      <c r="B2300">
        <f t="shared" si="323"/>
        <v>192</v>
      </c>
      <c r="C2300">
        <f t="shared" si="318"/>
        <v>3132</v>
      </c>
      <c r="D2300" t="str">
        <f t="shared" si="319"/>
        <v>Dieter</v>
      </c>
      <c r="E2300" t="str">
        <f t="shared" si="320"/>
        <v>Zimmermann</v>
      </c>
      <c r="F2300">
        <f>ROUND(IF(Tariftyp="AT",IF($A2300&lt;MONTH(TE_ZP_AT),AT_Gehalt,AT_Gehalt*(1+TE_Satz_AT)),IF($A2300&lt;MONTH(TE_ZP_Tarif),Tarifentgelt,Tarifentgelt*(1+TE_Satz))*IRWAZ/AZ_Tarif)*EintrittsKNZ*AustrittsKNZ,2)</f>
        <v>0</v>
      </c>
      <c r="G2300">
        <f>ROUND(Grundentgelt*LZinPrz,2)</f>
        <v>0</v>
      </c>
      <c r="H2300">
        <f>ROUND(IF(FreiwZulage&gt;TarifVolumenEnt+TarifVolumenLZ,FreiwZulage-(TarifVolumenEnt+TarifVolumenLZ),0)*AustrittsKNZ*EintrittsKNZ,2)</f>
        <v>0</v>
      </c>
      <c r="I2300">
        <f t="shared" si="321"/>
        <v>0</v>
      </c>
      <c r="J2300">
        <f t="shared" si="315"/>
        <v>0</v>
      </c>
      <c r="K2300">
        <f t="shared" si="316"/>
        <v>3825</v>
      </c>
      <c r="L2300">
        <f t="shared" si="317"/>
        <v>5600</v>
      </c>
    </row>
    <row r="2301" spans="1:12" x14ac:dyDescent="0.25">
      <c r="A2301">
        <f t="shared" si="322"/>
        <v>8</v>
      </c>
      <c r="B2301">
        <f t="shared" si="323"/>
        <v>192</v>
      </c>
      <c r="C2301">
        <f t="shared" si="318"/>
        <v>3132</v>
      </c>
      <c r="D2301" t="str">
        <f t="shared" si="319"/>
        <v>Dieter</v>
      </c>
      <c r="E2301" t="str">
        <f t="shared" si="320"/>
        <v>Zimmermann</v>
      </c>
      <c r="F2301">
        <f>ROUND(IF(Tariftyp="AT",IF($A2301&lt;MONTH(TE_ZP_AT),AT_Gehalt,AT_Gehalt*(1+TE_Satz_AT)),IF($A2301&lt;MONTH(TE_ZP_Tarif),Tarifentgelt,Tarifentgelt*(1+TE_Satz))*IRWAZ/AZ_Tarif)*EintrittsKNZ*AustrittsKNZ,2)</f>
        <v>0</v>
      </c>
      <c r="G2301">
        <f>ROUND(Grundentgelt*LZinPrz,2)</f>
        <v>0</v>
      </c>
      <c r="H2301">
        <f>ROUND(IF(FreiwZulage&gt;TarifVolumenEnt+TarifVolumenLZ,FreiwZulage-(TarifVolumenEnt+TarifVolumenLZ),0)*AustrittsKNZ*EintrittsKNZ,2)</f>
        <v>0</v>
      </c>
      <c r="I2301">
        <f t="shared" si="321"/>
        <v>0</v>
      </c>
      <c r="J2301">
        <f t="shared" si="315"/>
        <v>0</v>
      </c>
      <c r="K2301">
        <f t="shared" si="316"/>
        <v>3825</v>
      </c>
      <c r="L2301">
        <f t="shared" si="317"/>
        <v>5600</v>
      </c>
    </row>
    <row r="2302" spans="1:12" x14ac:dyDescent="0.25">
      <c r="A2302">
        <f t="shared" si="322"/>
        <v>9</v>
      </c>
      <c r="B2302">
        <f t="shared" si="323"/>
        <v>192</v>
      </c>
      <c r="C2302">
        <f t="shared" si="318"/>
        <v>3132</v>
      </c>
      <c r="D2302" t="str">
        <f t="shared" si="319"/>
        <v>Dieter</v>
      </c>
      <c r="E2302" t="str">
        <f t="shared" si="320"/>
        <v>Zimmermann</v>
      </c>
      <c r="F2302">
        <f>ROUND(IF(Tariftyp="AT",IF($A2302&lt;MONTH(TE_ZP_AT),AT_Gehalt,AT_Gehalt*(1+TE_Satz_AT)),IF($A2302&lt;MONTH(TE_ZP_Tarif),Tarifentgelt,Tarifentgelt*(1+TE_Satz))*IRWAZ/AZ_Tarif)*EintrittsKNZ*AustrittsKNZ,2)</f>
        <v>0</v>
      </c>
      <c r="G2302">
        <f>ROUND(Grundentgelt*LZinPrz,2)</f>
        <v>0</v>
      </c>
      <c r="H2302">
        <f>ROUND(IF(FreiwZulage&gt;TarifVolumenEnt+TarifVolumenLZ,FreiwZulage-(TarifVolumenEnt+TarifVolumenLZ),0)*AustrittsKNZ*EintrittsKNZ,2)</f>
        <v>0</v>
      </c>
      <c r="I2302">
        <f t="shared" si="321"/>
        <v>0</v>
      </c>
      <c r="J2302">
        <f t="shared" si="315"/>
        <v>0</v>
      </c>
      <c r="K2302">
        <f t="shared" si="316"/>
        <v>3825</v>
      </c>
      <c r="L2302">
        <f t="shared" si="317"/>
        <v>5600</v>
      </c>
    </row>
    <row r="2303" spans="1:12" x14ac:dyDescent="0.25">
      <c r="A2303">
        <f t="shared" si="322"/>
        <v>10</v>
      </c>
      <c r="B2303">
        <f t="shared" si="323"/>
        <v>192</v>
      </c>
      <c r="C2303">
        <f t="shared" si="318"/>
        <v>3132</v>
      </c>
      <c r="D2303" t="str">
        <f t="shared" si="319"/>
        <v>Dieter</v>
      </c>
      <c r="E2303" t="str">
        <f t="shared" si="320"/>
        <v>Zimmermann</v>
      </c>
      <c r="F2303">
        <f>ROUND(IF(Tariftyp="AT",IF($A2303&lt;MONTH(TE_ZP_AT),AT_Gehalt,AT_Gehalt*(1+TE_Satz_AT)),IF($A2303&lt;MONTH(TE_ZP_Tarif),Tarifentgelt,Tarifentgelt*(1+TE_Satz))*IRWAZ/AZ_Tarif)*EintrittsKNZ*AustrittsKNZ,2)</f>
        <v>0</v>
      </c>
      <c r="G2303">
        <f>ROUND(Grundentgelt*LZinPrz,2)</f>
        <v>0</v>
      </c>
      <c r="H2303">
        <f>ROUND(IF(FreiwZulage&gt;TarifVolumenEnt+TarifVolumenLZ,FreiwZulage-(TarifVolumenEnt+TarifVolumenLZ),0)*AustrittsKNZ*EintrittsKNZ,2)</f>
        <v>0</v>
      </c>
      <c r="I2303">
        <f t="shared" si="321"/>
        <v>0</v>
      </c>
      <c r="J2303">
        <f t="shared" si="315"/>
        <v>0</v>
      </c>
      <c r="K2303">
        <f t="shared" si="316"/>
        <v>3825</v>
      </c>
      <c r="L2303">
        <f t="shared" si="317"/>
        <v>5600</v>
      </c>
    </row>
    <row r="2304" spans="1:12" x14ac:dyDescent="0.25">
      <c r="A2304">
        <f t="shared" si="322"/>
        <v>11</v>
      </c>
      <c r="B2304">
        <f t="shared" si="323"/>
        <v>192</v>
      </c>
      <c r="C2304">
        <f t="shared" si="318"/>
        <v>3132</v>
      </c>
      <c r="D2304" t="str">
        <f t="shared" si="319"/>
        <v>Dieter</v>
      </c>
      <c r="E2304" t="str">
        <f t="shared" si="320"/>
        <v>Zimmermann</v>
      </c>
      <c r="F2304">
        <f>ROUND(IF(Tariftyp="AT",IF($A2304&lt;MONTH(TE_ZP_AT),AT_Gehalt,AT_Gehalt*(1+TE_Satz_AT)),IF($A2304&lt;MONTH(TE_ZP_Tarif),Tarifentgelt,Tarifentgelt*(1+TE_Satz))*IRWAZ/AZ_Tarif)*EintrittsKNZ*AustrittsKNZ,2)</f>
        <v>0</v>
      </c>
      <c r="G2304">
        <f>ROUND(Grundentgelt*LZinPrz,2)</f>
        <v>0</v>
      </c>
      <c r="H2304">
        <f>ROUND(IF(FreiwZulage&gt;TarifVolumenEnt+TarifVolumenLZ,FreiwZulage-(TarifVolumenEnt+TarifVolumenLZ),0)*AustrittsKNZ*EintrittsKNZ,2)</f>
        <v>0</v>
      </c>
      <c r="I2304">
        <f t="shared" si="321"/>
        <v>0</v>
      </c>
      <c r="J2304">
        <f t="shared" si="315"/>
        <v>0</v>
      </c>
      <c r="K2304">
        <f t="shared" si="316"/>
        <v>3825</v>
      </c>
      <c r="L2304">
        <f t="shared" si="317"/>
        <v>5600</v>
      </c>
    </row>
    <row r="2305" spans="1:12" x14ac:dyDescent="0.25">
      <c r="A2305">
        <f t="shared" si="322"/>
        <v>12</v>
      </c>
      <c r="B2305">
        <f t="shared" si="323"/>
        <v>192</v>
      </c>
      <c r="C2305">
        <f t="shared" si="318"/>
        <v>3132</v>
      </c>
      <c r="D2305" t="str">
        <f t="shared" si="319"/>
        <v>Dieter</v>
      </c>
      <c r="E2305" t="str">
        <f t="shared" si="320"/>
        <v>Zimmermann</v>
      </c>
      <c r="F2305">
        <f>ROUND(IF(Tariftyp="AT",IF($A2305&lt;MONTH(TE_ZP_AT),AT_Gehalt,AT_Gehalt*(1+TE_Satz_AT)),IF($A2305&lt;MONTH(TE_ZP_Tarif),Tarifentgelt,Tarifentgelt*(1+TE_Satz))*IRWAZ/AZ_Tarif)*EintrittsKNZ*AustrittsKNZ,2)</f>
        <v>0</v>
      </c>
      <c r="G2305">
        <f>ROUND(Grundentgelt*LZinPrz,2)</f>
        <v>0</v>
      </c>
      <c r="H2305">
        <f>ROUND(IF(FreiwZulage&gt;TarifVolumenEnt+TarifVolumenLZ,FreiwZulage-(TarifVolumenEnt+TarifVolumenLZ),0)*AustrittsKNZ*EintrittsKNZ,2)</f>
        <v>0</v>
      </c>
      <c r="I2305">
        <f t="shared" si="321"/>
        <v>0</v>
      </c>
      <c r="J2305">
        <f t="shared" si="315"/>
        <v>0</v>
      </c>
      <c r="K2305">
        <f t="shared" si="316"/>
        <v>3825</v>
      </c>
      <c r="L2305">
        <f t="shared" si="317"/>
        <v>5600</v>
      </c>
    </row>
    <row r="2306" spans="1:12" x14ac:dyDescent="0.25">
      <c r="A2306">
        <f t="shared" si="322"/>
        <v>1</v>
      </c>
      <c r="B2306">
        <f t="shared" si="323"/>
        <v>193</v>
      </c>
      <c r="C2306">
        <f t="shared" si="318"/>
        <v>3133</v>
      </c>
      <c r="D2306" t="str">
        <f t="shared" si="319"/>
        <v>Christoph</v>
      </c>
      <c r="E2306" t="str">
        <f t="shared" si="320"/>
        <v>Zöller</v>
      </c>
      <c r="F2306">
        <f>ROUND(IF(Tariftyp="AT",IF($A2306&lt;MONTH(TE_ZP_AT),AT_Gehalt,AT_Gehalt*(1+TE_Satz_AT)),IF($A2306&lt;MONTH(TE_ZP_Tarif),Tarifentgelt,Tarifentgelt*(1+TE_Satz))*IRWAZ/AZ_Tarif)*EintrittsKNZ*AustrittsKNZ,2)</f>
        <v>0</v>
      </c>
      <c r="G2306">
        <f>ROUND(Grundentgelt*LZinPrz,2)</f>
        <v>0</v>
      </c>
      <c r="H2306">
        <f>ROUND(IF(FreiwZulage&gt;TarifVolumenEnt+TarifVolumenLZ,FreiwZulage-(TarifVolumenEnt+TarifVolumenLZ),0)*AustrittsKNZ*EintrittsKNZ,2)</f>
        <v>0</v>
      </c>
      <c r="I2306">
        <f t="shared" si="321"/>
        <v>0</v>
      </c>
      <c r="J2306">
        <f t="shared" ref="J2306:J2317" si="324">ROUND(IF(KVPV_BBG&lt;lfdEntgelt,KVPV_BBG*KVPV_Satz,lfdEntgelt*KVPV_Satz)+IF(RVAV_BBG&lt;lfdEntgelt,RVAV_BBG*RVAV_Satz,lfdEntgelt*RVAV_Satz),2)</f>
        <v>0</v>
      </c>
      <c r="K2306">
        <f t="shared" ref="K2306:K2317" si="325">IF(KVPV_BBG-lfdEntgelt&lt;0,0,KVPV_BBG-lfdEntgelt)</f>
        <v>3825</v>
      </c>
      <c r="L2306">
        <f t="shared" ref="L2306:L2317" si="326">IF(RVAV_BBG-lfdEntgelt&lt;0,0,RVAV_BBG-lfdEntgelt)</f>
        <v>5600</v>
      </c>
    </row>
    <row r="2307" spans="1:12" x14ac:dyDescent="0.25">
      <c r="A2307">
        <f t="shared" si="322"/>
        <v>2</v>
      </c>
      <c r="B2307">
        <f t="shared" si="323"/>
        <v>193</v>
      </c>
      <c r="C2307">
        <f t="shared" ref="C2307:C2317" si="327">INDEX(Stammdaten,$B2307,1)</f>
        <v>3133</v>
      </c>
      <c r="D2307" t="str">
        <f t="shared" ref="D2307:D2317" si="328">INDEX(Stammdaten,$B2307,2)</f>
        <v>Christoph</v>
      </c>
      <c r="E2307" t="str">
        <f t="shared" ref="E2307:E2317" si="329">INDEX(Stammdaten,$B2307,3)</f>
        <v>Zöller</v>
      </c>
      <c r="F2307">
        <f>ROUND(IF(Tariftyp="AT",IF($A2307&lt;MONTH(TE_ZP_AT),AT_Gehalt,AT_Gehalt*(1+TE_Satz_AT)),IF($A2307&lt;MONTH(TE_ZP_Tarif),Tarifentgelt,Tarifentgelt*(1+TE_Satz))*IRWAZ/AZ_Tarif)*EintrittsKNZ*AustrittsKNZ,2)</f>
        <v>0</v>
      </c>
      <c r="G2307">
        <f>ROUND(Grundentgelt*LZinPrz,2)</f>
        <v>0</v>
      </c>
      <c r="H2307">
        <f>ROUND(IF(FreiwZulage&gt;TarifVolumenEnt+TarifVolumenLZ,FreiwZulage-(TarifVolumenEnt+TarifVolumenLZ),0)*AustrittsKNZ*EintrittsKNZ,2)</f>
        <v>0</v>
      </c>
      <c r="I2307">
        <f t="shared" ref="I2307:I2317" si="330">SUM(F2307:H2307)</f>
        <v>0</v>
      </c>
      <c r="J2307">
        <f t="shared" si="324"/>
        <v>0</v>
      </c>
      <c r="K2307">
        <f t="shared" si="325"/>
        <v>3825</v>
      </c>
      <c r="L2307">
        <f t="shared" si="326"/>
        <v>5600</v>
      </c>
    </row>
    <row r="2308" spans="1:12" x14ac:dyDescent="0.25">
      <c r="A2308">
        <f t="shared" ref="A2308:A2317" si="331">IF($A2307=12,1,$A2307+1)</f>
        <v>3</v>
      </c>
      <c r="B2308">
        <f t="shared" ref="B2308:B2317" si="332">IF(A2308=1,B2307+1,B2307)</f>
        <v>193</v>
      </c>
      <c r="C2308">
        <f t="shared" si="327"/>
        <v>3133</v>
      </c>
      <c r="D2308" t="str">
        <f t="shared" si="328"/>
        <v>Christoph</v>
      </c>
      <c r="E2308" t="str">
        <f t="shared" si="329"/>
        <v>Zöller</v>
      </c>
      <c r="F2308">
        <f>ROUND(IF(Tariftyp="AT",IF($A2308&lt;MONTH(TE_ZP_AT),AT_Gehalt,AT_Gehalt*(1+TE_Satz_AT)),IF($A2308&lt;MONTH(TE_ZP_Tarif),Tarifentgelt,Tarifentgelt*(1+TE_Satz))*IRWAZ/AZ_Tarif)*EintrittsKNZ*AustrittsKNZ,2)</f>
        <v>0</v>
      </c>
      <c r="G2308">
        <f>ROUND(Grundentgelt*LZinPrz,2)</f>
        <v>0</v>
      </c>
      <c r="H2308">
        <f>ROUND(IF(FreiwZulage&gt;TarifVolumenEnt+TarifVolumenLZ,FreiwZulage-(TarifVolumenEnt+TarifVolumenLZ),0)*AustrittsKNZ*EintrittsKNZ,2)</f>
        <v>0</v>
      </c>
      <c r="I2308">
        <f t="shared" si="330"/>
        <v>0</v>
      </c>
      <c r="J2308">
        <f t="shared" si="324"/>
        <v>0</v>
      </c>
      <c r="K2308">
        <f t="shared" si="325"/>
        <v>3825</v>
      </c>
      <c r="L2308">
        <f t="shared" si="326"/>
        <v>5600</v>
      </c>
    </row>
    <row r="2309" spans="1:12" x14ac:dyDescent="0.25">
      <c r="A2309">
        <f t="shared" si="331"/>
        <v>4</v>
      </c>
      <c r="B2309">
        <f t="shared" si="332"/>
        <v>193</v>
      </c>
      <c r="C2309">
        <f t="shared" si="327"/>
        <v>3133</v>
      </c>
      <c r="D2309" t="str">
        <f t="shared" si="328"/>
        <v>Christoph</v>
      </c>
      <c r="E2309" t="str">
        <f t="shared" si="329"/>
        <v>Zöller</v>
      </c>
      <c r="F2309">
        <f>ROUND(IF(Tariftyp="AT",IF($A2309&lt;MONTH(TE_ZP_AT),AT_Gehalt,AT_Gehalt*(1+TE_Satz_AT)),IF($A2309&lt;MONTH(TE_ZP_Tarif),Tarifentgelt,Tarifentgelt*(1+TE_Satz))*IRWAZ/AZ_Tarif)*EintrittsKNZ*AustrittsKNZ,2)</f>
        <v>0</v>
      </c>
      <c r="G2309">
        <f>ROUND(Grundentgelt*LZinPrz,2)</f>
        <v>0</v>
      </c>
      <c r="H2309">
        <f>ROUND(IF(FreiwZulage&gt;TarifVolumenEnt+TarifVolumenLZ,FreiwZulage-(TarifVolumenEnt+TarifVolumenLZ),0)*AustrittsKNZ*EintrittsKNZ,2)</f>
        <v>0</v>
      </c>
      <c r="I2309">
        <f t="shared" si="330"/>
        <v>0</v>
      </c>
      <c r="J2309">
        <f t="shared" si="324"/>
        <v>0</v>
      </c>
      <c r="K2309">
        <f t="shared" si="325"/>
        <v>3825</v>
      </c>
      <c r="L2309">
        <f t="shared" si="326"/>
        <v>5600</v>
      </c>
    </row>
    <row r="2310" spans="1:12" x14ac:dyDescent="0.25">
      <c r="A2310">
        <f t="shared" si="331"/>
        <v>5</v>
      </c>
      <c r="B2310">
        <f t="shared" si="332"/>
        <v>193</v>
      </c>
      <c r="C2310">
        <f t="shared" si="327"/>
        <v>3133</v>
      </c>
      <c r="D2310" t="str">
        <f t="shared" si="328"/>
        <v>Christoph</v>
      </c>
      <c r="E2310" t="str">
        <f t="shared" si="329"/>
        <v>Zöller</v>
      </c>
      <c r="F2310">
        <f>ROUND(IF(Tariftyp="AT",IF($A2310&lt;MONTH(TE_ZP_AT),AT_Gehalt,AT_Gehalt*(1+TE_Satz_AT)),IF($A2310&lt;MONTH(TE_ZP_Tarif),Tarifentgelt,Tarifentgelt*(1+TE_Satz))*IRWAZ/AZ_Tarif)*EintrittsKNZ*AustrittsKNZ,2)</f>
        <v>0</v>
      </c>
      <c r="G2310">
        <f>ROUND(Grundentgelt*LZinPrz,2)</f>
        <v>0</v>
      </c>
      <c r="H2310">
        <f>ROUND(IF(FreiwZulage&gt;TarifVolumenEnt+TarifVolumenLZ,FreiwZulage-(TarifVolumenEnt+TarifVolumenLZ),0)*AustrittsKNZ*EintrittsKNZ,2)</f>
        <v>0</v>
      </c>
      <c r="I2310">
        <f t="shared" si="330"/>
        <v>0</v>
      </c>
      <c r="J2310">
        <f t="shared" si="324"/>
        <v>0</v>
      </c>
      <c r="K2310">
        <f t="shared" si="325"/>
        <v>3825</v>
      </c>
      <c r="L2310">
        <f t="shared" si="326"/>
        <v>5600</v>
      </c>
    </row>
    <row r="2311" spans="1:12" x14ac:dyDescent="0.25">
      <c r="A2311">
        <f t="shared" si="331"/>
        <v>6</v>
      </c>
      <c r="B2311">
        <f t="shared" si="332"/>
        <v>193</v>
      </c>
      <c r="C2311">
        <f t="shared" si="327"/>
        <v>3133</v>
      </c>
      <c r="D2311" t="str">
        <f t="shared" si="328"/>
        <v>Christoph</v>
      </c>
      <c r="E2311" t="str">
        <f t="shared" si="329"/>
        <v>Zöller</v>
      </c>
      <c r="F2311">
        <f>ROUND(IF(Tariftyp="AT",IF($A2311&lt;MONTH(TE_ZP_AT),AT_Gehalt,AT_Gehalt*(1+TE_Satz_AT)),IF($A2311&lt;MONTH(TE_ZP_Tarif),Tarifentgelt,Tarifentgelt*(1+TE_Satz))*IRWAZ/AZ_Tarif)*EintrittsKNZ*AustrittsKNZ,2)</f>
        <v>0</v>
      </c>
      <c r="G2311">
        <f>ROUND(Grundentgelt*LZinPrz,2)</f>
        <v>0</v>
      </c>
      <c r="H2311">
        <f>ROUND(IF(FreiwZulage&gt;TarifVolumenEnt+TarifVolumenLZ,FreiwZulage-(TarifVolumenEnt+TarifVolumenLZ),0)*AustrittsKNZ*EintrittsKNZ,2)</f>
        <v>0</v>
      </c>
      <c r="I2311">
        <f t="shared" si="330"/>
        <v>0</v>
      </c>
      <c r="J2311">
        <f t="shared" si="324"/>
        <v>0</v>
      </c>
      <c r="K2311">
        <f t="shared" si="325"/>
        <v>3825</v>
      </c>
      <c r="L2311">
        <f t="shared" si="326"/>
        <v>5600</v>
      </c>
    </row>
    <row r="2312" spans="1:12" x14ac:dyDescent="0.25">
      <c r="A2312">
        <f t="shared" si="331"/>
        <v>7</v>
      </c>
      <c r="B2312">
        <f t="shared" si="332"/>
        <v>193</v>
      </c>
      <c r="C2312">
        <f t="shared" si="327"/>
        <v>3133</v>
      </c>
      <c r="D2312" t="str">
        <f t="shared" si="328"/>
        <v>Christoph</v>
      </c>
      <c r="E2312" t="str">
        <f t="shared" si="329"/>
        <v>Zöller</v>
      </c>
      <c r="F2312">
        <f>ROUND(IF(Tariftyp="AT",IF($A2312&lt;MONTH(TE_ZP_AT),AT_Gehalt,AT_Gehalt*(1+TE_Satz_AT)),IF($A2312&lt;MONTH(TE_ZP_Tarif),Tarifentgelt,Tarifentgelt*(1+TE_Satz))*IRWAZ/AZ_Tarif)*EintrittsKNZ*AustrittsKNZ,2)</f>
        <v>0</v>
      </c>
      <c r="G2312">
        <f>ROUND(Grundentgelt*LZinPrz,2)</f>
        <v>0</v>
      </c>
      <c r="H2312">
        <f>ROUND(IF(FreiwZulage&gt;TarifVolumenEnt+TarifVolumenLZ,FreiwZulage-(TarifVolumenEnt+TarifVolumenLZ),0)*AustrittsKNZ*EintrittsKNZ,2)</f>
        <v>0</v>
      </c>
      <c r="I2312">
        <f t="shared" si="330"/>
        <v>0</v>
      </c>
      <c r="J2312">
        <f t="shared" si="324"/>
        <v>0</v>
      </c>
      <c r="K2312">
        <f t="shared" si="325"/>
        <v>3825</v>
      </c>
      <c r="L2312">
        <f t="shared" si="326"/>
        <v>5600</v>
      </c>
    </row>
    <row r="2313" spans="1:12" x14ac:dyDescent="0.25">
      <c r="A2313">
        <f t="shared" si="331"/>
        <v>8</v>
      </c>
      <c r="B2313">
        <f t="shared" si="332"/>
        <v>193</v>
      </c>
      <c r="C2313">
        <f t="shared" si="327"/>
        <v>3133</v>
      </c>
      <c r="D2313" t="str">
        <f t="shared" si="328"/>
        <v>Christoph</v>
      </c>
      <c r="E2313" t="str">
        <f t="shared" si="329"/>
        <v>Zöller</v>
      </c>
      <c r="F2313">
        <f>ROUND(IF(Tariftyp="AT",IF($A2313&lt;MONTH(TE_ZP_AT),AT_Gehalt,AT_Gehalt*(1+TE_Satz_AT)),IF($A2313&lt;MONTH(TE_ZP_Tarif),Tarifentgelt,Tarifentgelt*(1+TE_Satz))*IRWAZ/AZ_Tarif)*EintrittsKNZ*AustrittsKNZ,2)</f>
        <v>0</v>
      </c>
      <c r="G2313">
        <f>ROUND(Grundentgelt*LZinPrz,2)</f>
        <v>0</v>
      </c>
      <c r="H2313">
        <f>ROUND(IF(FreiwZulage&gt;TarifVolumenEnt+TarifVolumenLZ,FreiwZulage-(TarifVolumenEnt+TarifVolumenLZ),0)*AustrittsKNZ*EintrittsKNZ,2)</f>
        <v>0</v>
      </c>
      <c r="I2313">
        <f t="shared" si="330"/>
        <v>0</v>
      </c>
      <c r="J2313">
        <f t="shared" si="324"/>
        <v>0</v>
      </c>
      <c r="K2313">
        <f t="shared" si="325"/>
        <v>3825</v>
      </c>
      <c r="L2313">
        <f t="shared" si="326"/>
        <v>5600</v>
      </c>
    </row>
    <row r="2314" spans="1:12" x14ac:dyDescent="0.25">
      <c r="A2314">
        <f t="shared" si="331"/>
        <v>9</v>
      </c>
      <c r="B2314">
        <f t="shared" si="332"/>
        <v>193</v>
      </c>
      <c r="C2314">
        <f t="shared" si="327"/>
        <v>3133</v>
      </c>
      <c r="D2314" t="str">
        <f t="shared" si="328"/>
        <v>Christoph</v>
      </c>
      <c r="E2314" t="str">
        <f t="shared" si="329"/>
        <v>Zöller</v>
      </c>
      <c r="F2314">
        <f>ROUND(IF(Tariftyp="AT",IF($A2314&lt;MONTH(TE_ZP_AT),AT_Gehalt,AT_Gehalt*(1+TE_Satz_AT)),IF($A2314&lt;MONTH(TE_ZP_Tarif),Tarifentgelt,Tarifentgelt*(1+TE_Satz))*IRWAZ/AZ_Tarif)*EintrittsKNZ*AustrittsKNZ,2)</f>
        <v>0</v>
      </c>
      <c r="G2314">
        <f>ROUND(Grundentgelt*LZinPrz,2)</f>
        <v>0</v>
      </c>
      <c r="H2314">
        <f>ROUND(IF(FreiwZulage&gt;TarifVolumenEnt+TarifVolumenLZ,FreiwZulage-(TarifVolumenEnt+TarifVolumenLZ),0)*AustrittsKNZ*EintrittsKNZ,2)</f>
        <v>0</v>
      </c>
      <c r="I2314">
        <f t="shared" si="330"/>
        <v>0</v>
      </c>
      <c r="J2314">
        <f t="shared" si="324"/>
        <v>0</v>
      </c>
      <c r="K2314">
        <f t="shared" si="325"/>
        <v>3825</v>
      </c>
      <c r="L2314">
        <f t="shared" si="326"/>
        <v>5600</v>
      </c>
    </row>
    <row r="2315" spans="1:12" x14ac:dyDescent="0.25">
      <c r="A2315">
        <f t="shared" si="331"/>
        <v>10</v>
      </c>
      <c r="B2315">
        <f t="shared" si="332"/>
        <v>193</v>
      </c>
      <c r="C2315">
        <f t="shared" si="327"/>
        <v>3133</v>
      </c>
      <c r="D2315" t="str">
        <f t="shared" si="328"/>
        <v>Christoph</v>
      </c>
      <c r="E2315" t="str">
        <f t="shared" si="329"/>
        <v>Zöller</v>
      </c>
      <c r="F2315">
        <f>ROUND(IF(Tariftyp="AT",IF($A2315&lt;MONTH(TE_ZP_AT),AT_Gehalt,AT_Gehalt*(1+TE_Satz_AT)),IF($A2315&lt;MONTH(TE_ZP_Tarif),Tarifentgelt,Tarifentgelt*(1+TE_Satz))*IRWAZ/AZ_Tarif)*EintrittsKNZ*AustrittsKNZ,2)</f>
        <v>0</v>
      </c>
      <c r="G2315">
        <f>ROUND(Grundentgelt*LZinPrz,2)</f>
        <v>0</v>
      </c>
      <c r="H2315">
        <f>ROUND(IF(FreiwZulage&gt;TarifVolumenEnt+TarifVolumenLZ,FreiwZulage-(TarifVolumenEnt+TarifVolumenLZ),0)*AustrittsKNZ*EintrittsKNZ,2)</f>
        <v>0</v>
      </c>
      <c r="I2315">
        <f t="shared" si="330"/>
        <v>0</v>
      </c>
      <c r="J2315">
        <f t="shared" si="324"/>
        <v>0</v>
      </c>
      <c r="K2315">
        <f t="shared" si="325"/>
        <v>3825</v>
      </c>
      <c r="L2315">
        <f t="shared" si="326"/>
        <v>5600</v>
      </c>
    </row>
    <row r="2316" spans="1:12" x14ac:dyDescent="0.25">
      <c r="A2316">
        <f t="shared" si="331"/>
        <v>11</v>
      </c>
      <c r="B2316">
        <f t="shared" si="332"/>
        <v>193</v>
      </c>
      <c r="C2316">
        <f t="shared" si="327"/>
        <v>3133</v>
      </c>
      <c r="D2316" t="str">
        <f t="shared" si="328"/>
        <v>Christoph</v>
      </c>
      <c r="E2316" t="str">
        <f t="shared" si="329"/>
        <v>Zöller</v>
      </c>
      <c r="F2316">
        <f>ROUND(IF(Tariftyp="AT",IF($A2316&lt;MONTH(TE_ZP_AT),AT_Gehalt,AT_Gehalt*(1+TE_Satz_AT)),IF($A2316&lt;MONTH(TE_ZP_Tarif),Tarifentgelt,Tarifentgelt*(1+TE_Satz))*IRWAZ/AZ_Tarif)*EintrittsKNZ*AustrittsKNZ,2)</f>
        <v>0</v>
      </c>
      <c r="G2316">
        <f>ROUND(Grundentgelt*LZinPrz,2)</f>
        <v>0</v>
      </c>
      <c r="H2316">
        <f>ROUND(IF(FreiwZulage&gt;TarifVolumenEnt+TarifVolumenLZ,FreiwZulage-(TarifVolumenEnt+TarifVolumenLZ),0)*AustrittsKNZ*EintrittsKNZ,2)</f>
        <v>0</v>
      </c>
      <c r="I2316">
        <f t="shared" si="330"/>
        <v>0</v>
      </c>
      <c r="J2316">
        <f t="shared" si="324"/>
        <v>0</v>
      </c>
      <c r="K2316">
        <f t="shared" si="325"/>
        <v>3825</v>
      </c>
      <c r="L2316">
        <f t="shared" si="326"/>
        <v>5600</v>
      </c>
    </row>
    <row r="2317" spans="1:12" x14ac:dyDescent="0.25">
      <c r="A2317">
        <f t="shared" si="331"/>
        <v>12</v>
      </c>
      <c r="B2317">
        <f t="shared" si="332"/>
        <v>193</v>
      </c>
      <c r="C2317">
        <f t="shared" si="327"/>
        <v>3133</v>
      </c>
      <c r="D2317" t="str">
        <f t="shared" si="328"/>
        <v>Christoph</v>
      </c>
      <c r="E2317" t="str">
        <f t="shared" si="329"/>
        <v>Zöller</v>
      </c>
      <c r="F2317">
        <f>ROUND(IF(Tariftyp="AT",IF($A2317&lt;MONTH(TE_ZP_AT),AT_Gehalt,AT_Gehalt*(1+TE_Satz_AT)),IF($A2317&lt;MONTH(TE_ZP_Tarif),Tarifentgelt,Tarifentgelt*(1+TE_Satz))*IRWAZ/AZ_Tarif)*EintrittsKNZ*AustrittsKNZ,2)</f>
        <v>0</v>
      </c>
      <c r="G2317">
        <f>ROUND(Grundentgelt*LZinPrz,2)</f>
        <v>0</v>
      </c>
      <c r="H2317">
        <f>ROUND(IF(FreiwZulage&gt;TarifVolumenEnt+TarifVolumenLZ,FreiwZulage-(TarifVolumenEnt+TarifVolumenLZ),0)*AustrittsKNZ*EintrittsKNZ,2)</f>
        <v>0</v>
      </c>
      <c r="I2317">
        <f t="shared" si="330"/>
        <v>0</v>
      </c>
      <c r="J2317">
        <f t="shared" si="324"/>
        <v>0</v>
      </c>
      <c r="K2317">
        <f t="shared" si="325"/>
        <v>3825</v>
      </c>
      <c r="L2317">
        <f t="shared" si="326"/>
        <v>5600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/>
  </sheetViews>
  <sheetFormatPr baseColWidth="10" defaultRowHeight="15" x14ac:dyDescent="0.25"/>
  <cols>
    <col min="1" max="1" width="73.140625" style="5" customWidth="1"/>
    <col min="2" max="3" width="11.42578125" style="5"/>
    <col min="4" max="4" width="27.140625" style="5" bestFit="1" customWidth="1"/>
    <col min="5" max="5" width="27.7109375" style="5" bestFit="1" customWidth="1"/>
    <col min="6" max="256" width="11.42578125" style="5"/>
    <col min="257" max="257" width="63" style="5" customWidth="1"/>
    <col min="258" max="259" width="11.42578125" style="5"/>
    <col min="260" max="260" width="27.140625" style="5" bestFit="1" customWidth="1"/>
    <col min="261" max="261" width="27.7109375" style="5" bestFit="1" customWidth="1"/>
    <col min="262" max="512" width="11.42578125" style="5"/>
    <col min="513" max="513" width="63" style="5" customWidth="1"/>
    <col min="514" max="515" width="11.42578125" style="5"/>
    <col min="516" max="516" width="27.140625" style="5" bestFit="1" customWidth="1"/>
    <col min="517" max="517" width="27.7109375" style="5" bestFit="1" customWidth="1"/>
    <col min="518" max="768" width="11.42578125" style="5"/>
    <col min="769" max="769" width="63" style="5" customWidth="1"/>
    <col min="770" max="771" width="11.42578125" style="5"/>
    <col min="772" max="772" width="27.140625" style="5" bestFit="1" customWidth="1"/>
    <col min="773" max="773" width="27.7109375" style="5" bestFit="1" customWidth="1"/>
    <col min="774" max="1024" width="11.42578125" style="5"/>
    <col min="1025" max="1025" width="63" style="5" customWidth="1"/>
    <col min="1026" max="1027" width="11.42578125" style="5"/>
    <col min="1028" max="1028" width="27.140625" style="5" bestFit="1" customWidth="1"/>
    <col min="1029" max="1029" width="27.7109375" style="5" bestFit="1" customWidth="1"/>
    <col min="1030" max="1280" width="11.42578125" style="5"/>
    <col min="1281" max="1281" width="63" style="5" customWidth="1"/>
    <col min="1282" max="1283" width="11.42578125" style="5"/>
    <col min="1284" max="1284" width="27.140625" style="5" bestFit="1" customWidth="1"/>
    <col min="1285" max="1285" width="27.7109375" style="5" bestFit="1" customWidth="1"/>
    <col min="1286" max="1536" width="11.42578125" style="5"/>
    <col min="1537" max="1537" width="63" style="5" customWidth="1"/>
    <col min="1538" max="1539" width="11.42578125" style="5"/>
    <col min="1540" max="1540" width="27.140625" style="5" bestFit="1" customWidth="1"/>
    <col min="1541" max="1541" width="27.7109375" style="5" bestFit="1" customWidth="1"/>
    <col min="1542" max="1792" width="11.42578125" style="5"/>
    <col min="1793" max="1793" width="63" style="5" customWidth="1"/>
    <col min="1794" max="1795" width="11.42578125" style="5"/>
    <col min="1796" max="1796" width="27.140625" style="5" bestFit="1" customWidth="1"/>
    <col min="1797" max="1797" width="27.7109375" style="5" bestFit="1" customWidth="1"/>
    <col min="1798" max="2048" width="11.42578125" style="5"/>
    <col min="2049" max="2049" width="63" style="5" customWidth="1"/>
    <col min="2050" max="2051" width="11.42578125" style="5"/>
    <col min="2052" max="2052" width="27.140625" style="5" bestFit="1" customWidth="1"/>
    <col min="2053" max="2053" width="27.7109375" style="5" bestFit="1" customWidth="1"/>
    <col min="2054" max="2304" width="11.42578125" style="5"/>
    <col min="2305" max="2305" width="63" style="5" customWidth="1"/>
    <col min="2306" max="2307" width="11.42578125" style="5"/>
    <col min="2308" max="2308" width="27.140625" style="5" bestFit="1" customWidth="1"/>
    <col min="2309" max="2309" width="27.7109375" style="5" bestFit="1" customWidth="1"/>
    <col min="2310" max="2560" width="11.42578125" style="5"/>
    <col min="2561" max="2561" width="63" style="5" customWidth="1"/>
    <col min="2562" max="2563" width="11.42578125" style="5"/>
    <col min="2564" max="2564" width="27.140625" style="5" bestFit="1" customWidth="1"/>
    <col min="2565" max="2565" width="27.7109375" style="5" bestFit="1" customWidth="1"/>
    <col min="2566" max="2816" width="11.42578125" style="5"/>
    <col min="2817" max="2817" width="63" style="5" customWidth="1"/>
    <col min="2818" max="2819" width="11.42578125" style="5"/>
    <col min="2820" max="2820" width="27.140625" style="5" bestFit="1" customWidth="1"/>
    <col min="2821" max="2821" width="27.7109375" style="5" bestFit="1" customWidth="1"/>
    <col min="2822" max="3072" width="11.42578125" style="5"/>
    <col min="3073" max="3073" width="63" style="5" customWidth="1"/>
    <col min="3074" max="3075" width="11.42578125" style="5"/>
    <col min="3076" max="3076" width="27.140625" style="5" bestFit="1" customWidth="1"/>
    <col min="3077" max="3077" width="27.7109375" style="5" bestFit="1" customWidth="1"/>
    <col min="3078" max="3328" width="11.42578125" style="5"/>
    <col min="3329" max="3329" width="63" style="5" customWidth="1"/>
    <col min="3330" max="3331" width="11.42578125" style="5"/>
    <col min="3332" max="3332" width="27.140625" style="5" bestFit="1" customWidth="1"/>
    <col min="3333" max="3333" width="27.7109375" style="5" bestFit="1" customWidth="1"/>
    <col min="3334" max="3584" width="11.42578125" style="5"/>
    <col min="3585" max="3585" width="63" style="5" customWidth="1"/>
    <col min="3586" max="3587" width="11.42578125" style="5"/>
    <col min="3588" max="3588" width="27.140625" style="5" bestFit="1" customWidth="1"/>
    <col min="3589" max="3589" width="27.7109375" style="5" bestFit="1" customWidth="1"/>
    <col min="3590" max="3840" width="11.42578125" style="5"/>
    <col min="3841" max="3841" width="63" style="5" customWidth="1"/>
    <col min="3842" max="3843" width="11.42578125" style="5"/>
    <col min="3844" max="3844" width="27.140625" style="5" bestFit="1" customWidth="1"/>
    <col min="3845" max="3845" width="27.7109375" style="5" bestFit="1" customWidth="1"/>
    <col min="3846" max="4096" width="11.42578125" style="5"/>
    <col min="4097" max="4097" width="63" style="5" customWidth="1"/>
    <col min="4098" max="4099" width="11.42578125" style="5"/>
    <col min="4100" max="4100" width="27.140625" style="5" bestFit="1" customWidth="1"/>
    <col min="4101" max="4101" width="27.7109375" style="5" bestFit="1" customWidth="1"/>
    <col min="4102" max="4352" width="11.42578125" style="5"/>
    <col min="4353" max="4353" width="63" style="5" customWidth="1"/>
    <col min="4354" max="4355" width="11.42578125" style="5"/>
    <col min="4356" max="4356" width="27.140625" style="5" bestFit="1" customWidth="1"/>
    <col min="4357" max="4357" width="27.7109375" style="5" bestFit="1" customWidth="1"/>
    <col min="4358" max="4608" width="11.42578125" style="5"/>
    <col min="4609" max="4609" width="63" style="5" customWidth="1"/>
    <col min="4610" max="4611" width="11.42578125" style="5"/>
    <col min="4612" max="4612" width="27.140625" style="5" bestFit="1" customWidth="1"/>
    <col min="4613" max="4613" width="27.7109375" style="5" bestFit="1" customWidth="1"/>
    <col min="4614" max="4864" width="11.42578125" style="5"/>
    <col min="4865" max="4865" width="63" style="5" customWidth="1"/>
    <col min="4866" max="4867" width="11.42578125" style="5"/>
    <col min="4868" max="4868" width="27.140625" style="5" bestFit="1" customWidth="1"/>
    <col min="4869" max="4869" width="27.7109375" style="5" bestFit="1" customWidth="1"/>
    <col min="4870" max="5120" width="11.42578125" style="5"/>
    <col min="5121" max="5121" width="63" style="5" customWidth="1"/>
    <col min="5122" max="5123" width="11.42578125" style="5"/>
    <col min="5124" max="5124" width="27.140625" style="5" bestFit="1" customWidth="1"/>
    <col min="5125" max="5125" width="27.7109375" style="5" bestFit="1" customWidth="1"/>
    <col min="5126" max="5376" width="11.42578125" style="5"/>
    <col min="5377" max="5377" width="63" style="5" customWidth="1"/>
    <col min="5378" max="5379" width="11.42578125" style="5"/>
    <col min="5380" max="5380" width="27.140625" style="5" bestFit="1" customWidth="1"/>
    <col min="5381" max="5381" width="27.7109375" style="5" bestFit="1" customWidth="1"/>
    <col min="5382" max="5632" width="11.42578125" style="5"/>
    <col min="5633" max="5633" width="63" style="5" customWidth="1"/>
    <col min="5634" max="5635" width="11.42578125" style="5"/>
    <col min="5636" max="5636" width="27.140625" style="5" bestFit="1" customWidth="1"/>
    <col min="5637" max="5637" width="27.7109375" style="5" bestFit="1" customWidth="1"/>
    <col min="5638" max="5888" width="11.42578125" style="5"/>
    <col min="5889" max="5889" width="63" style="5" customWidth="1"/>
    <col min="5890" max="5891" width="11.42578125" style="5"/>
    <col min="5892" max="5892" width="27.140625" style="5" bestFit="1" customWidth="1"/>
    <col min="5893" max="5893" width="27.7109375" style="5" bestFit="1" customWidth="1"/>
    <col min="5894" max="6144" width="11.42578125" style="5"/>
    <col min="6145" max="6145" width="63" style="5" customWidth="1"/>
    <col min="6146" max="6147" width="11.42578125" style="5"/>
    <col min="6148" max="6148" width="27.140625" style="5" bestFit="1" customWidth="1"/>
    <col min="6149" max="6149" width="27.7109375" style="5" bestFit="1" customWidth="1"/>
    <col min="6150" max="6400" width="11.42578125" style="5"/>
    <col min="6401" max="6401" width="63" style="5" customWidth="1"/>
    <col min="6402" max="6403" width="11.42578125" style="5"/>
    <col min="6404" max="6404" width="27.140625" style="5" bestFit="1" customWidth="1"/>
    <col min="6405" max="6405" width="27.7109375" style="5" bestFit="1" customWidth="1"/>
    <col min="6406" max="6656" width="11.42578125" style="5"/>
    <col min="6657" max="6657" width="63" style="5" customWidth="1"/>
    <col min="6658" max="6659" width="11.42578125" style="5"/>
    <col min="6660" max="6660" width="27.140625" style="5" bestFit="1" customWidth="1"/>
    <col min="6661" max="6661" width="27.7109375" style="5" bestFit="1" customWidth="1"/>
    <col min="6662" max="6912" width="11.42578125" style="5"/>
    <col min="6913" max="6913" width="63" style="5" customWidth="1"/>
    <col min="6914" max="6915" width="11.42578125" style="5"/>
    <col min="6916" max="6916" width="27.140625" style="5" bestFit="1" customWidth="1"/>
    <col min="6917" max="6917" width="27.7109375" style="5" bestFit="1" customWidth="1"/>
    <col min="6918" max="7168" width="11.42578125" style="5"/>
    <col min="7169" max="7169" width="63" style="5" customWidth="1"/>
    <col min="7170" max="7171" width="11.42578125" style="5"/>
    <col min="7172" max="7172" width="27.140625" style="5" bestFit="1" customWidth="1"/>
    <col min="7173" max="7173" width="27.7109375" style="5" bestFit="1" customWidth="1"/>
    <col min="7174" max="7424" width="11.42578125" style="5"/>
    <col min="7425" max="7425" width="63" style="5" customWidth="1"/>
    <col min="7426" max="7427" width="11.42578125" style="5"/>
    <col min="7428" max="7428" width="27.140625" style="5" bestFit="1" customWidth="1"/>
    <col min="7429" max="7429" width="27.7109375" style="5" bestFit="1" customWidth="1"/>
    <col min="7430" max="7680" width="11.42578125" style="5"/>
    <col min="7681" max="7681" width="63" style="5" customWidth="1"/>
    <col min="7682" max="7683" width="11.42578125" style="5"/>
    <col min="7684" max="7684" width="27.140625" style="5" bestFit="1" customWidth="1"/>
    <col min="7685" max="7685" width="27.7109375" style="5" bestFit="1" customWidth="1"/>
    <col min="7686" max="7936" width="11.42578125" style="5"/>
    <col min="7937" max="7937" width="63" style="5" customWidth="1"/>
    <col min="7938" max="7939" width="11.42578125" style="5"/>
    <col min="7940" max="7940" width="27.140625" style="5" bestFit="1" customWidth="1"/>
    <col min="7941" max="7941" width="27.7109375" style="5" bestFit="1" customWidth="1"/>
    <col min="7942" max="8192" width="11.42578125" style="5"/>
    <col min="8193" max="8193" width="63" style="5" customWidth="1"/>
    <col min="8194" max="8195" width="11.42578125" style="5"/>
    <col min="8196" max="8196" width="27.140625" style="5" bestFit="1" customWidth="1"/>
    <col min="8197" max="8197" width="27.7109375" style="5" bestFit="1" customWidth="1"/>
    <col min="8198" max="8448" width="11.42578125" style="5"/>
    <col min="8449" max="8449" width="63" style="5" customWidth="1"/>
    <col min="8450" max="8451" width="11.42578125" style="5"/>
    <col min="8452" max="8452" width="27.140625" style="5" bestFit="1" customWidth="1"/>
    <col min="8453" max="8453" width="27.7109375" style="5" bestFit="1" customWidth="1"/>
    <col min="8454" max="8704" width="11.42578125" style="5"/>
    <col min="8705" max="8705" width="63" style="5" customWidth="1"/>
    <col min="8706" max="8707" width="11.42578125" style="5"/>
    <col min="8708" max="8708" width="27.140625" style="5" bestFit="1" customWidth="1"/>
    <col min="8709" max="8709" width="27.7109375" style="5" bestFit="1" customWidth="1"/>
    <col min="8710" max="8960" width="11.42578125" style="5"/>
    <col min="8961" max="8961" width="63" style="5" customWidth="1"/>
    <col min="8962" max="8963" width="11.42578125" style="5"/>
    <col min="8964" max="8964" width="27.140625" style="5" bestFit="1" customWidth="1"/>
    <col min="8965" max="8965" width="27.7109375" style="5" bestFit="1" customWidth="1"/>
    <col min="8966" max="9216" width="11.42578125" style="5"/>
    <col min="9217" max="9217" width="63" style="5" customWidth="1"/>
    <col min="9218" max="9219" width="11.42578125" style="5"/>
    <col min="9220" max="9220" width="27.140625" style="5" bestFit="1" customWidth="1"/>
    <col min="9221" max="9221" width="27.7109375" style="5" bestFit="1" customWidth="1"/>
    <col min="9222" max="9472" width="11.42578125" style="5"/>
    <col min="9473" max="9473" width="63" style="5" customWidth="1"/>
    <col min="9474" max="9475" width="11.42578125" style="5"/>
    <col min="9476" max="9476" width="27.140625" style="5" bestFit="1" customWidth="1"/>
    <col min="9477" max="9477" width="27.7109375" style="5" bestFit="1" customWidth="1"/>
    <col min="9478" max="9728" width="11.42578125" style="5"/>
    <col min="9729" max="9729" width="63" style="5" customWidth="1"/>
    <col min="9730" max="9731" width="11.42578125" style="5"/>
    <col min="9732" max="9732" width="27.140625" style="5" bestFit="1" customWidth="1"/>
    <col min="9733" max="9733" width="27.7109375" style="5" bestFit="1" customWidth="1"/>
    <col min="9734" max="9984" width="11.42578125" style="5"/>
    <col min="9985" max="9985" width="63" style="5" customWidth="1"/>
    <col min="9986" max="9987" width="11.42578125" style="5"/>
    <col min="9988" max="9988" width="27.140625" style="5" bestFit="1" customWidth="1"/>
    <col min="9989" max="9989" width="27.7109375" style="5" bestFit="1" customWidth="1"/>
    <col min="9990" max="10240" width="11.42578125" style="5"/>
    <col min="10241" max="10241" width="63" style="5" customWidth="1"/>
    <col min="10242" max="10243" width="11.42578125" style="5"/>
    <col min="10244" max="10244" width="27.140625" style="5" bestFit="1" customWidth="1"/>
    <col min="10245" max="10245" width="27.7109375" style="5" bestFit="1" customWidth="1"/>
    <col min="10246" max="10496" width="11.42578125" style="5"/>
    <col min="10497" max="10497" width="63" style="5" customWidth="1"/>
    <col min="10498" max="10499" width="11.42578125" style="5"/>
    <col min="10500" max="10500" width="27.140625" style="5" bestFit="1" customWidth="1"/>
    <col min="10501" max="10501" width="27.7109375" style="5" bestFit="1" customWidth="1"/>
    <col min="10502" max="10752" width="11.42578125" style="5"/>
    <col min="10753" max="10753" width="63" style="5" customWidth="1"/>
    <col min="10754" max="10755" width="11.42578125" style="5"/>
    <col min="10756" max="10756" width="27.140625" style="5" bestFit="1" customWidth="1"/>
    <col min="10757" max="10757" width="27.7109375" style="5" bestFit="1" customWidth="1"/>
    <col min="10758" max="11008" width="11.42578125" style="5"/>
    <col min="11009" max="11009" width="63" style="5" customWidth="1"/>
    <col min="11010" max="11011" width="11.42578125" style="5"/>
    <col min="11012" max="11012" width="27.140625" style="5" bestFit="1" customWidth="1"/>
    <col min="11013" max="11013" width="27.7109375" style="5" bestFit="1" customWidth="1"/>
    <col min="11014" max="11264" width="11.42578125" style="5"/>
    <col min="11265" max="11265" width="63" style="5" customWidth="1"/>
    <col min="11266" max="11267" width="11.42578125" style="5"/>
    <col min="11268" max="11268" width="27.140625" style="5" bestFit="1" customWidth="1"/>
    <col min="11269" max="11269" width="27.7109375" style="5" bestFit="1" customWidth="1"/>
    <col min="11270" max="11520" width="11.42578125" style="5"/>
    <col min="11521" max="11521" width="63" style="5" customWidth="1"/>
    <col min="11522" max="11523" width="11.42578125" style="5"/>
    <col min="11524" max="11524" width="27.140625" style="5" bestFit="1" customWidth="1"/>
    <col min="11525" max="11525" width="27.7109375" style="5" bestFit="1" customWidth="1"/>
    <col min="11526" max="11776" width="11.42578125" style="5"/>
    <col min="11777" max="11777" width="63" style="5" customWidth="1"/>
    <col min="11778" max="11779" width="11.42578125" style="5"/>
    <col min="11780" max="11780" width="27.140625" style="5" bestFit="1" customWidth="1"/>
    <col min="11781" max="11781" width="27.7109375" style="5" bestFit="1" customWidth="1"/>
    <col min="11782" max="12032" width="11.42578125" style="5"/>
    <col min="12033" max="12033" width="63" style="5" customWidth="1"/>
    <col min="12034" max="12035" width="11.42578125" style="5"/>
    <col min="12036" max="12036" width="27.140625" style="5" bestFit="1" customWidth="1"/>
    <col min="12037" max="12037" width="27.7109375" style="5" bestFit="1" customWidth="1"/>
    <col min="12038" max="12288" width="11.42578125" style="5"/>
    <col min="12289" max="12289" width="63" style="5" customWidth="1"/>
    <col min="12290" max="12291" width="11.42578125" style="5"/>
    <col min="12292" max="12292" width="27.140625" style="5" bestFit="1" customWidth="1"/>
    <col min="12293" max="12293" width="27.7109375" style="5" bestFit="1" customWidth="1"/>
    <col min="12294" max="12544" width="11.42578125" style="5"/>
    <col min="12545" max="12545" width="63" style="5" customWidth="1"/>
    <col min="12546" max="12547" width="11.42578125" style="5"/>
    <col min="12548" max="12548" width="27.140625" style="5" bestFit="1" customWidth="1"/>
    <col min="12549" max="12549" width="27.7109375" style="5" bestFit="1" customWidth="1"/>
    <col min="12550" max="12800" width="11.42578125" style="5"/>
    <col min="12801" max="12801" width="63" style="5" customWidth="1"/>
    <col min="12802" max="12803" width="11.42578125" style="5"/>
    <col min="12804" max="12804" width="27.140625" style="5" bestFit="1" customWidth="1"/>
    <col min="12805" max="12805" width="27.7109375" style="5" bestFit="1" customWidth="1"/>
    <col min="12806" max="13056" width="11.42578125" style="5"/>
    <col min="13057" max="13057" width="63" style="5" customWidth="1"/>
    <col min="13058" max="13059" width="11.42578125" style="5"/>
    <col min="13060" max="13060" width="27.140625" style="5" bestFit="1" customWidth="1"/>
    <col min="13061" max="13061" width="27.7109375" style="5" bestFit="1" customWidth="1"/>
    <col min="13062" max="13312" width="11.42578125" style="5"/>
    <col min="13313" max="13313" width="63" style="5" customWidth="1"/>
    <col min="13314" max="13315" width="11.42578125" style="5"/>
    <col min="13316" max="13316" width="27.140625" style="5" bestFit="1" customWidth="1"/>
    <col min="13317" max="13317" width="27.7109375" style="5" bestFit="1" customWidth="1"/>
    <col min="13318" max="13568" width="11.42578125" style="5"/>
    <col min="13569" max="13569" width="63" style="5" customWidth="1"/>
    <col min="13570" max="13571" width="11.42578125" style="5"/>
    <col min="13572" max="13572" width="27.140625" style="5" bestFit="1" customWidth="1"/>
    <col min="13573" max="13573" width="27.7109375" style="5" bestFit="1" customWidth="1"/>
    <col min="13574" max="13824" width="11.42578125" style="5"/>
    <col min="13825" max="13825" width="63" style="5" customWidth="1"/>
    <col min="13826" max="13827" width="11.42578125" style="5"/>
    <col min="13828" max="13828" width="27.140625" style="5" bestFit="1" customWidth="1"/>
    <col min="13829" max="13829" width="27.7109375" style="5" bestFit="1" customWidth="1"/>
    <col min="13830" max="14080" width="11.42578125" style="5"/>
    <col min="14081" max="14081" width="63" style="5" customWidth="1"/>
    <col min="14082" max="14083" width="11.42578125" style="5"/>
    <col min="14084" max="14084" width="27.140625" style="5" bestFit="1" customWidth="1"/>
    <col min="14085" max="14085" width="27.7109375" style="5" bestFit="1" customWidth="1"/>
    <col min="14086" max="14336" width="11.42578125" style="5"/>
    <col min="14337" max="14337" width="63" style="5" customWidth="1"/>
    <col min="14338" max="14339" width="11.42578125" style="5"/>
    <col min="14340" max="14340" width="27.140625" style="5" bestFit="1" customWidth="1"/>
    <col min="14341" max="14341" width="27.7109375" style="5" bestFit="1" customWidth="1"/>
    <col min="14342" max="14592" width="11.42578125" style="5"/>
    <col min="14593" max="14593" width="63" style="5" customWidth="1"/>
    <col min="14594" max="14595" width="11.42578125" style="5"/>
    <col min="14596" max="14596" width="27.140625" style="5" bestFit="1" customWidth="1"/>
    <col min="14597" max="14597" width="27.7109375" style="5" bestFit="1" customWidth="1"/>
    <col min="14598" max="14848" width="11.42578125" style="5"/>
    <col min="14849" max="14849" width="63" style="5" customWidth="1"/>
    <col min="14850" max="14851" width="11.42578125" style="5"/>
    <col min="14852" max="14852" width="27.140625" style="5" bestFit="1" customWidth="1"/>
    <col min="14853" max="14853" width="27.7109375" style="5" bestFit="1" customWidth="1"/>
    <col min="14854" max="15104" width="11.42578125" style="5"/>
    <col min="15105" max="15105" width="63" style="5" customWidth="1"/>
    <col min="15106" max="15107" width="11.42578125" style="5"/>
    <col min="15108" max="15108" width="27.140625" style="5" bestFit="1" customWidth="1"/>
    <col min="15109" max="15109" width="27.7109375" style="5" bestFit="1" customWidth="1"/>
    <col min="15110" max="15360" width="11.42578125" style="5"/>
    <col min="15361" max="15361" width="63" style="5" customWidth="1"/>
    <col min="15362" max="15363" width="11.42578125" style="5"/>
    <col min="15364" max="15364" width="27.140625" style="5" bestFit="1" customWidth="1"/>
    <col min="15365" max="15365" width="27.7109375" style="5" bestFit="1" customWidth="1"/>
    <col min="15366" max="15616" width="11.42578125" style="5"/>
    <col min="15617" max="15617" width="63" style="5" customWidth="1"/>
    <col min="15618" max="15619" width="11.42578125" style="5"/>
    <col min="15620" max="15620" width="27.140625" style="5" bestFit="1" customWidth="1"/>
    <col min="15621" max="15621" width="27.7109375" style="5" bestFit="1" customWidth="1"/>
    <col min="15622" max="15872" width="11.42578125" style="5"/>
    <col min="15873" max="15873" width="63" style="5" customWidth="1"/>
    <col min="15874" max="15875" width="11.42578125" style="5"/>
    <col min="15876" max="15876" width="27.140625" style="5" bestFit="1" customWidth="1"/>
    <col min="15877" max="15877" width="27.7109375" style="5" bestFit="1" customWidth="1"/>
    <col min="15878" max="16128" width="11.42578125" style="5"/>
    <col min="16129" max="16129" width="63" style="5" customWidth="1"/>
    <col min="16130" max="16131" width="11.42578125" style="5"/>
    <col min="16132" max="16132" width="27.140625" style="5" bestFit="1" customWidth="1"/>
    <col min="16133" max="16133" width="27.7109375" style="5" bestFit="1" customWidth="1"/>
    <col min="16134" max="16384" width="11.42578125" style="5"/>
  </cols>
  <sheetData>
    <row r="1" spans="1:5" x14ac:dyDescent="0.25">
      <c r="A1" s="5" t="s">
        <v>321</v>
      </c>
      <c r="B1" s="5">
        <v>2013</v>
      </c>
      <c r="D1" s="6"/>
      <c r="E1" s="6"/>
    </row>
    <row r="2" spans="1:5" x14ac:dyDescent="0.25">
      <c r="A2" s="5" t="s">
        <v>322</v>
      </c>
      <c r="B2" s="5">
        <v>35</v>
      </c>
      <c r="E2" s="7"/>
    </row>
    <row r="3" spans="1:5" x14ac:dyDescent="0.25">
      <c r="A3" s="5" t="s">
        <v>323</v>
      </c>
      <c r="B3" s="5">
        <v>40</v>
      </c>
      <c r="E3" s="7"/>
    </row>
    <row r="4" spans="1:5" x14ac:dyDescent="0.25">
      <c r="A4" s="5" t="s">
        <v>324</v>
      </c>
      <c r="B4" s="7">
        <v>0.03</v>
      </c>
      <c r="E4" s="7"/>
    </row>
    <row r="5" spans="1:5" x14ac:dyDescent="0.25">
      <c r="A5" s="5" t="s">
        <v>325</v>
      </c>
      <c r="B5" s="8">
        <v>41395</v>
      </c>
      <c r="E5" s="7"/>
    </row>
    <row r="6" spans="1:5" x14ac:dyDescent="0.25">
      <c r="A6" s="5" t="s">
        <v>326</v>
      </c>
      <c r="B6" s="7">
        <v>0.02</v>
      </c>
      <c r="E6" s="7"/>
    </row>
    <row r="7" spans="1:5" x14ac:dyDescent="0.25">
      <c r="A7" s="5" t="s">
        <v>327</v>
      </c>
      <c r="B7" s="8">
        <v>41456</v>
      </c>
    </row>
    <row r="8" spans="1:5" x14ac:dyDescent="0.25">
      <c r="A8" s="5" t="s">
        <v>328</v>
      </c>
      <c r="B8" s="7">
        <v>0.72</v>
      </c>
      <c r="E8" s="8"/>
    </row>
    <row r="9" spans="1:5" x14ac:dyDescent="0.25">
      <c r="A9" s="5" t="s">
        <v>329</v>
      </c>
      <c r="B9" s="9">
        <v>2500</v>
      </c>
    </row>
    <row r="10" spans="1:5" x14ac:dyDescent="0.25">
      <c r="A10" s="5" t="s">
        <v>330</v>
      </c>
      <c r="B10" s="7">
        <v>1.2</v>
      </c>
    </row>
    <row r="11" spans="1:5" x14ac:dyDescent="0.25">
      <c r="A11" s="10" t="s">
        <v>331</v>
      </c>
      <c r="B11" s="11">
        <v>8.2750000000000004E-2</v>
      </c>
    </row>
    <row r="12" spans="1:5" x14ac:dyDescent="0.25">
      <c r="A12" s="10" t="s">
        <v>332</v>
      </c>
      <c r="B12" s="4">
        <v>3825</v>
      </c>
    </row>
    <row r="13" spans="1:5" x14ac:dyDescent="0.25">
      <c r="A13" s="10" t="s">
        <v>333</v>
      </c>
      <c r="B13" s="12">
        <v>0.1173</v>
      </c>
    </row>
    <row r="14" spans="1:5" x14ac:dyDescent="0.25">
      <c r="A14" s="10" t="s">
        <v>334</v>
      </c>
      <c r="B14" s="4">
        <v>5600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>
      <selection activeCell="A2" sqref="A2"/>
    </sheetView>
  </sheetViews>
  <sheetFormatPr baseColWidth="10" defaultRowHeight="15" x14ac:dyDescent="0.25"/>
  <cols>
    <col min="1" max="1" width="25" bestFit="1" customWidth="1"/>
    <col min="2" max="2" width="21" bestFit="1" customWidth="1"/>
    <col min="3" max="3" width="8.42578125" customWidth="1"/>
  </cols>
  <sheetData>
    <row r="1" spans="1:4" x14ac:dyDescent="0.25">
      <c r="A1" s="15" t="s">
        <v>338</v>
      </c>
      <c r="B1" s="16" t="s">
        <v>12</v>
      </c>
      <c r="C1" s="16" t="s">
        <v>13</v>
      </c>
      <c r="D1" s="16" t="s">
        <v>339</v>
      </c>
    </row>
    <row r="2" spans="1:4" x14ac:dyDescent="0.25">
      <c r="A2" t="str">
        <f>B2&amp;"/"&amp;C2</f>
        <v>EG01/fix</v>
      </c>
      <c r="B2" t="s">
        <v>63</v>
      </c>
      <c r="C2" t="s">
        <v>23</v>
      </c>
      <c r="D2" s="17">
        <v>2042</v>
      </c>
    </row>
    <row r="3" spans="1:4" x14ac:dyDescent="0.25">
      <c r="A3" t="str">
        <f t="shared" ref="A3:A24" si="0">B3&amp;"/"&amp;C3</f>
        <v>EG02/fix</v>
      </c>
      <c r="B3" t="s">
        <v>134</v>
      </c>
      <c r="C3" t="s">
        <v>23</v>
      </c>
      <c r="D3" s="17">
        <v>2066.5</v>
      </c>
    </row>
    <row r="4" spans="1:4" x14ac:dyDescent="0.25">
      <c r="A4" t="str">
        <f t="shared" si="0"/>
        <v>EG03/fix</v>
      </c>
      <c r="B4" t="s">
        <v>37</v>
      </c>
      <c r="C4" t="s">
        <v>23</v>
      </c>
      <c r="D4" s="17">
        <v>2091</v>
      </c>
    </row>
    <row r="5" spans="1:4" x14ac:dyDescent="0.25">
      <c r="A5" t="str">
        <f t="shared" si="0"/>
        <v>EG04/fix</v>
      </c>
      <c r="B5" t="s">
        <v>90</v>
      </c>
      <c r="C5" t="s">
        <v>23</v>
      </c>
      <c r="D5" s="17">
        <v>2123.5</v>
      </c>
    </row>
    <row r="6" spans="1:4" x14ac:dyDescent="0.25">
      <c r="A6" t="str">
        <f t="shared" si="0"/>
        <v>EG05/fix</v>
      </c>
      <c r="B6" t="s">
        <v>27</v>
      </c>
      <c r="C6" t="s">
        <v>23</v>
      </c>
      <c r="D6" s="17">
        <v>2167.5</v>
      </c>
    </row>
    <row r="7" spans="1:4" x14ac:dyDescent="0.25">
      <c r="A7" t="str">
        <f t="shared" si="0"/>
        <v>EG06/fix</v>
      </c>
      <c r="B7" t="s">
        <v>66</v>
      </c>
      <c r="C7" t="s">
        <v>23</v>
      </c>
      <c r="D7" s="17">
        <v>2224</v>
      </c>
    </row>
    <row r="8" spans="1:4" x14ac:dyDescent="0.25">
      <c r="A8" t="str">
        <f t="shared" si="0"/>
        <v>EG07/fix</v>
      </c>
      <c r="B8" t="s">
        <v>111</v>
      </c>
      <c r="C8" t="s">
        <v>23</v>
      </c>
      <c r="D8" s="17">
        <v>2294</v>
      </c>
    </row>
    <row r="9" spans="1:4" x14ac:dyDescent="0.25">
      <c r="A9" t="str">
        <f t="shared" si="0"/>
        <v>EG08/fix</v>
      </c>
      <c r="B9" t="s">
        <v>50</v>
      </c>
      <c r="C9" t="s">
        <v>23</v>
      </c>
      <c r="D9" s="17">
        <v>2413</v>
      </c>
    </row>
    <row r="10" spans="1:4" x14ac:dyDescent="0.25">
      <c r="A10" t="str">
        <f t="shared" si="0"/>
        <v>EG09/fix</v>
      </c>
      <c r="B10" t="s">
        <v>22</v>
      </c>
      <c r="C10" t="s">
        <v>23</v>
      </c>
      <c r="D10" s="17">
        <v>2608</v>
      </c>
    </row>
    <row r="11" spans="1:4" x14ac:dyDescent="0.25">
      <c r="A11" t="str">
        <f t="shared" si="0"/>
        <v>EG10/fix</v>
      </c>
      <c r="B11" t="s">
        <v>103</v>
      </c>
      <c r="C11" t="s">
        <v>23</v>
      </c>
      <c r="D11" s="17">
        <v>2866.5</v>
      </c>
    </row>
    <row r="12" spans="1:4" x14ac:dyDescent="0.25">
      <c r="A12" t="str">
        <f t="shared" si="0"/>
        <v>EG11/fix</v>
      </c>
      <c r="B12" t="s">
        <v>60</v>
      </c>
      <c r="C12" t="s">
        <v>23</v>
      </c>
      <c r="D12" s="17">
        <v>3213.5</v>
      </c>
    </row>
    <row r="13" spans="1:4" x14ac:dyDescent="0.25">
      <c r="A13" t="str">
        <f t="shared" si="0"/>
        <v>EG12/bz_36</v>
      </c>
      <c r="B13" t="s">
        <v>41</v>
      </c>
      <c r="C13" t="s">
        <v>42</v>
      </c>
      <c r="D13" s="17">
        <v>3311.5</v>
      </c>
    </row>
    <row r="14" spans="1:4" x14ac:dyDescent="0.25">
      <c r="A14" t="str">
        <f t="shared" si="0"/>
        <v>EG12/nd_36</v>
      </c>
      <c r="B14" t="s">
        <v>41</v>
      </c>
      <c r="C14" t="s">
        <v>87</v>
      </c>
      <c r="D14" s="17">
        <v>3679</v>
      </c>
    </row>
    <row r="15" spans="1:4" x14ac:dyDescent="0.25">
      <c r="A15" t="str">
        <f t="shared" si="0"/>
        <v>EG13/bz_18</v>
      </c>
      <c r="B15" t="s">
        <v>86</v>
      </c>
      <c r="C15" t="s">
        <v>156</v>
      </c>
      <c r="D15" s="17">
        <v>3701</v>
      </c>
    </row>
    <row r="16" spans="1:4" x14ac:dyDescent="0.25">
      <c r="A16" t="str">
        <f t="shared" si="0"/>
        <v>EG13/nd_18</v>
      </c>
      <c r="B16" t="s">
        <v>86</v>
      </c>
      <c r="C16" t="s">
        <v>119</v>
      </c>
      <c r="D16" s="17">
        <v>3918.5</v>
      </c>
    </row>
    <row r="17" spans="1:4" x14ac:dyDescent="0.25">
      <c r="A17" t="str">
        <f t="shared" si="0"/>
        <v>EG13/nd_36</v>
      </c>
      <c r="B17" t="s">
        <v>86</v>
      </c>
      <c r="C17" t="s">
        <v>87</v>
      </c>
      <c r="D17" s="17">
        <v>4353.5</v>
      </c>
    </row>
    <row r="18" spans="1:4" x14ac:dyDescent="0.25">
      <c r="A18" t="str">
        <f t="shared" si="0"/>
        <v>EG14/bz_12</v>
      </c>
      <c r="B18" t="s">
        <v>72</v>
      </c>
      <c r="C18" t="s">
        <v>73</v>
      </c>
      <c r="D18" s="17">
        <v>4204.5</v>
      </c>
    </row>
    <row r="19" spans="1:4" x14ac:dyDescent="0.25">
      <c r="A19" t="str">
        <f t="shared" si="0"/>
        <v>EG14/nd_12</v>
      </c>
      <c r="B19" t="s">
        <v>72</v>
      </c>
      <c r="C19" t="s">
        <v>159</v>
      </c>
      <c r="D19" s="17">
        <v>4467</v>
      </c>
    </row>
    <row r="20" spans="1:4" x14ac:dyDescent="0.25">
      <c r="A20" t="str">
        <f t="shared" si="0"/>
        <v>EG14/nd_24</v>
      </c>
      <c r="B20" t="s">
        <v>72</v>
      </c>
      <c r="C20" t="s">
        <v>247</v>
      </c>
      <c r="D20" s="17">
        <v>4730</v>
      </c>
    </row>
    <row r="21" spans="1:4" x14ac:dyDescent="0.25">
      <c r="A21" t="str">
        <f t="shared" si="0"/>
        <v>EG14/nd_36</v>
      </c>
      <c r="B21" t="s">
        <v>72</v>
      </c>
      <c r="C21" t="s">
        <v>87</v>
      </c>
      <c r="D21" s="17">
        <v>5256.5</v>
      </c>
    </row>
    <row r="22" spans="1:4" x14ac:dyDescent="0.25">
      <c r="A22" t="str">
        <f t="shared" si="0"/>
        <v>Ausbildungsvergütung/AJ1</v>
      </c>
      <c r="B22" t="s">
        <v>198</v>
      </c>
      <c r="C22" t="s">
        <v>250</v>
      </c>
      <c r="D22" s="17">
        <v>820.55</v>
      </c>
    </row>
    <row r="23" spans="1:4" x14ac:dyDescent="0.25">
      <c r="A23" t="str">
        <f t="shared" si="0"/>
        <v>Ausbildungsvergütung/AJ2</v>
      </c>
      <c r="B23" t="s">
        <v>198</v>
      </c>
      <c r="C23" t="s">
        <v>199</v>
      </c>
      <c r="D23" s="17">
        <v>861.4</v>
      </c>
    </row>
    <row r="24" spans="1:4" x14ac:dyDescent="0.25">
      <c r="A24" t="str">
        <f t="shared" si="0"/>
        <v>Ausbildungsvergütung/AJ3</v>
      </c>
      <c r="B24" t="s">
        <v>198</v>
      </c>
      <c r="C24" t="s">
        <v>228</v>
      </c>
      <c r="D24" s="17">
        <v>922.1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Stammdaten</vt:lpstr>
      <vt:lpstr>Plandaten</vt:lpstr>
      <vt:lpstr>Parameter</vt:lpstr>
      <vt:lpstr>Tariftabelle</vt:lpstr>
      <vt:lpstr>AZ_AT</vt:lpstr>
      <vt:lpstr>AZ_Tarif</vt:lpstr>
      <vt:lpstr>Bonus_AT</vt:lpstr>
      <vt:lpstr>Stammdaten!Export102012_Monat</vt:lpstr>
      <vt:lpstr>Grundentgelt</vt:lpstr>
      <vt:lpstr>KVPV_BBG</vt:lpstr>
      <vt:lpstr>KVPV_Satz</vt:lpstr>
      <vt:lpstr>lfdEntgelt</vt:lpstr>
      <vt:lpstr>Planjahr</vt:lpstr>
      <vt:lpstr>RVAV_BBG</vt:lpstr>
      <vt:lpstr>RVAV_Satz</vt:lpstr>
      <vt:lpstr>Stammdaten</vt:lpstr>
      <vt:lpstr>StichtagWG</vt:lpstr>
      <vt:lpstr>Tariftab</vt:lpstr>
      <vt:lpstr>TE_Satz</vt:lpstr>
      <vt:lpstr>TE_Satz_AT</vt:lpstr>
      <vt:lpstr>TE_ZP_AT</vt:lpstr>
      <vt:lpstr>TE_ZP_Tarif</vt:lpstr>
      <vt:lpstr>UG_AT</vt:lpstr>
      <vt:lpstr>UG_Satz</vt:lpstr>
      <vt:lpstr>WGTab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</dc:creator>
  <cp:lastModifiedBy>RS</cp:lastModifiedBy>
  <dcterms:created xsi:type="dcterms:W3CDTF">2012-06-06T11:57:01Z</dcterms:created>
  <dcterms:modified xsi:type="dcterms:W3CDTF">2012-06-06T20:29:44Z</dcterms:modified>
</cp:coreProperties>
</file>