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19995" windowHeight="10485" activeTab="2"/>
  </bookViews>
  <sheets>
    <sheet name="Rohdaten" sheetId="1" r:id="rId1"/>
    <sheet name="Urlaub" sheetId="2" r:id="rId2"/>
    <sheet name="Parameter" sheetId="3" r:id="rId3"/>
  </sheets>
  <definedNames>
    <definedName name="BBGO2">Parameter!$D$2</definedName>
    <definedName name="BBGW1">Parameter!$C$2</definedName>
    <definedName name="BBGW2">Parameter!$C$3</definedName>
    <definedName name="FWZ">Rohdaten!$M:$M</definedName>
    <definedName name="GdB">Rohdaten!$F:$F</definedName>
    <definedName name="Grundentgelt">Rohdaten!$K:$K</definedName>
    <definedName name="Insolv">Parameter!$B$4</definedName>
    <definedName name="IRWAZ">Rohdaten!$H:$H</definedName>
    <definedName name="KVPV_AG">Parameter!$B$2</definedName>
    <definedName name="LZinProz">Rohdaten!$L:$L</definedName>
    <definedName name="LZProzent">Rohdaten!$L:$L</definedName>
    <definedName name="Monatsentgelt">Rohdaten!$N:$N</definedName>
    <definedName name="Rohdaten" localSheetId="0">Rohdaten!$A$1:$M$229</definedName>
    <definedName name="RVAV_AG">Parameter!$B$3</definedName>
    <definedName name="Tariftyp">Rohdaten!$G:$G</definedName>
    <definedName name="Urlaub" localSheetId="1">Urlaub!$A$1:$E$204</definedName>
    <definedName name="UrlaubsAn">Rohdaten!$O:$O</definedName>
    <definedName name="Urlaubsfaktor">Parameter!$C$6</definedName>
    <definedName name="UrlaubVor">Rohdaten!$P:$P</definedName>
  </definedNames>
  <calcPr calcId="125725"/>
</workbook>
</file>

<file path=xl/calcChain.xml><?xml version="1.0" encoding="utf-8"?>
<calcChain xmlns="http://schemas.openxmlformats.org/spreadsheetml/2006/main">
  <c r="N71" i="1"/>
  <c r="N225"/>
  <c r="N91"/>
  <c r="N8"/>
  <c r="N115"/>
  <c r="N97"/>
  <c r="N24"/>
  <c r="N122"/>
  <c r="N131"/>
  <c r="N142"/>
  <c r="N123"/>
  <c r="N210"/>
  <c r="N72"/>
  <c r="N98"/>
  <c r="N92"/>
  <c r="N85"/>
  <c r="N86"/>
  <c r="N226"/>
  <c r="N132"/>
  <c r="N211"/>
  <c r="N116"/>
  <c r="N25"/>
  <c r="N73"/>
  <c r="N108"/>
  <c r="N212"/>
  <c r="N99"/>
  <c r="N87"/>
  <c r="N213"/>
  <c r="N124"/>
  <c r="N117"/>
  <c r="N2"/>
  <c r="N227"/>
  <c r="N125"/>
  <c r="N3"/>
  <c r="N126"/>
  <c r="N4"/>
  <c r="N214"/>
  <c r="N215"/>
  <c r="N216"/>
  <c r="N5"/>
  <c r="N74"/>
  <c r="N228"/>
  <c r="N75"/>
  <c r="N127"/>
  <c r="N76"/>
  <c r="N128"/>
  <c r="N134"/>
  <c r="N221"/>
  <c r="N222"/>
  <c r="N88"/>
  <c r="N223"/>
  <c r="N93"/>
  <c r="N217"/>
  <c r="N77"/>
  <c r="N135"/>
  <c r="N218"/>
  <c r="N6"/>
  <c r="N148"/>
  <c r="N219"/>
  <c r="N136"/>
  <c r="N229"/>
  <c r="N26"/>
  <c r="N27"/>
  <c r="N28"/>
  <c r="N196"/>
  <c r="N189"/>
  <c r="N29"/>
  <c r="N30"/>
  <c r="N31"/>
  <c r="N32"/>
  <c r="N149"/>
  <c r="N150"/>
  <c r="N33"/>
  <c r="N34"/>
  <c r="N151"/>
  <c r="N78"/>
  <c r="N12"/>
  <c r="N17"/>
  <c r="N152"/>
  <c r="N190"/>
  <c r="N118"/>
  <c r="N153"/>
  <c r="N154"/>
  <c r="N35"/>
  <c r="N155"/>
  <c r="N109"/>
  <c r="N156"/>
  <c r="N157"/>
  <c r="N158"/>
  <c r="N100"/>
  <c r="N159"/>
  <c r="N36"/>
  <c r="N110"/>
  <c r="N37"/>
  <c r="N160"/>
  <c r="N38"/>
  <c r="N39"/>
  <c r="N161"/>
  <c r="N40"/>
  <c r="N101"/>
  <c r="N162"/>
  <c r="N41"/>
  <c r="N163"/>
  <c r="N164"/>
  <c r="N165"/>
  <c r="N42"/>
  <c r="N13"/>
  <c r="N102"/>
  <c r="N166"/>
  <c r="N167"/>
  <c r="N168"/>
  <c r="N111"/>
  <c r="N197"/>
  <c r="N103"/>
  <c r="N169"/>
  <c r="N170"/>
  <c r="N171"/>
  <c r="N172"/>
  <c r="N104"/>
  <c r="N173"/>
  <c r="N191"/>
  <c r="N112"/>
  <c r="N174"/>
  <c r="N198"/>
  <c r="N14"/>
  <c r="N105"/>
  <c r="N43"/>
  <c r="N199"/>
  <c r="N175"/>
  <c r="N15"/>
  <c r="N200"/>
  <c r="N176"/>
  <c r="N192"/>
  <c r="N177"/>
  <c r="N44"/>
  <c r="N45"/>
  <c r="N46"/>
  <c r="N47"/>
  <c r="N48"/>
  <c r="N49"/>
  <c r="N50"/>
  <c r="N51"/>
  <c r="N94"/>
  <c r="N52"/>
  <c r="N53"/>
  <c r="N143"/>
  <c r="N54"/>
  <c r="N55"/>
  <c r="N56"/>
  <c r="N57"/>
  <c r="N178"/>
  <c r="N201"/>
  <c r="N202"/>
  <c r="N79"/>
  <c r="N179"/>
  <c r="N193"/>
  <c r="N180"/>
  <c r="N181"/>
  <c r="N182"/>
  <c r="N58"/>
  <c r="N59"/>
  <c r="N18"/>
  <c r="N203"/>
  <c r="N183"/>
  <c r="N80"/>
  <c r="N19"/>
  <c r="N20"/>
  <c r="N60"/>
  <c r="N61"/>
  <c r="N113"/>
  <c r="N204"/>
  <c r="N144"/>
  <c r="N9"/>
  <c r="N205"/>
  <c r="N184"/>
  <c r="N62"/>
  <c r="N81"/>
  <c r="N21"/>
  <c r="N63"/>
  <c r="N206"/>
  <c r="N10"/>
  <c r="N64"/>
  <c r="N185"/>
  <c r="N65"/>
  <c r="N207"/>
  <c r="N82"/>
  <c r="N186"/>
  <c r="N66"/>
  <c r="N145"/>
  <c r="N137"/>
  <c r="N138"/>
  <c r="N139"/>
  <c r="N67"/>
  <c r="N68"/>
  <c r="N121"/>
  <c r="O186"/>
  <c r="P186" s="1"/>
  <c r="O66"/>
  <c r="P66" s="1"/>
  <c r="Q66" s="1"/>
  <c r="R66" s="1"/>
  <c r="O145"/>
  <c r="P145" s="1"/>
  <c r="O81"/>
  <c r="P81" s="1"/>
  <c r="O21"/>
  <c r="P21" s="1"/>
  <c r="O63"/>
  <c r="O206"/>
  <c r="P206" s="1"/>
  <c r="O10"/>
  <c r="O64"/>
  <c r="O185"/>
  <c r="O65"/>
  <c r="P65" s="1"/>
  <c r="O207"/>
  <c r="P207" s="1"/>
  <c r="O82"/>
  <c r="P82" s="1"/>
  <c r="O80"/>
  <c r="P80" s="1"/>
  <c r="O19"/>
  <c r="O20"/>
  <c r="O60"/>
  <c r="O61"/>
  <c r="P61" s="1"/>
  <c r="O113"/>
  <c r="P113" s="1"/>
  <c r="O204"/>
  <c r="P204" s="1"/>
  <c r="O144"/>
  <c r="O9"/>
  <c r="P9" s="1"/>
  <c r="O205"/>
  <c r="O184"/>
  <c r="O62"/>
  <c r="O58"/>
  <c r="O59"/>
  <c r="P59" s="1"/>
  <c r="O18"/>
  <c r="P18" s="1"/>
  <c r="O203"/>
  <c r="P203" s="1"/>
  <c r="O183"/>
  <c r="O191"/>
  <c r="O112"/>
  <c r="P112" s="1"/>
  <c r="O174"/>
  <c r="O198"/>
  <c r="O14"/>
  <c r="O105"/>
  <c r="P105" s="1"/>
  <c r="O43"/>
  <c r="P43" s="1"/>
  <c r="O199"/>
  <c r="P199" s="1"/>
  <c r="O175"/>
  <c r="O15"/>
  <c r="P15" s="1"/>
  <c r="O200"/>
  <c r="O176"/>
  <c r="O192"/>
  <c r="O177"/>
  <c r="O44"/>
  <c r="O45"/>
  <c r="P45" s="1"/>
  <c r="O46"/>
  <c r="P46" s="1"/>
  <c r="Q46" s="1"/>
  <c r="O47"/>
  <c r="P47" s="1"/>
  <c r="O48"/>
  <c r="O49"/>
  <c r="O50"/>
  <c r="O51"/>
  <c r="O94"/>
  <c r="O52"/>
  <c r="P52" s="1"/>
  <c r="O53"/>
  <c r="P53" s="1"/>
  <c r="O143"/>
  <c r="P143" s="1"/>
  <c r="O54"/>
  <c r="O55"/>
  <c r="P55" s="1"/>
  <c r="O56"/>
  <c r="O57"/>
  <c r="O178"/>
  <c r="O201"/>
  <c r="P201" s="1"/>
  <c r="O202"/>
  <c r="P202" s="1"/>
  <c r="O79"/>
  <c r="P79" s="1"/>
  <c r="O179"/>
  <c r="O193"/>
  <c r="P193" s="1"/>
  <c r="O180"/>
  <c r="O181"/>
  <c r="O182"/>
  <c r="O171"/>
  <c r="O172"/>
  <c r="P172" s="1"/>
  <c r="O104"/>
  <c r="P104" s="1"/>
  <c r="O173"/>
  <c r="P173" s="1"/>
  <c r="O168"/>
  <c r="P168" s="1"/>
  <c r="O111"/>
  <c r="O197"/>
  <c r="O103"/>
  <c r="O169"/>
  <c r="P169" s="1"/>
  <c r="O170"/>
  <c r="P170" s="1"/>
  <c r="O166"/>
  <c r="P166" s="1"/>
  <c r="O167"/>
  <c r="P167" s="1"/>
  <c r="O162"/>
  <c r="P162" s="1"/>
  <c r="O41"/>
  <c r="O163"/>
  <c r="O164"/>
  <c r="O165"/>
  <c r="P165" s="1"/>
  <c r="O42"/>
  <c r="P42" s="1"/>
  <c r="O13"/>
  <c r="P13" s="1"/>
  <c r="O102"/>
  <c r="O40"/>
  <c r="O101"/>
  <c r="P101" s="1"/>
  <c r="O110"/>
  <c r="O37"/>
  <c r="O160"/>
  <c r="P160" s="1"/>
  <c r="O38"/>
  <c r="P38" s="1"/>
  <c r="O39"/>
  <c r="P39" s="1"/>
  <c r="O161"/>
  <c r="O34"/>
  <c r="O151"/>
  <c r="P151" s="1"/>
  <c r="O78"/>
  <c r="O12"/>
  <c r="O17"/>
  <c r="O152"/>
  <c r="P152" s="1"/>
  <c r="O190"/>
  <c r="P190" s="1"/>
  <c r="O118"/>
  <c r="P118" s="1"/>
  <c r="O153"/>
  <c r="O154"/>
  <c r="P154" s="1"/>
  <c r="O35"/>
  <c r="O155"/>
  <c r="O109"/>
  <c r="O156"/>
  <c r="P156" s="1"/>
  <c r="O157"/>
  <c r="P157" s="1"/>
  <c r="O158"/>
  <c r="P158" s="1"/>
  <c r="O100"/>
  <c r="O159"/>
  <c r="P159" s="1"/>
  <c r="O36"/>
  <c r="O32"/>
  <c r="O149"/>
  <c r="O150"/>
  <c r="O33"/>
  <c r="P33" s="1"/>
  <c r="O189"/>
  <c r="P189" s="1"/>
  <c r="O29"/>
  <c r="O30"/>
  <c r="P30" s="1"/>
  <c r="O31"/>
  <c r="O148"/>
  <c r="O219"/>
  <c r="O136"/>
  <c r="O229"/>
  <c r="O26"/>
  <c r="P26" s="1"/>
  <c r="O27"/>
  <c r="P27" s="1"/>
  <c r="O28"/>
  <c r="P28" s="1"/>
  <c r="O196"/>
  <c r="O86"/>
  <c r="O226"/>
  <c r="P226" s="1"/>
  <c r="O132"/>
  <c r="O211"/>
  <c r="O116"/>
  <c r="O25"/>
  <c r="P25" s="1"/>
  <c r="O73"/>
  <c r="P73" s="1"/>
  <c r="O108"/>
  <c r="P108" s="1"/>
  <c r="O212"/>
  <c r="O99"/>
  <c r="P99" s="1"/>
  <c r="O87"/>
  <c r="O213"/>
  <c r="O124"/>
  <c r="O117"/>
  <c r="P117" s="1"/>
  <c r="O2"/>
  <c r="P2" s="1"/>
  <c r="O227"/>
  <c r="P227" s="1"/>
  <c r="O125"/>
  <c r="O3"/>
  <c r="P3" s="1"/>
  <c r="O126"/>
  <c r="O4"/>
  <c r="O214"/>
  <c r="O215"/>
  <c r="P215" s="1"/>
  <c r="O216"/>
  <c r="P216" s="1"/>
  <c r="O5"/>
  <c r="P5" s="1"/>
  <c r="O74"/>
  <c r="O228"/>
  <c r="P228" s="1"/>
  <c r="O75"/>
  <c r="O127"/>
  <c r="O76"/>
  <c r="O128"/>
  <c r="P128" s="1"/>
  <c r="O134"/>
  <c r="P134" s="1"/>
  <c r="O221"/>
  <c r="P221" s="1"/>
  <c r="O222"/>
  <c r="O88"/>
  <c r="P88" s="1"/>
  <c r="O223"/>
  <c r="O93"/>
  <c r="O217"/>
  <c r="O77"/>
  <c r="P77"/>
  <c r="O135"/>
  <c r="P135" s="1"/>
  <c r="O218"/>
  <c r="P218" s="1"/>
  <c r="O6"/>
  <c r="O210"/>
  <c r="O72"/>
  <c r="P72" s="1"/>
  <c r="O98"/>
  <c r="O92"/>
  <c r="O85"/>
  <c r="O122"/>
  <c r="O131"/>
  <c r="P131" s="1"/>
  <c r="O142"/>
  <c r="P142" s="1"/>
  <c r="O123"/>
  <c r="P123" s="1"/>
  <c r="O115"/>
  <c r="P115" s="1"/>
  <c r="O97"/>
  <c r="O24"/>
  <c r="O121"/>
  <c r="O71"/>
  <c r="P71" s="1"/>
  <c r="O225"/>
  <c r="O91"/>
  <c r="P91" s="1"/>
  <c r="O8"/>
  <c r="O137"/>
  <c r="P137" s="1"/>
  <c r="O138"/>
  <c r="P138" s="1"/>
  <c r="O139"/>
  <c r="O67"/>
  <c r="O68"/>
  <c r="P68" s="1"/>
  <c r="P121" l="1"/>
  <c r="P67"/>
  <c r="P24"/>
  <c r="P97"/>
  <c r="P92"/>
  <c r="P98"/>
  <c r="P93"/>
  <c r="P223"/>
  <c r="P127"/>
  <c r="P75"/>
  <c r="P4"/>
  <c r="P126"/>
  <c r="P213"/>
  <c r="P87"/>
  <c r="P211"/>
  <c r="P132"/>
  <c r="P219"/>
  <c r="P31"/>
  <c r="Q31" s="1"/>
  <c r="P149"/>
  <c r="P32"/>
  <c r="P36"/>
  <c r="P155"/>
  <c r="P35"/>
  <c r="P12"/>
  <c r="P78"/>
  <c r="P110"/>
  <c r="P163"/>
  <c r="P41"/>
  <c r="P197"/>
  <c r="P111"/>
  <c r="P181"/>
  <c r="P180"/>
  <c r="P57"/>
  <c r="P56"/>
  <c r="P51"/>
  <c r="P49"/>
  <c r="P48"/>
  <c r="Q48" s="1"/>
  <c r="P177"/>
  <c r="P176"/>
  <c r="P200"/>
  <c r="P198"/>
  <c r="P174"/>
  <c r="P184"/>
  <c r="P205"/>
  <c r="P20"/>
  <c r="P19"/>
  <c r="P64"/>
  <c r="P10"/>
  <c r="P139"/>
  <c r="P225"/>
  <c r="Q24"/>
  <c r="R24" s="1"/>
  <c r="Q123"/>
  <c r="R123" s="1"/>
  <c r="P122"/>
  <c r="P85"/>
  <c r="Q92"/>
  <c r="R92" s="1"/>
  <c r="P210"/>
  <c r="P6"/>
  <c r="Q218"/>
  <c r="R218" s="1"/>
  <c r="P217"/>
  <c r="Q93"/>
  <c r="R93" s="1"/>
  <c r="P222"/>
  <c r="Q221"/>
  <c r="R221" s="1"/>
  <c r="P76"/>
  <c r="Q127"/>
  <c r="R127" s="1"/>
  <c r="P74"/>
  <c r="Q5"/>
  <c r="R5" s="1"/>
  <c r="P214"/>
  <c r="Q4"/>
  <c r="R4" s="1"/>
  <c r="P125"/>
  <c r="Q227"/>
  <c r="R227" s="1"/>
  <c r="P124"/>
  <c r="Q213"/>
  <c r="R213" s="1"/>
  <c r="P212"/>
  <c r="Q108"/>
  <c r="R108" s="1"/>
  <c r="P116"/>
  <c r="Q211"/>
  <c r="R211" s="1"/>
  <c r="P86"/>
  <c r="P196"/>
  <c r="Q28"/>
  <c r="R28" s="1"/>
  <c r="P229"/>
  <c r="P136"/>
  <c r="Q136" s="1"/>
  <c r="R136" s="1"/>
  <c r="P148"/>
  <c r="Q148" s="1"/>
  <c r="P29"/>
  <c r="Q29" s="1"/>
  <c r="P150"/>
  <c r="Q156"/>
  <c r="R156" s="1"/>
  <c r="Q121"/>
  <c r="R121" s="1"/>
  <c r="Q115"/>
  <c r="R115" s="1"/>
  <c r="Q131"/>
  <c r="R131" s="1"/>
  <c r="Q72"/>
  <c r="R72" s="1"/>
  <c r="Q77"/>
  <c r="R77" s="1"/>
  <c r="Q88"/>
  <c r="R88" s="1"/>
  <c r="Q128"/>
  <c r="R128" s="1"/>
  <c r="Q228"/>
  <c r="R228" s="1"/>
  <c r="Q215"/>
  <c r="R215" s="1"/>
  <c r="Q3"/>
  <c r="R3" s="1"/>
  <c r="Q117"/>
  <c r="R117" s="1"/>
  <c r="Q99"/>
  <c r="R99" s="1"/>
  <c r="Q25"/>
  <c r="R25" s="1"/>
  <c r="Q226"/>
  <c r="R226" s="1"/>
  <c r="Q26"/>
  <c r="R26" s="1"/>
  <c r="Q33"/>
  <c r="R33" s="1"/>
  <c r="Q159"/>
  <c r="R159" s="1"/>
  <c r="Q154"/>
  <c r="R154" s="1"/>
  <c r="Q149"/>
  <c r="R149" s="1"/>
  <c r="P100"/>
  <c r="Q158"/>
  <c r="R158" s="1"/>
  <c r="P109"/>
  <c r="Q155"/>
  <c r="R155" s="1"/>
  <c r="P153"/>
  <c r="Q118"/>
  <c r="R118" s="1"/>
  <c r="P17"/>
  <c r="Q12"/>
  <c r="R12" s="1"/>
  <c r="P34"/>
  <c r="P161"/>
  <c r="Q39"/>
  <c r="R39" s="1"/>
  <c r="P37"/>
  <c r="Q110"/>
  <c r="R110" s="1"/>
  <c r="P40"/>
  <c r="P102"/>
  <c r="Q13"/>
  <c r="R13" s="1"/>
  <c r="P164"/>
  <c r="Q163"/>
  <c r="R163" s="1"/>
  <c r="Q167"/>
  <c r="R167" s="1"/>
  <c r="P103"/>
  <c r="Q197"/>
  <c r="R197" s="1"/>
  <c r="Q173"/>
  <c r="R173" s="1"/>
  <c r="P171"/>
  <c r="P182"/>
  <c r="Q181"/>
  <c r="R181" s="1"/>
  <c r="P179"/>
  <c r="Q79"/>
  <c r="R79" s="1"/>
  <c r="P178"/>
  <c r="Q57"/>
  <c r="R57" s="1"/>
  <c r="P54"/>
  <c r="Q143"/>
  <c r="R143" s="1"/>
  <c r="P94"/>
  <c r="P50"/>
  <c r="Q50" s="1"/>
  <c r="P44"/>
  <c r="Q44" s="1"/>
  <c r="P192"/>
  <c r="Q192" s="1"/>
  <c r="Q176"/>
  <c r="R176" s="1"/>
  <c r="P175"/>
  <c r="Q199"/>
  <c r="R199" s="1"/>
  <c r="P14"/>
  <c r="Q198"/>
  <c r="R198" s="1"/>
  <c r="P191"/>
  <c r="P183"/>
  <c r="Q203"/>
  <c r="R203" s="1"/>
  <c r="P58"/>
  <c r="P62"/>
  <c r="Q184"/>
  <c r="R184" s="1"/>
  <c r="P144"/>
  <c r="Q204"/>
  <c r="R204" s="1"/>
  <c r="P60"/>
  <c r="Q20"/>
  <c r="R20" s="1"/>
  <c r="Q82"/>
  <c r="R82" s="1"/>
  <c r="P185"/>
  <c r="Q64"/>
  <c r="R64" s="1"/>
  <c r="P63"/>
  <c r="Q21"/>
  <c r="R21" s="1"/>
  <c r="Q152"/>
  <c r="R152" s="1"/>
  <c r="Q151"/>
  <c r="R151" s="1"/>
  <c r="Q160"/>
  <c r="R160" s="1"/>
  <c r="Q101"/>
  <c r="R101" s="1"/>
  <c r="Q165"/>
  <c r="R165" s="1"/>
  <c r="Q162"/>
  <c r="R162" s="1"/>
  <c r="Q169"/>
  <c r="R169" s="1"/>
  <c r="Q168"/>
  <c r="R168" s="1"/>
  <c r="Q172"/>
  <c r="R172" s="1"/>
  <c r="Q193"/>
  <c r="R193" s="1"/>
  <c r="Q201"/>
  <c r="R201" s="1"/>
  <c r="Q55"/>
  <c r="R55" s="1"/>
  <c r="Q52"/>
  <c r="R52" s="1"/>
  <c r="Q15"/>
  <c r="R15" s="1"/>
  <c r="Q105"/>
  <c r="R105" s="1"/>
  <c r="Q112"/>
  <c r="R112" s="1"/>
  <c r="Q59"/>
  <c r="R59" s="1"/>
  <c r="Q9"/>
  <c r="R9" s="1"/>
  <c r="Q61"/>
  <c r="R61" s="1"/>
  <c r="Q80"/>
  <c r="R80" s="1"/>
  <c r="Q65"/>
  <c r="R65" s="1"/>
  <c r="Q206"/>
  <c r="R206" s="1"/>
  <c r="Q122"/>
  <c r="R122" s="1"/>
  <c r="Q85"/>
  <c r="R85" s="1"/>
  <c r="Q210"/>
  <c r="R210" s="1"/>
  <c r="Q6"/>
  <c r="R6" s="1"/>
  <c r="Q217"/>
  <c r="R217" s="1"/>
  <c r="Q222"/>
  <c r="R222" s="1"/>
  <c r="Q76"/>
  <c r="R76" s="1"/>
  <c r="Q74"/>
  <c r="R74" s="1"/>
  <c r="Q214"/>
  <c r="R214" s="1"/>
  <c r="Q125"/>
  <c r="R125" s="1"/>
  <c r="Q124"/>
  <c r="R124" s="1"/>
  <c r="Q212"/>
  <c r="R212" s="1"/>
  <c r="Q116"/>
  <c r="R116" s="1"/>
  <c r="Q86"/>
  <c r="R86" s="1"/>
  <c r="Q196"/>
  <c r="R196" s="1"/>
  <c r="Q229"/>
  <c r="R229" s="1"/>
  <c r="Q91"/>
  <c r="R91" s="1"/>
  <c r="Q71"/>
  <c r="R71" s="1"/>
  <c r="Q97"/>
  <c r="R97" s="1"/>
  <c r="Q142"/>
  <c r="R142" s="1"/>
  <c r="Q98"/>
  <c r="R98" s="1"/>
  <c r="Q135"/>
  <c r="R135" s="1"/>
  <c r="Q223"/>
  <c r="R223" s="1"/>
  <c r="Q134"/>
  <c r="R134" s="1"/>
  <c r="Q75"/>
  <c r="R75" s="1"/>
  <c r="Q216"/>
  <c r="R216" s="1"/>
  <c r="Q126"/>
  <c r="R126" s="1"/>
  <c r="Q2"/>
  <c r="R2" s="1"/>
  <c r="R7" s="1"/>
  <c r="Q87"/>
  <c r="R87" s="1"/>
  <c r="Q73"/>
  <c r="R73" s="1"/>
  <c r="Q132"/>
  <c r="R132" s="1"/>
  <c r="Q27"/>
  <c r="R27" s="1"/>
  <c r="P8"/>
  <c r="Q68"/>
  <c r="R68" s="1"/>
  <c r="Q139"/>
  <c r="R139" s="1"/>
  <c r="Q137"/>
  <c r="R137" s="1"/>
  <c r="Q225"/>
  <c r="R225" s="1"/>
  <c r="R230" s="1"/>
  <c r="Q219"/>
  <c r="R219" s="1"/>
  <c r="R148"/>
  <c r="R31"/>
  <c r="Q189"/>
  <c r="R189" s="1"/>
  <c r="Q150"/>
  <c r="R150" s="1"/>
  <c r="Q100"/>
  <c r="R100" s="1"/>
  <c r="Q109"/>
  <c r="R109" s="1"/>
  <c r="Q153"/>
  <c r="R153" s="1"/>
  <c r="Q17"/>
  <c r="R17" s="1"/>
  <c r="Q34"/>
  <c r="R34" s="1"/>
  <c r="Q161"/>
  <c r="R161" s="1"/>
  <c r="Q37"/>
  <c r="R37" s="1"/>
  <c r="Q40"/>
  <c r="R40" s="1"/>
  <c r="Q102"/>
  <c r="R102" s="1"/>
  <c r="Q164"/>
  <c r="R164" s="1"/>
  <c r="Q103"/>
  <c r="R103" s="1"/>
  <c r="Q171"/>
  <c r="R171" s="1"/>
  <c r="Q182"/>
  <c r="R182" s="1"/>
  <c r="Q179"/>
  <c r="R179" s="1"/>
  <c r="Q178"/>
  <c r="R178" s="1"/>
  <c r="Q54"/>
  <c r="R54" s="1"/>
  <c r="Q94"/>
  <c r="R94" s="1"/>
  <c r="Q67"/>
  <c r="R67" s="1"/>
  <c r="Q138"/>
  <c r="R138" s="1"/>
  <c r="Q30"/>
  <c r="R30" s="1"/>
  <c r="R29"/>
  <c r="Q32"/>
  <c r="R32" s="1"/>
  <c r="Q36"/>
  <c r="R36" s="1"/>
  <c r="Q157"/>
  <c r="R157" s="1"/>
  <c r="Q35"/>
  <c r="R35" s="1"/>
  <c r="Q190"/>
  <c r="R190" s="1"/>
  <c r="Q78"/>
  <c r="R78" s="1"/>
  <c r="Q38"/>
  <c r="R38" s="1"/>
  <c r="Q42"/>
  <c r="R42" s="1"/>
  <c r="Q41"/>
  <c r="R41" s="1"/>
  <c r="Q166"/>
  <c r="R166" s="1"/>
  <c r="Q170"/>
  <c r="R170" s="1"/>
  <c r="Q111"/>
  <c r="R111" s="1"/>
  <c r="Q104"/>
  <c r="R104" s="1"/>
  <c r="Q180"/>
  <c r="R180" s="1"/>
  <c r="Q202"/>
  <c r="R202" s="1"/>
  <c r="Q56"/>
  <c r="R56" s="1"/>
  <c r="Q53"/>
  <c r="R53" s="1"/>
  <c r="Q51"/>
  <c r="R51" s="1"/>
  <c r="R50"/>
  <c r="Q47"/>
  <c r="R47" s="1"/>
  <c r="R46"/>
  <c r="Q177"/>
  <c r="R177" s="1"/>
  <c r="R192"/>
  <c r="Q175"/>
  <c r="R175" s="1"/>
  <c r="Q14"/>
  <c r="R14" s="1"/>
  <c r="Q191"/>
  <c r="R191" s="1"/>
  <c r="Q183"/>
  <c r="R183" s="1"/>
  <c r="Q58"/>
  <c r="R58" s="1"/>
  <c r="Q62"/>
  <c r="R62" s="1"/>
  <c r="Q144"/>
  <c r="R144" s="1"/>
  <c r="Q60"/>
  <c r="R60" s="1"/>
  <c r="Q185"/>
  <c r="R185" s="1"/>
  <c r="Q63"/>
  <c r="R63" s="1"/>
  <c r="Q186"/>
  <c r="R186" s="1"/>
  <c r="Q49"/>
  <c r="R49" s="1"/>
  <c r="R48"/>
  <c r="Q45"/>
  <c r="R45" s="1"/>
  <c r="R44"/>
  <c r="Q200"/>
  <c r="R200" s="1"/>
  <c r="Q43"/>
  <c r="R43" s="1"/>
  <c r="Q174"/>
  <c r="R174" s="1"/>
  <c r="Q18"/>
  <c r="R18" s="1"/>
  <c r="Q205"/>
  <c r="R205" s="1"/>
  <c r="Q113"/>
  <c r="R113" s="1"/>
  <c r="Q19"/>
  <c r="R19" s="1"/>
  <c r="Q207"/>
  <c r="R207" s="1"/>
  <c r="Q10"/>
  <c r="R10" s="1"/>
  <c r="Q81"/>
  <c r="R81" s="1"/>
  <c r="Q145"/>
  <c r="R145" s="1"/>
  <c r="R224" l="1"/>
  <c r="R220"/>
  <c r="R231" s="1"/>
  <c r="R208"/>
  <c r="R194"/>
  <c r="R187"/>
  <c r="R146"/>
  <c r="R140"/>
  <c r="R133"/>
  <c r="R129"/>
  <c r="R119"/>
  <c r="R114"/>
  <c r="R106"/>
  <c r="R95"/>
  <c r="R89"/>
  <c r="R83"/>
  <c r="R69"/>
  <c r="R22"/>
  <c r="R16"/>
  <c r="R209"/>
  <c r="R195"/>
  <c r="R188"/>
  <c r="R147"/>
  <c r="R141"/>
  <c r="R130"/>
  <c r="R120"/>
  <c r="R107"/>
  <c r="R96"/>
  <c r="R90"/>
  <c r="R84"/>
  <c r="R70"/>
  <c r="Q8"/>
  <c r="R8" s="1"/>
  <c r="R11" l="1"/>
  <c r="R23" s="1"/>
  <c r="R232" s="1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C:\EiP3\Beispieldateien 06\Rohdaten.txt" decimal="," thousands=".">
      <textFields count="25">
        <textField/>
        <textField/>
        <textField/>
        <textField type="skip"/>
        <textField type="skip"/>
        <textField type="skip"/>
        <textField type="skip"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/>
        <textField/>
        <textField/>
        <textField/>
        <textField/>
        <textField type="skip"/>
        <textField/>
        <textField/>
        <textField/>
      </textFields>
    </textPr>
  </connection>
  <connection id="2" name="Urlaub" type="6" refreshedVersion="2" background="1" saveData="1">
    <textPr sourceFile="C:\Dateien Excel\Musterdateien Buch\Kap_06_neu\Beispieldateien_neu\Urlaub.txt" decimal="," thousands=".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<sst xmlns="http://schemas.openxmlformats.org/spreadsheetml/2006/main" count="1618" uniqueCount="379">
  <si>
    <t>PrsNr</t>
  </si>
  <si>
    <t>Vorname</t>
  </si>
  <si>
    <t>Name</t>
  </si>
  <si>
    <t>Abteilung</t>
  </si>
  <si>
    <t>Kostenstelle</t>
  </si>
  <si>
    <t>GdB</t>
  </si>
  <si>
    <t>Tariftyp</t>
  </si>
  <si>
    <t>IRWAZ</t>
  </si>
  <si>
    <t>Tarifgruppe</t>
  </si>
  <si>
    <t>Tarifstufe</t>
  </si>
  <si>
    <t>Grundentgelt</t>
  </si>
  <si>
    <t>LZinProz</t>
  </si>
  <si>
    <t>Freiwillige Zulage</t>
  </si>
  <si>
    <t>Antje</t>
  </si>
  <si>
    <t>Alberti</t>
  </si>
  <si>
    <t>JA</t>
  </si>
  <si>
    <t>Tarif</t>
  </si>
  <si>
    <t>EG09</t>
  </si>
  <si>
    <t>fix</t>
  </si>
  <si>
    <t>Dieter</t>
  </si>
  <si>
    <t>Alpermann</t>
  </si>
  <si>
    <t>FI</t>
  </si>
  <si>
    <t>EG05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</si>
  <si>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</si>
  <si>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</si>
  <si>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</si>
  <si>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</si>
  <si>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</si>
  <si>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</si>
  <si>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</si>
  <si>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</si>
  <si>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</si>
  <si>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EG03</t>
  </si>
  <si>
    <t>Domenico</t>
  </si>
  <si>
    <t>Bagheri</t>
  </si>
  <si>
    <t>HR</t>
  </si>
  <si>
    <t>EG12</t>
  </si>
  <si>
    <t>bz_36</t>
  </si>
  <si>
    <t>Bernd</t>
  </si>
  <si>
    <t>Bamberger</t>
  </si>
  <si>
    <t>AT</t>
  </si>
  <si>
    <t>Claus</t>
  </si>
  <si>
    <t>Barich</t>
  </si>
  <si>
    <t>EG08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</si>
  <si>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</si>
  <si>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</si>
  <si>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</si>
  <si>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</si>
  <si>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</si>
  <si>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</si>
  <si>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</si>
  <si>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</si>
  <si>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</si>
  <si>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</si>
  <si>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</si>
  <si>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</si>
  <si>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</si>
  <si>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</si>
  <si>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</si>
  <si>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</si>
  <si>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</si>
  <si>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</si>
  <si>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</si>
  <si>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</si>
  <si>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FO</t>
  </si>
  <si>
    <t>EG14</t>
  </si>
  <si>
    <t>bz_12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</si>
  <si>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</si>
  <si>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</si>
  <si>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</si>
  <si>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</si>
  <si>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</si>
  <si>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</si>
  <si>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</si>
  <si>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</si>
  <si>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</si>
  <si>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</si>
  <si>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</si>
  <si>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</si>
  <si>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</si>
  <si>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</si>
  <si>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</si>
  <si>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</si>
  <si>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</si>
  <si>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</si>
  <si>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</si>
  <si>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</si>
  <si>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</si>
  <si>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</si>
  <si>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</si>
  <si>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</si>
  <si>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</si>
  <si>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</si>
  <si>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</si>
  <si>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</si>
  <si>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</si>
  <si>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</si>
  <si>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</si>
  <si>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</si>
  <si>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</si>
  <si>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</si>
  <si>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</si>
  <si>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</si>
  <si>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</si>
  <si>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</si>
  <si>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</si>
  <si>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</si>
  <si>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</si>
  <si>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</si>
  <si>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</si>
  <si>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</si>
  <si>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</si>
  <si>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</si>
  <si>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</si>
  <si>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</si>
  <si>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</si>
  <si>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</si>
  <si>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</si>
  <si>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</si>
  <si>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</si>
  <si>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</si>
  <si>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</si>
  <si>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</si>
  <si>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</si>
  <si>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</si>
  <si>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</si>
  <si>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</si>
  <si>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</si>
  <si>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</si>
  <si>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</si>
  <si>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</si>
  <si>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</si>
  <si>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</si>
  <si>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</si>
  <si>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</si>
  <si>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</si>
  <si>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</si>
  <si>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</si>
  <si>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</si>
  <si>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</si>
  <si>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</si>
  <si>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</si>
  <si>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</si>
  <si>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</si>
  <si>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</si>
  <si>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</si>
  <si>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</si>
  <si>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DG</t>
  </si>
  <si>
    <t>Edgard</t>
  </si>
  <si>
    <t>Frederich</t>
  </si>
  <si>
    <t>Anke</t>
  </si>
  <si>
    <t>Fuchs</t>
  </si>
  <si>
    <t>bz_18</t>
  </si>
  <si>
    <t>Fürsch</t>
  </si>
  <si>
    <t>US</t>
  </si>
  <si>
    <t>nd_12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</si>
  <si>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</si>
  <si>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</si>
  <si>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</si>
  <si>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</si>
  <si>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</si>
  <si>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</si>
  <si>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</si>
  <si>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</si>
  <si>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</si>
  <si>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</si>
  <si>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</si>
  <si>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</si>
  <si>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</si>
  <si>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</si>
  <si>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</si>
  <si>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</si>
  <si>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</si>
  <si>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</si>
  <si>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</si>
  <si>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</si>
  <si>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</si>
  <si>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</si>
  <si>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</si>
  <si>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</si>
  <si>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</si>
  <si>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</si>
  <si>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</si>
  <si>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</si>
  <si>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</si>
  <si>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</si>
  <si>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</si>
  <si>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</si>
  <si>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</si>
  <si>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</si>
  <si>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</si>
  <si>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</si>
  <si>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</si>
  <si>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</si>
  <si>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</si>
  <si>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</si>
  <si>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AJ1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</si>
  <si>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</si>
  <si>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</si>
  <si>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</si>
  <si>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</si>
  <si>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</si>
  <si>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</si>
  <si>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</si>
  <si>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</si>
  <si>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</si>
  <si>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</si>
  <si>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</si>
  <si>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</si>
  <si>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</si>
  <si>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</si>
  <si>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</si>
  <si>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</si>
  <si>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</si>
  <si>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</si>
  <si>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</si>
  <si>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</si>
  <si>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</si>
  <si>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</si>
  <si>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</si>
  <si>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</si>
  <si>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</si>
  <si>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</si>
  <si>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</si>
  <si>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</si>
  <si>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AJ2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</si>
  <si>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</si>
  <si>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</si>
  <si>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</si>
  <si>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</si>
  <si>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</si>
  <si>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</si>
  <si>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</si>
  <si>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</si>
  <si>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</si>
  <si>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</si>
  <si>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</si>
  <si>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</si>
  <si>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</si>
  <si>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</si>
  <si>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</si>
  <si>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</si>
  <si>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</si>
  <si>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</si>
  <si>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</si>
  <si>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</si>
  <si>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</si>
  <si>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</si>
  <si>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</si>
  <si>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</si>
  <si>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</si>
  <si>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</si>
  <si>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</si>
  <si>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</si>
  <si>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</si>
  <si>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</si>
  <si>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</si>
  <si>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</si>
  <si>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</si>
  <si>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</si>
  <si>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</si>
  <si>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</si>
  <si>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</si>
  <si>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</si>
  <si>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</si>
  <si>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</si>
  <si>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</si>
  <si>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</si>
  <si>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</si>
  <si>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</si>
  <si>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</si>
  <si>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</si>
  <si>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</si>
  <si>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</si>
  <si>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</si>
  <si>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</si>
  <si>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</si>
  <si>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</si>
  <si>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</si>
  <si>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</si>
  <si>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</si>
  <si>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</si>
  <si>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</si>
  <si>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</si>
  <si>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</si>
  <si>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</si>
  <si>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</si>
  <si>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</si>
  <si>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</si>
  <si>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</si>
  <si>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</si>
  <si>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</si>
  <si>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</si>
  <si>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</si>
  <si>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</si>
  <si>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</si>
  <si>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</si>
  <si>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</si>
  <si>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</si>
  <si>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</si>
  <si>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</si>
  <si>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</si>
  <si>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</si>
  <si>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</si>
  <si>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</si>
  <si>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</si>
  <si>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</si>
  <si>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</si>
  <si>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</si>
  <si>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</si>
  <si>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</si>
  <si>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</si>
  <si>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</si>
  <si>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</si>
  <si>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</si>
  <si>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</si>
  <si>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</si>
  <si>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Nachname</t>
  </si>
  <si>
    <t>Resturlaub</t>
  </si>
  <si>
    <t>Urlaubsanspruch</t>
  </si>
  <si>
    <t>Knaflic</t>
  </si>
  <si>
    <t>Bertina</t>
  </si>
  <si>
    <t>Wölfel</t>
  </si>
  <si>
    <t>Krakow</t>
  </si>
  <si>
    <t>Derek</t>
  </si>
  <si>
    <t>Dietmar</t>
  </si>
  <si>
    <t>Blank</t>
  </si>
  <si>
    <t>Bastian</t>
  </si>
  <si>
    <t>Hotop</t>
  </si>
  <si>
    <t>Reinart-Lissmann</t>
  </si>
  <si>
    <t>Monatsentgelt</t>
  </si>
  <si>
    <t>Beitragssätze / AG-Anteile</t>
  </si>
  <si>
    <t>BBGWest</t>
  </si>
  <si>
    <t>BBGOst</t>
  </si>
  <si>
    <t>KV &amp; PV</t>
  </si>
  <si>
    <t>RV &amp; AV</t>
  </si>
  <si>
    <t>InsolvUmlage</t>
  </si>
  <si>
    <t>zus. Urlaubsvergütung:</t>
  </si>
  <si>
    <t>vorl. Urlaubsgeld</t>
  </si>
  <si>
    <t>SV</t>
  </si>
  <si>
    <t>Urlaubsgeld</t>
  </si>
  <si>
    <t>AB Ergebnis</t>
  </si>
  <si>
    <t>DG Ergebnis</t>
  </si>
  <si>
    <t>FI Ergebnis</t>
  </si>
  <si>
    <t>FO Ergebnis</t>
  </si>
  <si>
    <t>GF Ergebnis</t>
  </si>
  <si>
    <t>HR Ergebnis</t>
  </si>
  <si>
    <t>IT Ergebnis</t>
  </si>
  <si>
    <t>JA Ergebnis</t>
  </si>
  <si>
    <t>NG Ergebnis</t>
  </si>
  <si>
    <t>ON Ergebnis</t>
  </si>
  <si>
    <t>PO Ergebnis</t>
  </si>
  <si>
    <t>STH Ergebnis</t>
  </si>
  <si>
    <t>US Ergebnis</t>
  </si>
  <si>
    <t>WI Ergebnis</t>
  </si>
  <si>
    <t>Gesamtergebnis</t>
  </si>
  <si>
    <t>21000 Ergebnis</t>
  </si>
  <si>
    <t>22010 Ergebnis</t>
  </si>
  <si>
    <t>22020 Ergebnis</t>
  </si>
  <si>
    <t>22030 Ergebnis</t>
  </si>
  <si>
    <t>41000 Ergebnis</t>
  </si>
  <si>
    <t>25000 Ergebnis</t>
  </si>
  <si>
    <t>31000 Ergebnis</t>
  </si>
  <si>
    <t>55000 Ergebnis</t>
  </si>
  <si>
    <t>13200 Ergebnis</t>
  </si>
  <si>
    <t>48000 Ergebnis</t>
  </si>
  <si>
    <t>49000 Ergebnis</t>
  </si>
  <si>
    <t>64000 Ergebnis</t>
  </si>
  <si>
    <t>65000 Ergebnis</t>
  </si>
  <si>
    <t>65010 Ergebnis</t>
  </si>
  <si>
    <t>44000 Ergebnis</t>
  </si>
  <si>
    <t>26000 Ergebnis</t>
  </si>
  <si>
    <t>43000 Ergebnis</t>
  </si>
  <si>
    <t>46000 Ergebnis</t>
  </si>
  <si>
    <t>51000 Ergebnis</t>
  </si>
  <si>
    <t>51010 Ergebnis</t>
  </si>
  <si>
    <t>51020 Ergebnis</t>
  </si>
  <si>
    <t>AJ3</t>
  </si>
  <si>
    <t>Urlaubs
anspruch</t>
  </si>
</sst>
</file>

<file path=xl/styles.xml><?xml version="1.0" encoding="utf-8"?>
<styleSheet xmlns="http://schemas.openxmlformats.org/spreadsheetml/2006/main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0%"/>
  </numFmts>
  <fonts count="7">
    <font>
      <sz val="10"/>
      <name val="Arial"/>
    </font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8" fontId="4" fillId="0" borderId="0" xfId="0" applyNumberFormat="1" applyFont="1"/>
    <xf numFmtId="164" fontId="4" fillId="0" borderId="0" xfId="0" applyNumberFormat="1" applyFont="1"/>
    <xf numFmtId="0" fontId="3" fillId="0" borderId="0" xfId="0" applyFont="1"/>
    <xf numFmtId="0" fontId="5" fillId="2" borderId="0" xfId="0" applyFont="1" applyFill="1" applyBorder="1"/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/>
    <xf numFmtId="0" fontId="5" fillId="0" borderId="0" xfId="0" applyFont="1"/>
    <xf numFmtId="0" fontId="5" fillId="2" borderId="0" xfId="0" applyFont="1" applyFill="1" applyBorder="1" applyAlignment="1">
      <alignment horizontal="right"/>
    </xf>
    <xf numFmtId="165" fontId="5" fillId="2" borderId="0" xfId="0" applyNumberFormat="1" applyFont="1" applyFill="1" applyBorder="1"/>
    <xf numFmtId="44" fontId="5" fillId="2" borderId="0" xfId="1" applyFont="1" applyFill="1" applyBorder="1"/>
    <xf numFmtId="10" fontId="5" fillId="2" borderId="0" xfId="2" applyNumberFormat="1" applyFont="1" applyFill="1" applyBorder="1"/>
    <xf numFmtId="44" fontId="5" fillId="2" borderId="0" xfId="3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right"/>
    </xf>
    <xf numFmtId="10" fontId="6" fillId="2" borderId="0" xfId="0" applyNumberFormat="1" applyFont="1" applyFill="1" applyAlignment="1">
      <alignment horizontal="center"/>
    </xf>
    <xf numFmtId="1" fontId="4" fillId="0" borderId="0" xfId="0" applyNumberFormat="1" applyFont="1"/>
    <xf numFmtId="0" fontId="3" fillId="3" borderId="0" xfId="0" applyFont="1" applyFill="1" applyAlignment="1">
      <alignment wrapText="1"/>
    </xf>
    <xf numFmtId="1" fontId="3" fillId="3" borderId="0" xfId="0" applyNumberFormat="1" applyFont="1" applyFill="1" applyAlignment="1">
      <alignment wrapText="1"/>
    </xf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center" wrapText="1"/>
    </xf>
    <xf numFmtId="0" fontId="4" fillId="0" borderId="0" xfId="0" applyFont="1" applyAlignment="1">
      <alignment wrapText="1"/>
    </xf>
    <xf numFmtId="10" fontId="5" fillId="2" borderId="0" xfId="0" applyNumberFormat="1" applyFont="1" applyFill="1" applyBorder="1"/>
  </cellXfs>
  <cellStyles count="4">
    <cellStyle name="Euro" xfId="1"/>
    <cellStyle name="Prozent" xfId="2" builtinId="5"/>
    <cellStyle name="Standard" xfId="0" builtinId="0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ohdaten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rlaub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32"/>
  <sheetViews>
    <sheetView workbookViewId="0">
      <pane ySplit="1" topLeftCell="A2" activePane="bottomLeft" state="frozen"/>
      <selection pane="bottomLeft" activeCell="U236" sqref="U236"/>
    </sheetView>
  </sheetViews>
  <sheetFormatPr baseColWidth="10" defaultRowHeight="15" outlineLevelRow="3"/>
  <cols>
    <col min="1" max="1" width="5.85546875" style="1" bestFit="1" customWidth="1"/>
    <col min="2" max="2" width="10.85546875" style="1" hidden="1" customWidth="1"/>
    <col min="3" max="3" width="14.5703125" style="1" customWidth="1"/>
    <col min="4" max="4" width="9.7109375" style="1" bestFit="1" customWidth="1"/>
    <col min="5" max="5" width="12.140625" style="1" bestFit="1" customWidth="1"/>
    <col min="6" max="6" width="4.7109375" style="1" bestFit="1" customWidth="1"/>
    <col min="7" max="7" width="7.85546875" style="1" bestFit="1" customWidth="1"/>
    <col min="8" max="8" width="7" style="1" bestFit="1" customWidth="1"/>
    <col min="9" max="9" width="11.140625" style="1" customWidth="1"/>
    <col min="10" max="10" width="9.5703125" style="1" bestFit="1" customWidth="1"/>
    <col min="11" max="11" width="13" style="1" bestFit="1" customWidth="1"/>
    <col min="12" max="12" width="8.42578125" style="17" customWidth="1"/>
    <col min="13" max="13" width="10.85546875" style="1" customWidth="1"/>
    <col min="14" max="14" width="14.140625" style="1" customWidth="1"/>
    <col min="15" max="15" width="9.28515625" style="1" customWidth="1"/>
    <col min="16" max="16" width="13.5703125" style="1" customWidth="1"/>
    <col min="17" max="17" width="8" style="1" bestFit="1" customWidth="1"/>
    <col min="18" max="18" width="11.85546875" style="1" bestFit="1" customWidth="1"/>
    <col min="19" max="16384" width="11.42578125" style="1"/>
  </cols>
  <sheetData>
    <row r="1" spans="1:18" s="22" customFormat="1" ht="30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9" t="s">
        <v>11</v>
      </c>
      <c r="M1" s="18" t="s">
        <v>12</v>
      </c>
      <c r="N1" s="20" t="s">
        <v>330</v>
      </c>
      <c r="O1" s="20" t="s">
        <v>378</v>
      </c>
      <c r="P1" s="20" t="s">
        <v>338</v>
      </c>
      <c r="Q1" s="21" t="s">
        <v>339</v>
      </c>
      <c r="R1" s="20" t="s">
        <v>340</v>
      </c>
    </row>
    <row r="2" spans="1:18" outlineLevel="3">
      <c r="A2" s="1">
        <v>1178</v>
      </c>
      <c r="B2" s="1" t="s">
        <v>62</v>
      </c>
      <c r="C2" s="1" t="s">
        <v>92</v>
      </c>
      <c r="D2" s="1" t="s">
        <v>31</v>
      </c>
      <c r="E2" s="1">
        <v>21000</v>
      </c>
      <c r="G2" s="1" t="s">
        <v>16</v>
      </c>
      <c r="H2" s="1">
        <v>20</v>
      </c>
      <c r="I2" s="1" t="s">
        <v>84</v>
      </c>
      <c r="J2" s="1" t="s">
        <v>18</v>
      </c>
      <c r="K2" s="2">
        <v>2123.5</v>
      </c>
      <c r="L2" s="17">
        <v>10</v>
      </c>
      <c r="N2" s="3">
        <f>ROUND(IF(Tariftyp="AT",Grundentgelt,Grundentgelt*(1+LZProzent/100)*IRWAZ/35+FWZ),2)</f>
        <v>1334.77</v>
      </c>
      <c r="O2" s="1">
        <f>VLOOKUP(A2,Urlaub!Urlaub,5,FALSE)</f>
        <v>28</v>
      </c>
      <c r="P2" s="3">
        <f>ROUND(Monatsentgelt*IF(GdB&gt;=50,UrlaubsAn+5,UrlaubsAn)*Urlaubsfaktor,2)</f>
        <v>896.97</v>
      </c>
      <c r="Q2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175.94066550000002</v>
      </c>
      <c r="R2" s="3">
        <f>ROUND(P2+Q2,2)</f>
        <v>1072.9100000000001</v>
      </c>
    </row>
    <row r="3" spans="1:18" outlineLevel="3">
      <c r="A3" s="1">
        <v>1186</v>
      </c>
      <c r="B3" s="1" t="s">
        <v>72</v>
      </c>
      <c r="C3" s="1" t="s">
        <v>96</v>
      </c>
      <c r="D3" s="1" t="s">
        <v>31</v>
      </c>
      <c r="E3" s="1">
        <v>21000</v>
      </c>
      <c r="G3" s="1" t="s">
        <v>16</v>
      </c>
      <c r="H3" s="1">
        <v>35</v>
      </c>
      <c r="I3" s="1" t="s">
        <v>36</v>
      </c>
      <c r="J3" s="1" t="s">
        <v>81</v>
      </c>
      <c r="K3" s="2">
        <v>3679</v>
      </c>
      <c r="L3" s="17">
        <v>10</v>
      </c>
      <c r="M3" s="2"/>
      <c r="N3" s="3">
        <f>ROUND(IF(Tariftyp="AT",Grundentgelt,Grundentgelt*(1+LZProzent/100)*IRWAZ/35+FWZ),2)</f>
        <v>4046.9</v>
      </c>
      <c r="O3" s="1">
        <f>VLOOKUP(A3,Urlaub!Urlaub,5,FALSE)</f>
        <v>30</v>
      </c>
      <c r="P3" s="3">
        <f>ROUND(Monatsentgelt*IF(GdB&gt;=50,UrlaubsAn+5,UrlaubsAn)*Urlaubsfaktor,2)</f>
        <v>2913.77</v>
      </c>
      <c r="Q3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330.42151799999999</v>
      </c>
      <c r="R3" s="3">
        <f>ROUND(P3+Q3,2)</f>
        <v>3244.19</v>
      </c>
    </row>
    <row r="4" spans="1:18" outlineLevel="3">
      <c r="A4" s="1">
        <v>1193</v>
      </c>
      <c r="B4" s="1" t="s">
        <v>100</v>
      </c>
      <c r="C4" s="1" t="s">
        <v>101</v>
      </c>
      <c r="D4" s="1" t="s">
        <v>31</v>
      </c>
      <c r="E4" s="1">
        <v>21000</v>
      </c>
      <c r="G4" s="1" t="s">
        <v>16</v>
      </c>
      <c r="H4" s="1">
        <v>40</v>
      </c>
      <c r="I4" s="1" t="s">
        <v>22</v>
      </c>
      <c r="J4" s="1" t="s">
        <v>18</v>
      </c>
      <c r="K4" s="2">
        <v>2167.5</v>
      </c>
      <c r="L4" s="17">
        <v>9</v>
      </c>
      <c r="M4" s="2"/>
      <c r="N4" s="3">
        <f>ROUND(IF(Tariftyp="AT",Grundentgelt,Grundentgelt*(1+LZProzent/100)*IRWAZ/35+FWZ),2)</f>
        <v>2700.09</v>
      </c>
      <c r="O4" s="1">
        <f>VLOOKUP(A4,Urlaub!Urlaub,5,FALSE)</f>
        <v>30</v>
      </c>
      <c r="P4" s="3">
        <f>ROUND(Monatsentgelt*IF(GdB&gt;=50,UrlaubsAn+5,UrlaubsAn)*Urlaubsfaktor,2)</f>
        <v>1944.06</v>
      </c>
      <c r="Q4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381.32736899999998</v>
      </c>
      <c r="R4" s="3">
        <f>ROUND(P4+Q4,2)</f>
        <v>2325.39</v>
      </c>
    </row>
    <row r="5" spans="1:18" outlineLevel="3">
      <c r="A5" s="1">
        <v>1199</v>
      </c>
      <c r="B5" s="1" t="s">
        <v>38</v>
      </c>
      <c r="C5" s="1" t="s">
        <v>108</v>
      </c>
      <c r="D5" s="1" t="s">
        <v>31</v>
      </c>
      <c r="E5" s="1">
        <v>21000</v>
      </c>
      <c r="G5" s="1" t="s">
        <v>16</v>
      </c>
      <c r="H5" s="1">
        <v>40</v>
      </c>
      <c r="I5" s="1" t="s">
        <v>36</v>
      </c>
      <c r="J5" s="1" t="s">
        <v>37</v>
      </c>
      <c r="K5" s="2">
        <v>3311.5</v>
      </c>
      <c r="L5" s="17">
        <v>12</v>
      </c>
      <c r="M5" s="1">
        <v>221</v>
      </c>
      <c r="N5" s="3">
        <f>ROUND(IF(Tariftyp="AT",Grundentgelt,Grundentgelt*(1+LZProzent/100)*IRWAZ/35+FWZ),2)</f>
        <v>4459.72</v>
      </c>
      <c r="O5" s="1">
        <f>VLOOKUP(A5,Urlaub!Urlaub,5,FALSE)</f>
        <v>30</v>
      </c>
      <c r="P5" s="3">
        <f>ROUND(Monatsentgelt*IF(GdB&gt;=50,UrlaubsAn+5,UrlaubsAn)*Urlaubsfaktor,2)</f>
        <v>3211</v>
      </c>
      <c r="Q5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364.12740000000002</v>
      </c>
      <c r="R5" s="3">
        <f>ROUND(P5+Q5,2)</f>
        <v>3575.13</v>
      </c>
    </row>
    <row r="6" spans="1:18" outlineLevel="3">
      <c r="A6" s="1">
        <v>1233</v>
      </c>
      <c r="B6" s="1" t="s">
        <v>136</v>
      </c>
      <c r="C6" s="1" t="s">
        <v>137</v>
      </c>
      <c r="D6" s="1" t="s">
        <v>31</v>
      </c>
      <c r="E6" s="1">
        <v>21000</v>
      </c>
      <c r="G6" s="1" t="s">
        <v>16</v>
      </c>
      <c r="H6" s="1">
        <v>40</v>
      </c>
      <c r="I6" s="1" t="s">
        <v>84</v>
      </c>
      <c r="J6" s="1" t="s">
        <v>18</v>
      </c>
      <c r="K6" s="2">
        <v>2123.5</v>
      </c>
      <c r="L6" s="17">
        <v>8</v>
      </c>
      <c r="M6" s="2">
        <v>262</v>
      </c>
      <c r="N6" s="3">
        <f>ROUND(IF(Tariftyp="AT",Grundentgelt,Grundentgelt*(1+LZProzent/100)*IRWAZ/35+FWZ),2)</f>
        <v>2883.01</v>
      </c>
      <c r="O6" s="1">
        <f>VLOOKUP(A6,Urlaub!Urlaub,5,FALSE)</f>
        <v>28</v>
      </c>
      <c r="P6" s="3">
        <f>ROUND(Monatsentgelt*IF(GdB&gt;=50,UrlaubsAn+5,UrlaubsAn)*Urlaubsfaktor,2)</f>
        <v>1937.38</v>
      </c>
      <c r="Q6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380.017087</v>
      </c>
      <c r="R6" s="3">
        <f>ROUND(P6+Q6,2)</f>
        <v>2317.4</v>
      </c>
    </row>
    <row r="7" spans="1:18" outlineLevel="2">
      <c r="E7" s="4" t="s">
        <v>356</v>
      </c>
      <c r="K7" s="2"/>
      <c r="M7" s="2"/>
      <c r="N7" s="3"/>
      <c r="P7" s="3"/>
      <c r="Q7" s="3"/>
      <c r="R7" s="3">
        <f>SUBTOTAL(9,R2:R6)</f>
        <v>12535.019999999999</v>
      </c>
    </row>
    <row r="8" spans="1:18" outlineLevel="3">
      <c r="A8" s="1">
        <v>1034</v>
      </c>
      <c r="B8" s="1" t="s">
        <v>29</v>
      </c>
      <c r="C8" s="1" t="s">
        <v>30</v>
      </c>
      <c r="D8" s="1" t="s">
        <v>31</v>
      </c>
      <c r="E8" s="1">
        <v>22010</v>
      </c>
      <c r="G8" s="1" t="s">
        <v>16</v>
      </c>
      <c r="H8" s="1">
        <v>35</v>
      </c>
      <c r="I8" s="1" t="s">
        <v>32</v>
      </c>
      <c r="J8" s="1" t="s">
        <v>18</v>
      </c>
      <c r="K8" s="2">
        <v>2091</v>
      </c>
      <c r="L8" s="17">
        <v>10</v>
      </c>
      <c r="M8" s="2"/>
      <c r="N8" s="3">
        <f>ROUND(IF(Tariftyp="AT",Grundentgelt,Grundentgelt*(1+LZProzent/100)*IRWAZ/35+FWZ),2)</f>
        <v>2300.1</v>
      </c>
      <c r="O8" s="1">
        <f>VLOOKUP(A8,Urlaub!Urlaub,5,FALSE)</f>
        <v>30</v>
      </c>
      <c r="P8" s="3">
        <f>ROUND(Monatsentgelt*IF(GdB&gt;=50,UrlaubsAn+5,UrlaubsAn)*Urlaubsfaktor,2)</f>
        <v>1656.07</v>
      </c>
      <c r="Q8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324.83813050000003</v>
      </c>
      <c r="R8" s="3">
        <f>ROUND(P8+Q8,2)</f>
        <v>1980.91</v>
      </c>
    </row>
    <row r="9" spans="1:18" outlineLevel="3">
      <c r="A9" s="1">
        <v>3104</v>
      </c>
      <c r="B9" s="1" t="s">
        <v>201</v>
      </c>
      <c r="C9" s="1" t="s">
        <v>293</v>
      </c>
      <c r="D9" s="1" t="s">
        <v>31</v>
      </c>
      <c r="E9" s="1">
        <v>22010</v>
      </c>
      <c r="G9" s="1" t="s">
        <v>40</v>
      </c>
      <c r="H9" s="1">
        <v>40</v>
      </c>
      <c r="K9" s="2">
        <v>5414.68</v>
      </c>
      <c r="M9" s="2"/>
      <c r="N9" s="3">
        <f>ROUND(IF(Tariftyp="AT",Grundentgelt,Grundentgelt*(1+LZProzent/100)*IRWAZ/35+FWZ),2)</f>
        <v>5414.68</v>
      </c>
      <c r="O9" s="1">
        <f>VLOOKUP(A9,Urlaub!Urlaub,5,FALSE)</f>
        <v>30</v>
      </c>
      <c r="P9" s="3">
        <f>ROUND(Monatsentgelt*IF(GdB&gt;=50,UrlaubsAn+5,UrlaubsAn)*Urlaubsfaktor,2)</f>
        <v>3898.57</v>
      </c>
      <c r="Q9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0</v>
      </c>
      <c r="R9" s="3">
        <f>ROUND(P9+Q9,2)</f>
        <v>3898.57</v>
      </c>
    </row>
    <row r="10" spans="1:18" outlineLevel="3">
      <c r="A10" s="1">
        <v>3118</v>
      </c>
      <c r="B10" s="1" t="s">
        <v>38</v>
      </c>
      <c r="C10" s="1" t="s">
        <v>301</v>
      </c>
      <c r="D10" s="1" t="s">
        <v>31</v>
      </c>
      <c r="E10" s="1">
        <v>22010</v>
      </c>
      <c r="G10" s="1" t="s">
        <v>16</v>
      </c>
      <c r="H10" s="1">
        <v>35</v>
      </c>
      <c r="I10" s="1" t="s">
        <v>84</v>
      </c>
      <c r="J10" s="1" t="s">
        <v>18</v>
      </c>
      <c r="K10" s="2">
        <v>2123.5</v>
      </c>
      <c r="L10" s="17">
        <v>10</v>
      </c>
      <c r="M10" s="1">
        <v>254</v>
      </c>
      <c r="N10" s="3">
        <f>ROUND(IF(Tariftyp="AT",Grundentgelt,Grundentgelt*(1+LZProzent/100)*IRWAZ/35+FWZ),2)</f>
        <v>2589.85</v>
      </c>
      <c r="O10" s="1">
        <f>VLOOKUP(A10,Urlaub!Urlaub,5,FALSE)</f>
        <v>28</v>
      </c>
      <c r="P10" s="3">
        <f>ROUND(Monatsentgelt*IF(GdB&gt;=50,UrlaubsAn+5,UrlaubsAn)*Urlaubsfaktor,2)</f>
        <v>1740.38</v>
      </c>
      <c r="Q10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341.37553700000001</v>
      </c>
      <c r="R10" s="3">
        <f>ROUND(P10+Q10,2)</f>
        <v>2081.7600000000002</v>
      </c>
    </row>
    <row r="11" spans="1:18" outlineLevel="2">
      <c r="E11" s="4" t="s">
        <v>357</v>
      </c>
      <c r="K11" s="2"/>
      <c r="N11" s="3"/>
      <c r="P11" s="3"/>
      <c r="Q11" s="3"/>
      <c r="R11" s="3">
        <f>SUBTOTAL(9,R8:R10)</f>
        <v>7961.2400000000007</v>
      </c>
    </row>
    <row r="12" spans="1:18" outlineLevel="3">
      <c r="A12" s="1">
        <v>2234</v>
      </c>
      <c r="B12" s="1" t="s">
        <v>117</v>
      </c>
      <c r="C12" s="1" t="s">
        <v>173</v>
      </c>
      <c r="D12" s="1" t="s">
        <v>31</v>
      </c>
      <c r="E12" s="1">
        <v>22020</v>
      </c>
      <c r="G12" s="1" t="s">
        <v>16</v>
      </c>
      <c r="H12" s="1">
        <v>35</v>
      </c>
      <c r="I12" s="1" t="s">
        <v>32</v>
      </c>
      <c r="J12" s="1" t="s">
        <v>18</v>
      </c>
      <c r="K12" s="2">
        <v>2091</v>
      </c>
      <c r="L12" s="17">
        <v>8</v>
      </c>
      <c r="M12" s="1">
        <v>203</v>
      </c>
      <c r="N12" s="3">
        <f>ROUND(IF(Tariftyp="AT",Grundentgelt,Grundentgelt*(1+LZProzent/100)*IRWAZ/35+FWZ),2)</f>
        <v>2461.2800000000002</v>
      </c>
      <c r="O12" s="1">
        <f>VLOOKUP(A12,Urlaub!Urlaub,5,FALSE)</f>
        <v>30</v>
      </c>
      <c r="P12" s="3">
        <f>ROUND(Monatsentgelt*IF(GdB&gt;=50,UrlaubsAn+5,UrlaubsAn)*Urlaubsfaktor,2)</f>
        <v>1772.12</v>
      </c>
      <c r="Q12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347.601338</v>
      </c>
      <c r="R12" s="3">
        <f>ROUND(P12+Q12,2)</f>
        <v>2119.7199999999998</v>
      </c>
    </row>
    <row r="13" spans="1:18" outlineLevel="3">
      <c r="A13" s="1">
        <v>2551</v>
      </c>
      <c r="B13" s="1" t="s">
        <v>221</v>
      </c>
      <c r="C13" s="1" t="s">
        <v>222</v>
      </c>
      <c r="D13" s="1" t="s">
        <v>31</v>
      </c>
      <c r="E13" s="1">
        <v>22020</v>
      </c>
      <c r="G13" s="1" t="s">
        <v>16</v>
      </c>
      <c r="H13" s="1">
        <v>35</v>
      </c>
      <c r="I13" s="1" t="s">
        <v>22</v>
      </c>
      <c r="J13" s="1" t="s">
        <v>18</v>
      </c>
      <c r="K13" s="2">
        <v>2167.5</v>
      </c>
      <c r="L13" s="17">
        <v>9</v>
      </c>
      <c r="N13" s="3">
        <f>ROUND(IF(Tariftyp="AT",Grundentgelt,Grundentgelt*(1+LZProzent/100)*IRWAZ/35+FWZ),2)</f>
        <v>2362.58</v>
      </c>
      <c r="O13" s="1">
        <f>VLOOKUP(A13,Urlaub!Urlaub,5,FALSE)</f>
        <v>30</v>
      </c>
      <c r="P13" s="3">
        <f>ROUND(Monatsentgelt*IF(GdB&gt;=50,UrlaubsAn+5,UrlaubsAn)*Urlaubsfaktor,2)</f>
        <v>1701.06</v>
      </c>
      <c r="Q13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333.66291899999999</v>
      </c>
      <c r="R13" s="3">
        <f>ROUND(P13+Q13,2)</f>
        <v>2034.72</v>
      </c>
    </row>
    <row r="14" spans="1:18" outlineLevel="3">
      <c r="A14" s="1">
        <v>2695</v>
      </c>
      <c r="B14" s="1" t="s">
        <v>117</v>
      </c>
      <c r="C14" s="1" t="s">
        <v>245</v>
      </c>
      <c r="D14" s="1" t="s">
        <v>31</v>
      </c>
      <c r="E14" s="1">
        <v>22020</v>
      </c>
      <c r="G14" s="1" t="s">
        <v>16</v>
      </c>
      <c r="H14" s="1">
        <v>35</v>
      </c>
      <c r="I14" s="1" t="s">
        <v>80</v>
      </c>
      <c r="J14" s="1" t="s">
        <v>81</v>
      </c>
      <c r="K14" s="2">
        <v>4353.5</v>
      </c>
      <c r="L14" s="17">
        <v>10</v>
      </c>
      <c r="M14" s="1">
        <v>80</v>
      </c>
      <c r="N14" s="3">
        <f>ROUND(IF(Tariftyp="AT",Grundentgelt,Grundentgelt*(1+LZProzent/100)*IRWAZ/35+FWZ),2)</f>
        <v>4868.8500000000004</v>
      </c>
      <c r="O14" s="1">
        <f>VLOOKUP(A14,Urlaub!Urlaub,5,FALSE)</f>
        <v>30</v>
      </c>
      <c r="P14" s="3">
        <f>ROUND(Monatsentgelt*IF(GdB&gt;=50,UrlaubsAn+5,UrlaubsAn)*Urlaubsfaktor,2)</f>
        <v>3505.57</v>
      </c>
      <c r="Q14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397.53163800000004</v>
      </c>
      <c r="R14" s="3">
        <f>ROUND(P14+Q14,2)</f>
        <v>3903.1</v>
      </c>
    </row>
    <row r="15" spans="1:18" outlineLevel="3">
      <c r="A15" s="1">
        <v>2769</v>
      </c>
      <c r="B15" s="1" t="s">
        <v>29</v>
      </c>
      <c r="C15" s="1" t="s">
        <v>251</v>
      </c>
      <c r="D15" s="1" t="s">
        <v>31</v>
      </c>
      <c r="E15" s="1">
        <v>22020</v>
      </c>
      <c r="G15" s="1" t="s">
        <v>16</v>
      </c>
      <c r="H15" s="1">
        <v>35</v>
      </c>
      <c r="I15" s="1" t="s">
        <v>22</v>
      </c>
      <c r="J15" s="1" t="s">
        <v>18</v>
      </c>
      <c r="K15" s="2">
        <v>2167.5</v>
      </c>
      <c r="L15" s="17">
        <v>9</v>
      </c>
      <c r="N15" s="3">
        <f>ROUND(IF(Tariftyp="AT",Grundentgelt,Grundentgelt*(1+LZProzent/100)*IRWAZ/35+FWZ),2)</f>
        <v>2362.58</v>
      </c>
      <c r="O15" s="1">
        <f>VLOOKUP(A15,Urlaub!Urlaub,5,FALSE)</f>
        <v>30</v>
      </c>
      <c r="P15" s="3">
        <f>ROUND(Monatsentgelt*IF(GdB&gt;=50,UrlaubsAn+5,UrlaubsAn)*Urlaubsfaktor,2)</f>
        <v>1701.06</v>
      </c>
      <c r="Q15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333.66291899999999</v>
      </c>
      <c r="R15" s="3">
        <f>ROUND(P15+Q15,2)</f>
        <v>2034.72</v>
      </c>
    </row>
    <row r="16" spans="1:18" outlineLevel="2">
      <c r="E16" s="4" t="s">
        <v>358</v>
      </c>
      <c r="K16" s="2"/>
      <c r="N16" s="3"/>
      <c r="P16" s="3"/>
      <c r="Q16" s="3"/>
      <c r="R16" s="3">
        <f>SUBTOTAL(9,R12:R15)</f>
        <v>10092.259999999998</v>
      </c>
    </row>
    <row r="17" spans="1:18" outlineLevel="3">
      <c r="A17" s="1">
        <v>2239</v>
      </c>
      <c r="B17" s="1" t="s">
        <v>41</v>
      </c>
      <c r="C17" s="1" t="s">
        <v>174</v>
      </c>
      <c r="D17" s="1" t="s">
        <v>31</v>
      </c>
      <c r="E17" s="1">
        <v>22030</v>
      </c>
      <c r="G17" s="1" t="s">
        <v>16</v>
      </c>
      <c r="H17" s="1">
        <v>35</v>
      </c>
      <c r="I17" s="1" t="s">
        <v>80</v>
      </c>
      <c r="J17" s="1" t="s">
        <v>81</v>
      </c>
      <c r="K17" s="2">
        <v>4353.5</v>
      </c>
      <c r="L17" s="17">
        <v>10</v>
      </c>
      <c r="M17" s="2"/>
      <c r="N17" s="3">
        <f>ROUND(IF(Tariftyp="AT",Grundentgelt,Grundentgelt*(1+LZProzent/100)*IRWAZ/35+FWZ),2)</f>
        <v>4788.8500000000004</v>
      </c>
      <c r="O17" s="1">
        <f>VLOOKUP(A17,Urlaub!Urlaub,5,FALSE)</f>
        <v>30</v>
      </c>
      <c r="P17" s="3">
        <f>ROUND(Monatsentgelt*IF(GdB&gt;=50,UrlaubsAn+5,UrlaubsAn)*Urlaubsfaktor,2)</f>
        <v>3447.97</v>
      </c>
      <c r="Q17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390.999798</v>
      </c>
      <c r="R17" s="3">
        <f>ROUND(P17+Q17,2)</f>
        <v>3838.97</v>
      </c>
    </row>
    <row r="18" spans="1:18" outlineLevel="3">
      <c r="A18" s="1">
        <v>3087</v>
      </c>
      <c r="B18" s="1" t="s">
        <v>138</v>
      </c>
      <c r="C18" s="1" t="s">
        <v>283</v>
      </c>
      <c r="D18" s="1" t="s">
        <v>31</v>
      </c>
      <c r="E18" s="1">
        <v>22030</v>
      </c>
      <c r="G18" s="1" t="s">
        <v>16</v>
      </c>
      <c r="H18" s="1">
        <v>35</v>
      </c>
      <c r="I18" s="1" t="s">
        <v>53</v>
      </c>
      <c r="J18" s="1" t="s">
        <v>18</v>
      </c>
      <c r="K18" s="2">
        <v>3213.5</v>
      </c>
      <c r="L18" s="17">
        <v>11</v>
      </c>
      <c r="N18" s="3">
        <f>ROUND(IF(Tariftyp="AT",Grundentgelt,Grundentgelt*(1+LZProzent/100)*IRWAZ/35+FWZ),2)</f>
        <v>3566.99</v>
      </c>
      <c r="O18" s="1">
        <f>VLOOKUP(A18,Urlaub!Urlaub,5,FALSE)</f>
        <v>30</v>
      </c>
      <c r="P18" s="3">
        <f>ROUND(Monatsentgelt*IF(GdB&gt;=50,UrlaubsAn+5,UrlaubsAn)*Urlaubsfaktor,2)</f>
        <v>2568.23</v>
      </c>
      <c r="Q18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385.0985796250003</v>
      </c>
      <c r="R18" s="3">
        <f>ROUND(P18+Q18,2)</f>
        <v>2953.33</v>
      </c>
    </row>
    <row r="19" spans="1:18" outlineLevel="3">
      <c r="A19" s="1">
        <v>3095</v>
      </c>
      <c r="B19" s="1" t="s">
        <v>117</v>
      </c>
      <c r="C19" s="1" t="s">
        <v>287</v>
      </c>
      <c r="D19" s="1" t="s">
        <v>31</v>
      </c>
      <c r="E19" s="1">
        <v>22030</v>
      </c>
      <c r="G19" s="1" t="s">
        <v>16</v>
      </c>
      <c r="H19" s="1">
        <v>35</v>
      </c>
      <c r="I19" s="1" t="s">
        <v>36</v>
      </c>
      <c r="J19" s="1" t="s">
        <v>81</v>
      </c>
      <c r="K19" s="2">
        <v>3679</v>
      </c>
      <c r="L19" s="17">
        <v>8</v>
      </c>
      <c r="N19" s="3">
        <f>ROUND(IF(Tariftyp="AT",Grundentgelt,Grundentgelt*(1+LZProzent/100)*IRWAZ/35+FWZ),2)</f>
        <v>3973.32</v>
      </c>
      <c r="O19" s="1">
        <f>VLOOKUP(A19,Urlaub!Urlaub,5,FALSE)</f>
        <v>28</v>
      </c>
      <c r="P19" s="3">
        <f>ROUND(Monatsentgelt*IF(GdB&gt;=50,UrlaubsAn+5,UrlaubsAn)*Urlaubsfaktor,2)</f>
        <v>2670.07</v>
      </c>
      <c r="Q19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302.78593800000004</v>
      </c>
      <c r="R19" s="3">
        <f>ROUND(P19+Q19,2)</f>
        <v>2972.86</v>
      </c>
    </row>
    <row r="20" spans="1:18" outlineLevel="3">
      <c r="A20" s="1">
        <v>3096</v>
      </c>
      <c r="B20" s="1" t="s">
        <v>117</v>
      </c>
      <c r="C20" s="1" t="s">
        <v>288</v>
      </c>
      <c r="D20" s="1" t="s">
        <v>31</v>
      </c>
      <c r="E20" s="1">
        <v>22030</v>
      </c>
      <c r="G20" s="1" t="s">
        <v>16</v>
      </c>
      <c r="H20" s="1">
        <v>35</v>
      </c>
      <c r="I20" s="1" t="s">
        <v>53</v>
      </c>
      <c r="J20" s="1" t="s">
        <v>18</v>
      </c>
      <c r="K20" s="2">
        <v>3213.5</v>
      </c>
      <c r="L20" s="17">
        <v>8</v>
      </c>
      <c r="N20" s="3">
        <f>ROUND(IF(Tariftyp="AT",Grundentgelt,Grundentgelt*(1+LZProzent/100)*IRWAZ/35+FWZ),2)</f>
        <v>3470.58</v>
      </c>
      <c r="O20" s="1">
        <f>VLOOKUP(A20,Urlaub!Urlaub,5,FALSE)</f>
        <v>30</v>
      </c>
      <c r="P20" s="3">
        <f>ROUND(Monatsentgelt*IF(GdB&gt;=50,UrlaubsAn+5,UrlaubsAn)*Urlaubsfaktor,2)</f>
        <v>2498.8200000000002</v>
      </c>
      <c r="Q20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477.35047574999987</v>
      </c>
      <c r="R20" s="3">
        <f>ROUND(P20+Q20,2)</f>
        <v>2976.17</v>
      </c>
    </row>
    <row r="21" spans="1:18" outlineLevel="3">
      <c r="A21" s="1">
        <v>3112</v>
      </c>
      <c r="B21" s="1" t="s">
        <v>165</v>
      </c>
      <c r="C21" s="1" t="s">
        <v>297</v>
      </c>
      <c r="D21" s="1" t="s">
        <v>31</v>
      </c>
      <c r="E21" s="1">
        <v>22030</v>
      </c>
      <c r="G21" s="1" t="s">
        <v>16</v>
      </c>
      <c r="H21" s="1">
        <v>35</v>
      </c>
      <c r="I21" s="1" t="s">
        <v>56</v>
      </c>
      <c r="J21" s="1" t="s">
        <v>18</v>
      </c>
      <c r="K21" s="2">
        <v>2042</v>
      </c>
      <c r="L21" s="17">
        <v>9</v>
      </c>
      <c r="M21" s="2">
        <v>104</v>
      </c>
      <c r="N21" s="3">
        <f>ROUND(IF(Tariftyp="AT",Grundentgelt,Grundentgelt*(1+LZProzent/100)*IRWAZ/35+FWZ),2)</f>
        <v>2329.7800000000002</v>
      </c>
      <c r="O21" s="1">
        <f>VLOOKUP(A21,Urlaub!Urlaub,5,FALSE)</f>
        <v>30</v>
      </c>
      <c r="P21" s="3">
        <f>ROUND(Monatsentgelt*IF(GdB&gt;=50,UrlaubsAn+5,UrlaubsAn)*Urlaubsfaktor,2)</f>
        <v>1677.44</v>
      </c>
      <c r="Q21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329.029856</v>
      </c>
      <c r="R21" s="3">
        <f>ROUND(P21+Q21,2)</f>
        <v>2006.47</v>
      </c>
    </row>
    <row r="22" spans="1:18" outlineLevel="2">
      <c r="E22" s="4" t="s">
        <v>359</v>
      </c>
      <c r="K22" s="2"/>
      <c r="M22" s="2"/>
      <c r="N22" s="3"/>
      <c r="P22" s="3"/>
      <c r="Q22" s="3"/>
      <c r="R22" s="3">
        <f>SUBTOTAL(9,R17:R21)</f>
        <v>14747.8</v>
      </c>
    </row>
    <row r="23" spans="1:18" outlineLevel="1">
      <c r="D23" s="4" t="s">
        <v>341</v>
      </c>
      <c r="K23" s="2"/>
      <c r="M23" s="2"/>
      <c r="N23" s="3"/>
      <c r="P23" s="3"/>
      <c r="Q23" s="3"/>
      <c r="R23" s="3">
        <f>SUBTOTAL(9,R2:R21)</f>
        <v>45336.320000000007</v>
      </c>
    </row>
    <row r="24" spans="1:18" outlineLevel="3">
      <c r="A24" s="1">
        <v>1062</v>
      </c>
      <c r="B24" s="1" t="s">
        <v>41</v>
      </c>
      <c r="C24" s="1" t="s">
        <v>42</v>
      </c>
      <c r="D24" s="1" t="s">
        <v>147</v>
      </c>
      <c r="E24" s="1">
        <v>41000</v>
      </c>
      <c r="G24" s="1" t="s">
        <v>16</v>
      </c>
      <c r="H24" s="1">
        <v>38.5</v>
      </c>
      <c r="I24" s="1" t="s">
        <v>43</v>
      </c>
      <c r="J24" s="1" t="s">
        <v>18</v>
      </c>
      <c r="K24" s="2">
        <v>2413</v>
      </c>
      <c r="L24" s="17">
        <v>9</v>
      </c>
      <c r="M24" s="2">
        <v>256</v>
      </c>
      <c r="N24" s="3">
        <f t="shared" ref="N24:N68" si="0">ROUND(IF(Tariftyp="AT",Grundentgelt,Grundentgelt*(1+LZProzent/100)*IRWAZ/35+FWZ),2)</f>
        <v>3149.19</v>
      </c>
      <c r="O24" s="1">
        <f>VLOOKUP(A24,Urlaub!Urlaub,5,FALSE)</f>
        <v>30</v>
      </c>
      <c r="P24" s="3">
        <f t="shared" ref="P24:P68" si="1">ROUND(Monatsentgelt*IF(GdB&gt;=50,UrlaubsAn+5,UrlaubsAn)*Urlaubsfaktor,2)</f>
        <v>2267.42</v>
      </c>
      <c r="Q24" s="3">
        <f t="shared" ref="Q24:Q68" si="2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444.75443300000001</v>
      </c>
      <c r="R24" s="3">
        <f t="shared" ref="R24:R68" si="3">ROUND(P24+Q24,2)</f>
        <v>2712.17</v>
      </c>
    </row>
    <row r="25" spans="1:18" outlineLevel="3">
      <c r="A25" s="1">
        <v>1147</v>
      </c>
      <c r="B25" s="1" t="s">
        <v>77</v>
      </c>
      <c r="C25" s="1" t="s">
        <v>78</v>
      </c>
      <c r="D25" s="1" t="s">
        <v>147</v>
      </c>
      <c r="E25" s="1">
        <v>41000</v>
      </c>
      <c r="G25" s="1" t="s">
        <v>16</v>
      </c>
      <c r="H25" s="1">
        <v>40</v>
      </c>
      <c r="I25" s="1" t="s">
        <v>56</v>
      </c>
      <c r="J25" s="1" t="s">
        <v>18</v>
      </c>
      <c r="K25" s="2">
        <v>2042</v>
      </c>
      <c r="L25" s="17">
        <v>10</v>
      </c>
      <c r="M25" s="1">
        <v>132</v>
      </c>
      <c r="N25" s="3">
        <f t="shared" si="0"/>
        <v>2699.09</v>
      </c>
      <c r="O25" s="1">
        <f>VLOOKUP(A25,Urlaub!Urlaub,5,FALSE)</f>
        <v>30</v>
      </c>
      <c r="P25" s="3">
        <f t="shared" si="1"/>
        <v>1943.34</v>
      </c>
      <c r="Q25" s="3">
        <f t="shared" si="2"/>
        <v>381.18614100000002</v>
      </c>
      <c r="R25" s="3">
        <f t="shared" si="3"/>
        <v>2324.5300000000002</v>
      </c>
    </row>
    <row r="26" spans="1:18" outlineLevel="3">
      <c r="A26" s="1">
        <v>2004</v>
      </c>
      <c r="B26" s="1" t="s">
        <v>145</v>
      </c>
      <c r="C26" s="1" t="s">
        <v>146</v>
      </c>
      <c r="D26" s="1" t="s">
        <v>147</v>
      </c>
      <c r="E26" s="1">
        <v>41000</v>
      </c>
      <c r="G26" s="1" t="s">
        <v>16</v>
      </c>
      <c r="H26" s="1">
        <v>35</v>
      </c>
      <c r="I26" s="1" t="s">
        <v>32</v>
      </c>
      <c r="J26" s="1" t="s">
        <v>18</v>
      </c>
      <c r="K26" s="2">
        <v>2091</v>
      </c>
      <c r="L26" s="17">
        <v>12</v>
      </c>
      <c r="N26" s="3">
        <f t="shared" si="0"/>
        <v>2341.92</v>
      </c>
      <c r="O26" s="1">
        <f>VLOOKUP(A26,Urlaub!Urlaub,5,FALSE)</f>
        <v>30</v>
      </c>
      <c r="P26" s="3">
        <f t="shared" si="1"/>
        <v>1686.18</v>
      </c>
      <c r="Q26" s="3">
        <f t="shared" si="2"/>
        <v>330.74420700000002</v>
      </c>
      <c r="R26" s="3">
        <f t="shared" si="3"/>
        <v>2016.92</v>
      </c>
    </row>
    <row r="27" spans="1:18" outlineLevel="3">
      <c r="A27" s="1">
        <v>2017</v>
      </c>
      <c r="B27" s="1" t="s">
        <v>148</v>
      </c>
      <c r="C27" s="1" t="s">
        <v>149</v>
      </c>
      <c r="D27" s="1" t="s">
        <v>147</v>
      </c>
      <c r="E27" s="1">
        <v>41000</v>
      </c>
      <c r="G27" s="1" t="s">
        <v>16</v>
      </c>
      <c r="H27" s="1">
        <v>35</v>
      </c>
      <c r="I27" s="1" t="s">
        <v>22</v>
      </c>
      <c r="J27" s="1" t="s">
        <v>18</v>
      </c>
      <c r="K27" s="2">
        <v>2167.5</v>
      </c>
      <c r="L27" s="17">
        <v>10</v>
      </c>
      <c r="M27" s="2"/>
      <c r="N27" s="3">
        <f t="shared" si="0"/>
        <v>2384.25</v>
      </c>
      <c r="O27" s="1">
        <f>VLOOKUP(A27,Urlaub!Urlaub,5,FALSE)</f>
        <v>30</v>
      </c>
      <c r="P27" s="3">
        <f t="shared" si="1"/>
        <v>1716.66</v>
      </c>
      <c r="Q27" s="3">
        <f t="shared" si="2"/>
        <v>336.72285900000003</v>
      </c>
      <c r="R27" s="3">
        <f t="shared" si="3"/>
        <v>2053.38</v>
      </c>
    </row>
    <row r="28" spans="1:18" outlineLevel="3">
      <c r="A28" s="1">
        <v>2024</v>
      </c>
      <c r="B28" s="1" t="s">
        <v>150</v>
      </c>
      <c r="C28" s="1" t="s">
        <v>151</v>
      </c>
      <c r="D28" s="1" t="s">
        <v>147</v>
      </c>
      <c r="E28" s="1">
        <v>41000</v>
      </c>
      <c r="G28" s="1" t="s">
        <v>16</v>
      </c>
      <c r="H28" s="1">
        <v>35</v>
      </c>
      <c r="I28" s="1" t="s">
        <v>80</v>
      </c>
      <c r="J28" s="1" t="s">
        <v>152</v>
      </c>
      <c r="K28" s="2">
        <v>3701</v>
      </c>
      <c r="L28" s="17">
        <v>9</v>
      </c>
      <c r="M28" s="2"/>
      <c r="N28" s="3">
        <f t="shared" si="0"/>
        <v>4034.09</v>
      </c>
      <c r="O28" s="1">
        <f>VLOOKUP(A28,Urlaub!Urlaub,5,FALSE)</f>
        <v>30</v>
      </c>
      <c r="P28" s="3">
        <f t="shared" si="1"/>
        <v>2904.54</v>
      </c>
      <c r="Q28" s="3">
        <f t="shared" si="2"/>
        <v>329.37483600000002</v>
      </c>
      <c r="R28" s="3">
        <f t="shared" si="3"/>
        <v>3233.91</v>
      </c>
    </row>
    <row r="29" spans="1:18" outlineLevel="3">
      <c r="A29" s="1">
        <v>2114</v>
      </c>
      <c r="B29" s="1" t="s">
        <v>38</v>
      </c>
      <c r="C29" s="1" t="s">
        <v>158</v>
      </c>
      <c r="D29" s="1" t="s">
        <v>147</v>
      </c>
      <c r="E29" s="1">
        <v>41000</v>
      </c>
      <c r="G29" s="1" t="s">
        <v>16</v>
      </c>
      <c r="H29" s="1">
        <v>35</v>
      </c>
      <c r="I29" s="1" t="s">
        <v>53</v>
      </c>
      <c r="J29" s="1" t="s">
        <v>18</v>
      </c>
      <c r="K29" s="2">
        <v>3213.5</v>
      </c>
      <c r="L29" s="17">
        <v>12</v>
      </c>
      <c r="N29" s="3">
        <f t="shared" si="0"/>
        <v>3599.12</v>
      </c>
      <c r="O29" s="1">
        <f>VLOOKUP(A29,Urlaub!Urlaub,5,FALSE)</f>
        <v>30</v>
      </c>
      <c r="P29" s="3">
        <f t="shared" si="1"/>
        <v>2591.37</v>
      </c>
      <c r="Q29" s="3">
        <f t="shared" si="2"/>
        <v>354.35524900000013</v>
      </c>
      <c r="R29" s="3">
        <f t="shared" si="3"/>
        <v>2945.73</v>
      </c>
    </row>
    <row r="30" spans="1:18" outlineLevel="3">
      <c r="A30" s="1">
        <v>2115</v>
      </c>
      <c r="B30" s="1" t="s">
        <v>117</v>
      </c>
      <c r="C30" s="1" t="s">
        <v>159</v>
      </c>
      <c r="D30" s="1" t="s">
        <v>147</v>
      </c>
      <c r="E30" s="1">
        <v>41000</v>
      </c>
      <c r="G30" s="1" t="s">
        <v>16</v>
      </c>
      <c r="H30" s="1">
        <v>35</v>
      </c>
      <c r="I30" s="1" t="s">
        <v>80</v>
      </c>
      <c r="J30" s="1" t="s">
        <v>115</v>
      </c>
      <c r="K30" s="2">
        <v>3918.5</v>
      </c>
      <c r="L30" s="17">
        <v>10</v>
      </c>
      <c r="N30" s="3">
        <f t="shared" si="0"/>
        <v>4310.3500000000004</v>
      </c>
      <c r="O30" s="1">
        <f>VLOOKUP(A30,Urlaub!Urlaub,5,FALSE)</f>
        <v>28</v>
      </c>
      <c r="P30" s="3">
        <f t="shared" si="1"/>
        <v>2896.56</v>
      </c>
      <c r="Q30" s="3">
        <f t="shared" si="2"/>
        <v>328.46990399999999</v>
      </c>
      <c r="R30" s="3">
        <f t="shared" si="3"/>
        <v>3225.03</v>
      </c>
    </row>
    <row r="31" spans="1:18" outlineLevel="3">
      <c r="A31" s="1">
        <v>2117</v>
      </c>
      <c r="B31" s="1" t="s">
        <v>160</v>
      </c>
      <c r="C31" s="1" t="s">
        <v>161</v>
      </c>
      <c r="D31" s="1" t="s">
        <v>147</v>
      </c>
      <c r="E31" s="1">
        <v>41000</v>
      </c>
      <c r="G31" s="1" t="s">
        <v>16</v>
      </c>
      <c r="H31" s="1">
        <v>35</v>
      </c>
      <c r="I31" s="1" t="s">
        <v>107</v>
      </c>
      <c r="J31" s="1" t="s">
        <v>18</v>
      </c>
      <c r="K31" s="2">
        <v>2294</v>
      </c>
      <c r="L31" s="17">
        <v>12</v>
      </c>
      <c r="N31" s="3">
        <f t="shared" si="0"/>
        <v>2569.2800000000002</v>
      </c>
      <c r="O31" s="1">
        <f>VLOOKUP(A31,Urlaub!Urlaub,5,FALSE)</f>
        <v>30</v>
      </c>
      <c r="P31" s="3">
        <f t="shared" si="1"/>
        <v>1849.88</v>
      </c>
      <c r="Q31" s="3">
        <f t="shared" si="2"/>
        <v>362.85396200000002</v>
      </c>
      <c r="R31" s="3">
        <f t="shared" si="3"/>
        <v>2212.73</v>
      </c>
    </row>
    <row r="32" spans="1:18" outlineLevel="3">
      <c r="A32" s="1">
        <v>2123</v>
      </c>
      <c r="B32" s="1" t="s">
        <v>162</v>
      </c>
      <c r="C32" s="1" t="s">
        <v>163</v>
      </c>
      <c r="D32" s="1" t="s">
        <v>147</v>
      </c>
      <c r="E32" s="1">
        <v>41000</v>
      </c>
      <c r="F32" s="1">
        <v>50</v>
      </c>
      <c r="G32" s="1" t="s">
        <v>16</v>
      </c>
      <c r="H32" s="1">
        <v>35</v>
      </c>
      <c r="I32" s="1" t="s">
        <v>84</v>
      </c>
      <c r="J32" s="1" t="s">
        <v>18</v>
      </c>
      <c r="K32" s="2">
        <v>2123.5</v>
      </c>
      <c r="L32" s="17">
        <v>8</v>
      </c>
      <c r="M32" s="1">
        <v>117</v>
      </c>
      <c r="N32" s="3">
        <f t="shared" si="0"/>
        <v>2410.38</v>
      </c>
      <c r="O32" s="1">
        <f>VLOOKUP(A32,Urlaub!Urlaub,5,FALSE)</f>
        <v>30</v>
      </c>
      <c r="P32" s="3">
        <f t="shared" si="1"/>
        <v>2024.72</v>
      </c>
      <c r="Q32" s="3">
        <f t="shared" si="2"/>
        <v>397.14882799999998</v>
      </c>
      <c r="R32" s="3">
        <f t="shared" si="3"/>
        <v>2421.87</v>
      </c>
    </row>
    <row r="33" spans="1:18" outlineLevel="3">
      <c r="A33" s="1">
        <v>2197</v>
      </c>
      <c r="B33" s="1" t="s">
        <v>19</v>
      </c>
      <c r="C33" s="1" t="s">
        <v>167</v>
      </c>
      <c r="D33" s="1" t="s">
        <v>147</v>
      </c>
      <c r="E33" s="1">
        <v>41000</v>
      </c>
      <c r="G33" s="1" t="s">
        <v>16</v>
      </c>
      <c r="H33" s="1">
        <v>35</v>
      </c>
      <c r="I33" s="1" t="s">
        <v>22</v>
      </c>
      <c r="J33" s="1" t="s">
        <v>18</v>
      </c>
      <c r="K33" s="2">
        <v>2167.5</v>
      </c>
      <c r="L33" s="17">
        <v>11</v>
      </c>
      <c r="N33" s="3">
        <f t="shared" si="0"/>
        <v>2405.9299999999998</v>
      </c>
      <c r="O33" s="1">
        <f>VLOOKUP(A33,Urlaub!Urlaub,5,FALSE)</f>
        <v>30</v>
      </c>
      <c r="P33" s="3">
        <f t="shared" si="1"/>
        <v>1732.27</v>
      </c>
      <c r="Q33" s="3">
        <f t="shared" si="2"/>
        <v>339.7847605</v>
      </c>
      <c r="R33" s="3">
        <f t="shared" si="3"/>
        <v>2072.0500000000002</v>
      </c>
    </row>
    <row r="34" spans="1:18" outlineLevel="3">
      <c r="A34" s="1">
        <v>2203</v>
      </c>
      <c r="B34" s="1" t="s">
        <v>168</v>
      </c>
      <c r="C34" s="1" t="s">
        <v>169</v>
      </c>
      <c r="D34" s="1" t="s">
        <v>147</v>
      </c>
      <c r="E34" s="1">
        <v>41000</v>
      </c>
      <c r="G34" s="1" t="s">
        <v>16</v>
      </c>
      <c r="H34" s="1">
        <v>35</v>
      </c>
      <c r="I34" s="1" t="s">
        <v>53</v>
      </c>
      <c r="J34" s="1" t="s">
        <v>18</v>
      </c>
      <c r="K34" s="2">
        <v>3213.5</v>
      </c>
      <c r="L34" s="17">
        <v>9</v>
      </c>
      <c r="M34" s="1">
        <v>258</v>
      </c>
      <c r="N34" s="3">
        <f t="shared" si="0"/>
        <v>3760.72</v>
      </c>
      <c r="O34" s="1">
        <f>VLOOKUP(A34,Urlaub!Urlaub,5,FALSE)</f>
        <v>30</v>
      </c>
      <c r="P34" s="3">
        <f t="shared" si="1"/>
        <v>2707.72</v>
      </c>
      <c r="Q34" s="3">
        <f t="shared" si="2"/>
        <v>307.05544799999996</v>
      </c>
      <c r="R34" s="3">
        <f t="shared" si="3"/>
        <v>3014.78</v>
      </c>
    </row>
    <row r="35" spans="1:18" outlineLevel="3">
      <c r="A35" s="1">
        <v>2389</v>
      </c>
      <c r="B35" s="1" t="s">
        <v>117</v>
      </c>
      <c r="C35" s="1" t="s">
        <v>184</v>
      </c>
      <c r="D35" s="1" t="s">
        <v>147</v>
      </c>
      <c r="E35" s="1">
        <v>41000</v>
      </c>
      <c r="G35" s="1" t="s">
        <v>16</v>
      </c>
      <c r="H35" s="1">
        <v>35</v>
      </c>
      <c r="I35" s="1" t="s">
        <v>107</v>
      </c>
      <c r="J35" s="1" t="s">
        <v>18</v>
      </c>
      <c r="K35" s="2">
        <v>2294</v>
      </c>
      <c r="L35" s="17">
        <v>9</v>
      </c>
      <c r="N35" s="3">
        <f t="shared" si="0"/>
        <v>2500.46</v>
      </c>
      <c r="O35" s="1">
        <f>VLOOKUP(A35,Urlaub!Urlaub,5,FALSE)</f>
        <v>30</v>
      </c>
      <c r="P35" s="3">
        <f t="shared" si="1"/>
        <v>1800.33</v>
      </c>
      <c r="Q35" s="3">
        <f t="shared" si="2"/>
        <v>353.13472949999999</v>
      </c>
      <c r="R35" s="3">
        <f t="shared" si="3"/>
        <v>2153.46</v>
      </c>
    </row>
    <row r="36" spans="1:18" outlineLevel="3">
      <c r="A36" s="1">
        <v>2452</v>
      </c>
      <c r="B36" s="1" t="s">
        <v>199</v>
      </c>
      <c r="C36" s="1" t="s">
        <v>200</v>
      </c>
      <c r="D36" s="1" t="s">
        <v>147</v>
      </c>
      <c r="E36" s="1">
        <v>41000</v>
      </c>
      <c r="G36" s="1" t="s">
        <v>16</v>
      </c>
      <c r="H36" s="1">
        <v>40</v>
      </c>
      <c r="I36" s="1" t="s">
        <v>59</v>
      </c>
      <c r="J36" s="1" t="s">
        <v>18</v>
      </c>
      <c r="K36" s="2">
        <v>2224</v>
      </c>
      <c r="L36" s="17">
        <v>10</v>
      </c>
      <c r="N36" s="3">
        <f t="shared" si="0"/>
        <v>2795.89</v>
      </c>
      <c r="O36" s="1">
        <f>VLOOKUP(A36,Urlaub!Urlaub,5,FALSE)</f>
        <v>30</v>
      </c>
      <c r="P36" s="3">
        <f t="shared" si="1"/>
        <v>2013.04</v>
      </c>
      <c r="Q36" s="3">
        <f t="shared" si="2"/>
        <v>394.85779600000001</v>
      </c>
      <c r="R36" s="3">
        <f t="shared" si="3"/>
        <v>2407.9</v>
      </c>
    </row>
    <row r="37" spans="1:18" outlineLevel="3">
      <c r="A37" s="1">
        <v>2462</v>
      </c>
      <c r="B37" s="1" t="s">
        <v>203</v>
      </c>
      <c r="C37" s="1" t="s">
        <v>204</v>
      </c>
      <c r="D37" s="1" t="s">
        <v>147</v>
      </c>
      <c r="E37" s="1">
        <v>41000</v>
      </c>
      <c r="G37" s="1" t="s">
        <v>16</v>
      </c>
      <c r="H37" s="1">
        <v>35</v>
      </c>
      <c r="I37" s="1" t="s">
        <v>56</v>
      </c>
      <c r="J37" s="1" t="s">
        <v>18</v>
      </c>
      <c r="K37" s="2">
        <v>2042</v>
      </c>
      <c r="L37" s="17">
        <v>10</v>
      </c>
      <c r="M37" s="2">
        <v>199</v>
      </c>
      <c r="N37" s="3">
        <f t="shared" si="0"/>
        <v>2445.1999999999998</v>
      </c>
      <c r="O37" s="1">
        <f>VLOOKUP(A37,Urlaub!Urlaub,5,FALSE)</f>
        <v>30</v>
      </c>
      <c r="P37" s="3">
        <f t="shared" si="1"/>
        <v>1760.54</v>
      </c>
      <c r="Q37" s="3">
        <f t="shared" si="2"/>
        <v>345.32992100000001</v>
      </c>
      <c r="R37" s="3">
        <f t="shared" si="3"/>
        <v>2105.87</v>
      </c>
    </row>
    <row r="38" spans="1:18" outlineLevel="3">
      <c r="A38" s="1">
        <v>2492</v>
      </c>
      <c r="B38" s="1" t="s">
        <v>46</v>
      </c>
      <c r="C38" s="1" t="s">
        <v>206</v>
      </c>
      <c r="D38" s="1" t="s">
        <v>147</v>
      </c>
      <c r="E38" s="1">
        <v>41000</v>
      </c>
      <c r="G38" s="1" t="s">
        <v>16</v>
      </c>
      <c r="H38" s="1">
        <v>35</v>
      </c>
      <c r="I38" s="1" t="s">
        <v>80</v>
      </c>
      <c r="J38" s="1" t="s">
        <v>81</v>
      </c>
      <c r="K38" s="2">
        <v>4353.5</v>
      </c>
      <c r="L38" s="17">
        <v>10</v>
      </c>
      <c r="N38" s="3">
        <f t="shared" si="0"/>
        <v>4788.8500000000004</v>
      </c>
      <c r="O38" s="1">
        <f>VLOOKUP(A38,Urlaub!Urlaub,5,FALSE)</f>
        <v>30</v>
      </c>
      <c r="P38" s="3">
        <f t="shared" si="1"/>
        <v>3447.97</v>
      </c>
      <c r="Q38" s="3">
        <f t="shared" si="2"/>
        <v>390.999798</v>
      </c>
      <c r="R38" s="3">
        <f t="shared" si="3"/>
        <v>3838.97</v>
      </c>
    </row>
    <row r="39" spans="1:18" outlineLevel="3">
      <c r="A39" s="1">
        <v>2506</v>
      </c>
      <c r="B39" s="1" t="s">
        <v>38</v>
      </c>
      <c r="C39" s="1" t="s">
        <v>207</v>
      </c>
      <c r="D39" s="1" t="s">
        <v>147</v>
      </c>
      <c r="E39" s="1">
        <v>41000</v>
      </c>
      <c r="G39" s="1" t="s">
        <v>16</v>
      </c>
      <c r="H39" s="1">
        <v>35</v>
      </c>
      <c r="I39" s="1" t="s">
        <v>53</v>
      </c>
      <c r="J39" s="1" t="s">
        <v>18</v>
      </c>
      <c r="K39" s="2">
        <v>3213.5</v>
      </c>
      <c r="L39" s="17">
        <v>8</v>
      </c>
      <c r="M39" s="2"/>
      <c r="N39" s="3">
        <f t="shared" si="0"/>
        <v>3470.58</v>
      </c>
      <c r="O39" s="1">
        <f>VLOOKUP(A39,Urlaub!Urlaub,5,FALSE)</f>
        <v>30</v>
      </c>
      <c r="P39" s="3">
        <f t="shared" si="1"/>
        <v>2498.8200000000002</v>
      </c>
      <c r="Q39" s="3">
        <f t="shared" si="2"/>
        <v>477.35047574999987</v>
      </c>
      <c r="R39" s="3">
        <f t="shared" si="3"/>
        <v>2976.17</v>
      </c>
    </row>
    <row r="40" spans="1:18" outlineLevel="3">
      <c r="A40" s="1">
        <v>2528</v>
      </c>
      <c r="B40" s="1" t="s">
        <v>44</v>
      </c>
      <c r="C40" s="1" t="s">
        <v>210</v>
      </c>
      <c r="D40" s="1" t="s">
        <v>147</v>
      </c>
      <c r="E40" s="1">
        <v>41000</v>
      </c>
      <c r="G40" s="1" t="s">
        <v>16</v>
      </c>
      <c r="H40" s="1">
        <v>40</v>
      </c>
      <c r="I40" s="1" t="s">
        <v>94</v>
      </c>
      <c r="J40" s="1" t="s">
        <v>18</v>
      </c>
      <c r="K40" s="2">
        <v>2066.5</v>
      </c>
      <c r="L40" s="17">
        <v>8</v>
      </c>
      <c r="N40" s="3">
        <f t="shared" si="0"/>
        <v>2550.65</v>
      </c>
      <c r="O40" s="1">
        <f>VLOOKUP(A40,Urlaub!Urlaub,5,FALSE)</f>
        <v>30</v>
      </c>
      <c r="P40" s="3">
        <f t="shared" si="1"/>
        <v>1836.47</v>
      </c>
      <c r="Q40" s="3">
        <f t="shared" si="2"/>
        <v>360.2235905</v>
      </c>
      <c r="R40" s="3">
        <f t="shared" si="3"/>
        <v>2196.69</v>
      </c>
    </row>
    <row r="41" spans="1:18" outlineLevel="3">
      <c r="A41" s="1">
        <v>2535</v>
      </c>
      <c r="B41" s="1" t="s">
        <v>214</v>
      </c>
      <c r="C41" s="1" t="s">
        <v>215</v>
      </c>
      <c r="D41" s="1" t="s">
        <v>147</v>
      </c>
      <c r="E41" s="1">
        <v>41000</v>
      </c>
      <c r="G41" s="1" t="s">
        <v>16</v>
      </c>
      <c r="H41" s="1">
        <v>35</v>
      </c>
      <c r="I41" s="1" t="s">
        <v>56</v>
      </c>
      <c r="J41" s="1" t="s">
        <v>18</v>
      </c>
      <c r="K41" s="2">
        <v>2042</v>
      </c>
      <c r="L41" s="17">
        <v>10</v>
      </c>
      <c r="M41" s="1">
        <v>164</v>
      </c>
      <c r="N41" s="3">
        <f t="shared" si="0"/>
        <v>2410.1999999999998</v>
      </c>
      <c r="O41" s="1">
        <f>VLOOKUP(A41,Urlaub!Urlaub,5,FALSE)</f>
        <v>30</v>
      </c>
      <c r="P41" s="3">
        <f t="shared" si="1"/>
        <v>1735.34</v>
      </c>
      <c r="Q41" s="3">
        <f t="shared" si="2"/>
        <v>340.38694099999998</v>
      </c>
      <c r="R41" s="3">
        <f t="shared" si="3"/>
        <v>2075.73</v>
      </c>
    </row>
    <row r="42" spans="1:18" outlineLevel="3">
      <c r="A42" s="1">
        <v>2550</v>
      </c>
      <c r="B42" s="1" t="s">
        <v>219</v>
      </c>
      <c r="C42" s="1" t="s">
        <v>220</v>
      </c>
      <c r="D42" s="1" t="s">
        <v>147</v>
      </c>
      <c r="E42" s="1">
        <v>41000</v>
      </c>
      <c r="G42" s="1" t="s">
        <v>16</v>
      </c>
      <c r="H42" s="1">
        <v>35</v>
      </c>
      <c r="I42" s="1" t="s">
        <v>56</v>
      </c>
      <c r="J42" s="1" t="s">
        <v>18</v>
      </c>
      <c r="K42" s="2">
        <v>2042</v>
      </c>
      <c r="L42" s="17">
        <v>10</v>
      </c>
      <c r="M42" s="1">
        <v>101</v>
      </c>
      <c r="N42" s="3">
        <f t="shared" si="0"/>
        <v>2347.1999999999998</v>
      </c>
      <c r="O42" s="1">
        <f>VLOOKUP(A42,Urlaub!Urlaub,5,FALSE)</f>
        <v>30</v>
      </c>
      <c r="P42" s="3">
        <f t="shared" si="1"/>
        <v>1689.98</v>
      </c>
      <c r="Q42" s="3">
        <f t="shared" si="2"/>
        <v>331.489577</v>
      </c>
      <c r="R42" s="3">
        <f t="shared" si="3"/>
        <v>2021.47</v>
      </c>
    </row>
    <row r="43" spans="1:18" outlineLevel="3">
      <c r="A43" s="1">
        <v>2735</v>
      </c>
      <c r="B43" s="1" t="s">
        <v>247</v>
      </c>
      <c r="C43" s="1" t="s">
        <v>248</v>
      </c>
      <c r="D43" s="1" t="s">
        <v>147</v>
      </c>
      <c r="E43" s="1">
        <v>41000</v>
      </c>
      <c r="G43" s="1" t="s">
        <v>16</v>
      </c>
      <c r="H43" s="1">
        <v>35</v>
      </c>
      <c r="I43" s="1" t="s">
        <v>99</v>
      </c>
      <c r="J43" s="1" t="s">
        <v>18</v>
      </c>
      <c r="K43" s="2">
        <v>2866.5</v>
      </c>
      <c r="L43" s="17">
        <v>10</v>
      </c>
      <c r="N43" s="3">
        <f t="shared" si="0"/>
        <v>3153.15</v>
      </c>
      <c r="O43" s="1">
        <f>VLOOKUP(A43,Urlaub!Urlaub,5,FALSE)</f>
        <v>30</v>
      </c>
      <c r="P43" s="3">
        <f t="shared" si="1"/>
        <v>2270.27</v>
      </c>
      <c r="Q43" s="3">
        <f t="shared" si="2"/>
        <v>445.31346050000002</v>
      </c>
      <c r="R43" s="3">
        <f t="shared" si="3"/>
        <v>2715.58</v>
      </c>
    </row>
    <row r="44" spans="1:18" outlineLevel="3">
      <c r="A44" s="1">
        <v>2969</v>
      </c>
      <c r="B44" s="1" t="s">
        <v>38</v>
      </c>
      <c r="C44" s="1" t="s">
        <v>257</v>
      </c>
      <c r="D44" s="1" t="s">
        <v>147</v>
      </c>
      <c r="E44" s="1">
        <v>41000</v>
      </c>
      <c r="G44" s="1" t="s">
        <v>16</v>
      </c>
      <c r="H44" s="1">
        <v>35</v>
      </c>
      <c r="I44" s="1" t="s">
        <v>94</v>
      </c>
      <c r="J44" s="1" t="s">
        <v>18</v>
      </c>
      <c r="K44" s="2">
        <v>2066.5</v>
      </c>
      <c r="L44" s="17">
        <v>8</v>
      </c>
      <c r="M44" s="1">
        <v>87</v>
      </c>
      <c r="N44" s="3">
        <f t="shared" si="0"/>
        <v>2318.8200000000002</v>
      </c>
      <c r="O44" s="1">
        <f>VLOOKUP(A44,Urlaub!Urlaub,5,FALSE)</f>
        <v>30</v>
      </c>
      <c r="P44" s="3">
        <f t="shared" si="1"/>
        <v>1669.55</v>
      </c>
      <c r="Q44" s="3">
        <f t="shared" si="2"/>
        <v>327.48223250000001</v>
      </c>
      <c r="R44" s="3">
        <f t="shared" si="3"/>
        <v>1997.03</v>
      </c>
    </row>
    <row r="45" spans="1:18" outlineLevel="3">
      <c r="A45" s="1">
        <v>2990</v>
      </c>
      <c r="B45" s="1" t="s">
        <v>38</v>
      </c>
      <c r="C45" s="1" t="s">
        <v>258</v>
      </c>
      <c r="D45" s="1" t="s">
        <v>147</v>
      </c>
      <c r="E45" s="1">
        <v>41000</v>
      </c>
      <c r="G45" s="1" t="s">
        <v>16</v>
      </c>
      <c r="H45" s="1">
        <v>35</v>
      </c>
      <c r="I45" s="1" t="s">
        <v>94</v>
      </c>
      <c r="J45" s="1" t="s">
        <v>18</v>
      </c>
      <c r="K45" s="2">
        <v>2066.5</v>
      </c>
      <c r="L45" s="17">
        <v>11</v>
      </c>
      <c r="M45" s="2"/>
      <c r="N45" s="3">
        <f t="shared" si="0"/>
        <v>2293.8200000000002</v>
      </c>
      <c r="O45" s="1">
        <f>VLOOKUP(A45,Urlaub!Urlaub,5,FALSE)</f>
        <v>30</v>
      </c>
      <c r="P45" s="3">
        <f t="shared" si="1"/>
        <v>1651.55</v>
      </c>
      <c r="Q45" s="3">
        <f t="shared" si="2"/>
        <v>323.95153249999998</v>
      </c>
      <c r="R45" s="3">
        <f t="shared" si="3"/>
        <v>1975.5</v>
      </c>
    </row>
    <row r="46" spans="1:18" outlineLevel="3">
      <c r="A46" s="1">
        <v>3037</v>
      </c>
      <c r="B46" s="1" t="s">
        <v>219</v>
      </c>
      <c r="C46" s="1" t="s">
        <v>259</v>
      </c>
      <c r="D46" s="1" t="s">
        <v>147</v>
      </c>
      <c r="E46" s="1">
        <v>41000</v>
      </c>
      <c r="G46" s="1" t="s">
        <v>16</v>
      </c>
      <c r="H46" s="1">
        <v>35</v>
      </c>
      <c r="I46" s="1" t="s">
        <v>56</v>
      </c>
      <c r="J46" s="1" t="s">
        <v>18</v>
      </c>
      <c r="K46" s="2">
        <v>2042</v>
      </c>
      <c r="L46" s="17">
        <v>12</v>
      </c>
      <c r="M46" s="1">
        <v>249</v>
      </c>
      <c r="N46" s="3">
        <f t="shared" si="0"/>
        <v>2536.04</v>
      </c>
      <c r="O46" s="1">
        <f>VLOOKUP(A46,Urlaub!Urlaub,5,FALSE)</f>
        <v>30</v>
      </c>
      <c r="P46" s="3">
        <f t="shared" si="1"/>
        <v>1825.95</v>
      </c>
      <c r="Q46" s="3">
        <f t="shared" si="2"/>
        <v>358.16009250000002</v>
      </c>
      <c r="R46" s="3">
        <f t="shared" si="3"/>
        <v>2184.11</v>
      </c>
    </row>
    <row r="47" spans="1:18" outlineLevel="3">
      <c r="A47" s="1">
        <v>3041</v>
      </c>
      <c r="B47" s="1" t="s">
        <v>138</v>
      </c>
      <c r="C47" s="1" t="s">
        <v>260</v>
      </c>
      <c r="D47" s="1" t="s">
        <v>147</v>
      </c>
      <c r="E47" s="1">
        <v>41000</v>
      </c>
      <c r="G47" s="1" t="s">
        <v>16</v>
      </c>
      <c r="H47" s="1">
        <v>35</v>
      </c>
      <c r="I47" s="1" t="s">
        <v>36</v>
      </c>
      <c r="J47" s="1" t="s">
        <v>81</v>
      </c>
      <c r="K47" s="2">
        <v>3679</v>
      </c>
      <c r="L47" s="17">
        <v>8</v>
      </c>
      <c r="M47" s="2"/>
      <c r="N47" s="3">
        <f t="shared" si="0"/>
        <v>3973.32</v>
      </c>
      <c r="O47" s="1">
        <f>VLOOKUP(A47,Urlaub!Urlaub,5,FALSE)</f>
        <v>28</v>
      </c>
      <c r="P47" s="3">
        <f t="shared" si="1"/>
        <v>2670.07</v>
      </c>
      <c r="Q47" s="3">
        <f t="shared" si="2"/>
        <v>302.78593800000004</v>
      </c>
      <c r="R47" s="3">
        <f t="shared" si="3"/>
        <v>2972.86</v>
      </c>
    </row>
    <row r="48" spans="1:18" outlineLevel="3">
      <c r="A48" s="1">
        <v>3044</v>
      </c>
      <c r="B48" s="1" t="s">
        <v>261</v>
      </c>
      <c r="C48" s="1" t="s">
        <v>262</v>
      </c>
      <c r="D48" s="1" t="s">
        <v>147</v>
      </c>
      <c r="E48" s="1">
        <v>41000</v>
      </c>
      <c r="G48" s="1" t="s">
        <v>16</v>
      </c>
      <c r="H48" s="1">
        <v>40</v>
      </c>
      <c r="I48" s="1" t="s">
        <v>94</v>
      </c>
      <c r="J48" s="1" t="s">
        <v>18</v>
      </c>
      <c r="K48" s="2">
        <v>2066.5</v>
      </c>
      <c r="L48" s="17">
        <v>8</v>
      </c>
      <c r="N48" s="3">
        <f t="shared" si="0"/>
        <v>2550.65</v>
      </c>
      <c r="O48" s="1">
        <f>VLOOKUP(A48,Urlaub!Urlaub,5,FALSE)</f>
        <v>30</v>
      </c>
      <c r="P48" s="3">
        <f t="shared" si="1"/>
        <v>1836.47</v>
      </c>
      <c r="Q48" s="3">
        <f t="shared" si="2"/>
        <v>360.2235905</v>
      </c>
      <c r="R48" s="3">
        <f t="shared" si="3"/>
        <v>2196.69</v>
      </c>
    </row>
    <row r="49" spans="1:18" outlineLevel="3">
      <c r="A49" s="1">
        <v>3052</v>
      </c>
      <c r="B49" s="1" t="s">
        <v>19</v>
      </c>
      <c r="C49" s="1" t="s">
        <v>263</v>
      </c>
      <c r="D49" s="1" t="s">
        <v>147</v>
      </c>
      <c r="E49" s="1">
        <v>41000</v>
      </c>
      <c r="G49" s="1" t="s">
        <v>16</v>
      </c>
      <c r="H49" s="1">
        <v>35</v>
      </c>
      <c r="I49" s="1" t="s">
        <v>56</v>
      </c>
      <c r="J49" s="1" t="s">
        <v>18</v>
      </c>
      <c r="K49" s="2">
        <v>2042</v>
      </c>
      <c r="L49" s="17">
        <v>9</v>
      </c>
      <c r="M49" s="1">
        <v>200</v>
      </c>
      <c r="N49" s="3">
        <f t="shared" si="0"/>
        <v>2425.7800000000002</v>
      </c>
      <c r="O49" s="1">
        <f>VLOOKUP(A49,Urlaub!Urlaub,5,FALSE)</f>
        <v>30</v>
      </c>
      <c r="P49" s="3">
        <f t="shared" si="1"/>
        <v>1746.56</v>
      </c>
      <c r="Q49" s="3">
        <f t="shared" si="2"/>
        <v>342.58774399999999</v>
      </c>
      <c r="R49" s="3">
        <f t="shared" si="3"/>
        <v>2089.15</v>
      </c>
    </row>
    <row r="50" spans="1:18" outlineLevel="3">
      <c r="A50" s="1">
        <v>3053</v>
      </c>
      <c r="B50" s="1" t="s">
        <v>182</v>
      </c>
      <c r="C50" s="1" t="s">
        <v>264</v>
      </c>
      <c r="D50" s="1" t="s">
        <v>147</v>
      </c>
      <c r="E50" s="1">
        <v>41000</v>
      </c>
      <c r="G50" s="1" t="s">
        <v>16</v>
      </c>
      <c r="H50" s="1">
        <v>35</v>
      </c>
      <c r="I50" s="1" t="s">
        <v>43</v>
      </c>
      <c r="J50" s="1" t="s">
        <v>18</v>
      </c>
      <c r="K50" s="2">
        <v>2413</v>
      </c>
      <c r="L50" s="17">
        <v>8</v>
      </c>
      <c r="M50" s="2"/>
      <c r="N50" s="3">
        <f t="shared" si="0"/>
        <v>2606.04</v>
      </c>
      <c r="O50" s="1">
        <f>VLOOKUP(A50,Urlaub!Urlaub,5,FALSE)</f>
        <v>30</v>
      </c>
      <c r="P50" s="3">
        <f t="shared" si="1"/>
        <v>1876.35</v>
      </c>
      <c r="Q50" s="3">
        <f t="shared" si="2"/>
        <v>368.04605249999997</v>
      </c>
      <c r="R50" s="3">
        <f t="shared" si="3"/>
        <v>2244.4</v>
      </c>
    </row>
    <row r="51" spans="1:18" outlineLevel="3">
      <c r="A51" s="1">
        <v>3054</v>
      </c>
      <c r="B51" s="1" t="s">
        <v>38</v>
      </c>
      <c r="C51" s="1" t="s">
        <v>265</v>
      </c>
      <c r="D51" s="1" t="s">
        <v>147</v>
      </c>
      <c r="E51" s="1">
        <v>41000</v>
      </c>
      <c r="G51" s="1" t="s">
        <v>16</v>
      </c>
      <c r="H51" s="1">
        <v>35</v>
      </c>
      <c r="I51" s="1" t="s">
        <v>53</v>
      </c>
      <c r="J51" s="1" t="s">
        <v>18</v>
      </c>
      <c r="K51" s="2">
        <v>3213.5</v>
      </c>
      <c r="L51" s="17">
        <v>8</v>
      </c>
      <c r="N51" s="3">
        <f t="shared" si="0"/>
        <v>3470.58</v>
      </c>
      <c r="O51" s="1">
        <f>VLOOKUP(A51,Urlaub!Urlaub,5,FALSE)</f>
        <v>30</v>
      </c>
      <c r="P51" s="3">
        <f t="shared" si="1"/>
        <v>2498.8200000000002</v>
      </c>
      <c r="Q51" s="3">
        <f t="shared" si="2"/>
        <v>477.35047574999987</v>
      </c>
      <c r="R51" s="3">
        <f t="shared" si="3"/>
        <v>2976.17</v>
      </c>
    </row>
    <row r="52" spans="1:18" outlineLevel="3">
      <c r="A52" s="1">
        <v>3056</v>
      </c>
      <c r="B52" s="1" t="s">
        <v>19</v>
      </c>
      <c r="C52" s="1" t="s">
        <v>267</v>
      </c>
      <c r="D52" s="1" t="s">
        <v>147</v>
      </c>
      <c r="E52" s="1">
        <v>41000</v>
      </c>
      <c r="G52" s="1" t="s">
        <v>16</v>
      </c>
      <c r="H52" s="1">
        <v>35</v>
      </c>
      <c r="I52" s="1" t="s">
        <v>94</v>
      </c>
      <c r="J52" s="1" t="s">
        <v>18</v>
      </c>
      <c r="K52" s="2">
        <v>2066.5</v>
      </c>
      <c r="L52" s="17">
        <v>10</v>
      </c>
      <c r="M52" s="2">
        <v>100</v>
      </c>
      <c r="N52" s="3">
        <f t="shared" si="0"/>
        <v>2373.15</v>
      </c>
      <c r="O52" s="1">
        <f>VLOOKUP(A52,Urlaub!Urlaub,5,FALSE)</f>
        <v>30</v>
      </c>
      <c r="P52" s="3">
        <f t="shared" si="1"/>
        <v>1708.67</v>
      </c>
      <c r="Q52" s="3">
        <f t="shared" si="2"/>
        <v>335.15562050000005</v>
      </c>
      <c r="R52" s="3">
        <f t="shared" si="3"/>
        <v>2043.83</v>
      </c>
    </row>
    <row r="53" spans="1:18" outlineLevel="3">
      <c r="A53" s="1">
        <v>3057</v>
      </c>
      <c r="B53" s="1" t="s">
        <v>125</v>
      </c>
      <c r="C53" s="1" t="s">
        <v>268</v>
      </c>
      <c r="D53" s="1" t="s">
        <v>147</v>
      </c>
      <c r="E53" s="1">
        <v>41000</v>
      </c>
      <c r="G53" s="1" t="s">
        <v>16</v>
      </c>
      <c r="H53" s="1">
        <v>35</v>
      </c>
      <c r="I53" s="1" t="s">
        <v>59</v>
      </c>
      <c r="J53" s="1" t="s">
        <v>18</v>
      </c>
      <c r="K53" s="2">
        <v>2224</v>
      </c>
      <c r="L53" s="17">
        <v>10</v>
      </c>
      <c r="N53" s="3">
        <f t="shared" si="0"/>
        <v>2446.4</v>
      </c>
      <c r="O53" s="1">
        <f>VLOOKUP(A53,Urlaub!Urlaub,5,FALSE)</f>
        <v>30</v>
      </c>
      <c r="P53" s="3">
        <f t="shared" si="1"/>
        <v>1761.41</v>
      </c>
      <c r="Q53" s="3">
        <f t="shared" si="2"/>
        <v>345.50057150000004</v>
      </c>
      <c r="R53" s="3">
        <f t="shared" si="3"/>
        <v>2106.91</v>
      </c>
    </row>
    <row r="54" spans="1:18" outlineLevel="3">
      <c r="A54" s="1">
        <v>3063</v>
      </c>
      <c r="B54" s="1" t="s">
        <v>197</v>
      </c>
      <c r="C54" s="1" t="s">
        <v>269</v>
      </c>
      <c r="D54" s="1" t="s">
        <v>147</v>
      </c>
      <c r="E54" s="1">
        <v>41000</v>
      </c>
      <c r="G54" s="1" t="s">
        <v>16</v>
      </c>
      <c r="H54" s="1">
        <v>35</v>
      </c>
      <c r="I54" s="1" t="s">
        <v>84</v>
      </c>
      <c r="J54" s="1" t="s">
        <v>18</v>
      </c>
      <c r="K54" s="2">
        <v>2123.5</v>
      </c>
      <c r="L54" s="17">
        <v>10</v>
      </c>
      <c r="M54" s="2"/>
      <c r="N54" s="3">
        <f t="shared" si="0"/>
        <v>2335.85</v>
      </c>
      <c r="O54" s="1">
        <f>VLOOKUP(A54,Urlaub!Urlaub,5,FALSE)</f>
        <v>30</v>
      </c>
      <c r="P54" s="3">
        <f t="shared" si="1"/>
        <v>1681.81</v>
      </c>
      <c r="Q54" s="3">
        <f t="shared" si="2"/>
        <v>329.88703150000003</v>
      </c>
      <c r="R54" s="3">
        <f t="shared" si="3"/>
        <v>2011.7</v>
      </c>
    </row>
    <row r="55" spans="1:18" outlineLevel="3">
      <c r="A55" s="1">
        <v>3064</v>
      </c>
      <c r="B55" s="1" t="s">
        <v>29</v>
      </c>
      <c r="C55" s="1" t="s">
        <v>270</v>
      </c>
      <c r="D55" s="1" t="s">
        <v>147</v>
      </c>
      <c r="E55" s="1">
        <v>41000</v>
      </c>
      <c r="G55" s="1" t="s">
        <v>16</v>
      </c>
      <c r="H55" s="1">
        <v>35</v>
      </c>
      <c r="I55" s="1" t="s">
        <v>43</v>
      </c>
      <c r="J55" s="1" t="s">
        <v>18</v>
      </c>
      <c r="K55" s="2">
        <v>2413</v>
      </c>
      <c r="L55" s="17">
        <v>10</v>
      </c>
      <c r="N55" s="3">
        <f t="shared" si="0"/>
        <v>2654.3</v>
      </c>
      <c r="O55" s="1">
        <f>VLOOKUP(A55,Urlaub!Urlaub,5,FALSE)</f>
        <v>30</v>
      </c>
      <c r="P55" s="3">
        <f t="shared" si="1"/>
        <v>1911.1</v>
      </c>
      <c r="Q55" s="3">
        <f t="shared" si="2"/>
        <v>374.86226499999998</v>
      </c>
      <c r="R55" s="3">
        <f t="shared" si="3"/>
        <v>2285.96</v>
      </c>
    </row>
    <row r="56" spans="1:18" outlineLevel="3">
      <c r="A56" s="1">
        <v>3065</v>
      </c>
      <c r="B56" s="1" t="s">
        <v>143</v>
      </c>
      <c r="C56" s="1" t="s">
        <v>271</v>
      </c>
      <c r="D56" s="1" t="s">
        <v>147</v>
      </c>
      <c r="E56" s="1">
        <v>41000</v>
      </c>
      <c r="G56" s="1" t="s">
        <v>16</v>
      </c>
      <c r="H56" s="1">
        <v>35</v>
      </c>
      <c r="I56" s="1" t="s">
        <v>56</v>
      </c>
      <c r="J56" s="1" t="s">
        <v>18</v>
      </c>
      <c r="K56" s="2">
        <v>2042</v>
      </c>
      <c r="L56" s="17">
        <v>8</v>
      </c>
      <c r="M56" s="1">
        <v>168</v>
      </c>
      <c r="N56" s="3">
        <f t="shared" si="0"/>
        <v>2373.36</v>
      </c>
      <c r="O56" s="1">
        <f>VLOOKUP(A56,Urlaub!Urlaub,5,FALSE)</f>
        <v>30</v>
      </c>
      <c r="P56" s="3">
        <f t="shared" si="1"/>
        <v>1708.82</v>
      </c>
      <c r="Q56" s="3">
        <f t="shared" si="2"/>
        <v>335.18504299999995</v>
      </c>
      <c r="R56" s="3">
        <f t="shared" si="3"/>
        <v>2044.01</v>
      </c>
    </row>
    <row r="57" spans="1:18" outlineLevel="3">
      <c r="A57" s="1">
        <v>3068</v>
      </c>
      <c r="B57" s="1" t="s">
        <v>272</v>
      </c>
      <c r="C57" s="1" t="s">
        <v>273</v>
      </c>
      <c r="D57" s="1" t="s">
        <v>147</v>
      </c>
      <c r="E57" s="1">
        <v>41000</v>
      </c>
      <c r="G57" s="1" t="s">
        <v>16</v>
      </c>
      <c r="H57" s="1">
        <v>35</v>
      </c>
      <c r="I57" s="1" t="s">
        <v>53</v>
      </c>
      <c r="J57" s="1" t="s">
        <v>18</v>
      </c>
      <c r="K57" s="2">
        <v>3213.5</v>
      </c>
      <c r="L57" s="17">
        <v>11</v>
      </c>
      <c r="N57" s="3">
        <f t="shared" si="0"/>
        <v>3566.99</v>
      </c>
      <c r="O57" s="1">
        <f>VLOOKUP(A57,Urlaub!Urlaub,5,FALSE)</f>
        <v>30</v>
      </c>
      <c r="P57" s="3">
        <f t="shared" si="1"/>
        <v>2568.23</v>
      </c>
      <c r="Q57" s="3">
        <f t="shared" si="2"/>
        <v>385.0985796250003</v>
      </c>
      <c r="R57" s="3">
        <f t="shared" si="3"/>
        <v>2953.33</v>
      </c>
    </row>
    <row r="58" spans="1:18" outlineLevel="3">
      <c r="A58" s="1">
        <v>3084</v>
      </c>
      <c r="B58" s="1" t="s">
        <v>69</v>
      </c>
      <c r="C58" s="1" t="s">
        <v>282</v>
      </c>
      <c r="D58" s="1" t="s">
        <v>147</v>
      </c>
      <c r="E58" s="1">
        <v>41000</v>
      </c>
      <c r="G58" s="1" t="s">
        <v>16</v>
      </c>
      <c r="H58" s="1">
        <v>35</v>
      </c>
      <c r="I58" s="1" t="s">
        <v>53</v>
      </c>
      <c r="J58" s="1" t="s">
        <v>18</v>
      </c>
      <c r="K58" s="2">
        <v>3213.5</v>
      </c>
      <c r="L58" s="17">
        <v>10</v>
      </c>
      <c r="M58" s="2"/>
      <c r="N58" s="3">
        <f t="shared" si="0"/>
        <v>3534.85</v>
      </c>
      <c r="O58" s="1">
        <f>VLOOKUP(A58,Urlaub!Urlaub,5,FALSE)</f>
        <v>30</v>
      </c>
      <c r="P58" s="3">
        <f t="shared" si="1"/>
        <v>2545.09</v>
      </c>
      <c r="Q58" s="3">
        <f t="shared" si="2"/>
        <v>415.85229537499998</v>
      </c>
      <c r="R58" s="3">
        <f t="shared" si="3"/>
        <v>2960.94</v>
      </c>
    </row>
    <row r="59" spans="1:18" outlineLevel="3">
      <c r="A59" s="1">
        <v>3085</v>
      </c>
      <c r="B59" s="1" t="s">
        <v>253</v>
      </c>
      <c r="C59" s="1" t="s">
        <v>283</v>
      </c>
      <c r="D59" s="1" t="s">
        <v>147</v>
      </c>
      <c r="E59" s="1">
        <v>41000</v>
      </c>
      <c r="G59" s="1" t="s">
        <v>16</v>
      </c>
      <c r="H59" s="1">
        <v>35</v>
      </c>
      <c r="I59" s="1" t="s">
        <v>59</v>
      </c>
      <c r="J59" s="1" t="s">
        <v>18</v>
      </c>
      <c r="K59" s="2">
        <v>2224</v>
      </c>
      <c r="L59" s="17">
        <v>11</v>
      </c>
      <c r="N59" s="3">
        <f t="shared" si="0"/>
        <v>2468.64</v>
      </c>
      <c r="O59" s="1">
        <f>VLOOKUP(A59,Urlaub!Urlaub,5,FALSE)</f>
        <v>30</v>
      </c>
      <c r="P59" s="3">
        <f t="shared" si="1"/>
        <v>1777.42</v>
      </c>
      <c r="Q59" s="3">
        <f t="shared" si="2"/>
        <v>348.64093300000002</v>
      </c>
      <c r="R59" s="3">
        <f t="shared" si="3"/>
        <v>2126.06</v>
      </c>
    </row>
    <row r="60" spans="1:18" outlineLevel="3">
      <c r="A60" s="1">
        <v>3099</v>
      </c>
      <c r="B60" s="1" t="s">
        <v>289</v>
      </c>
      <c r="C60" s="1" t="s">
        <v>288</v>
      </c>
      <c r="D60" s="1" t="s">
        <v>147</v>
      </c>
      <c r="E60" s="1">
        <v>41000</v>
      </c>
      <c r="G60" s="1" t="s">
        <v>16</v>
      </c>
      <c r="H60" s="1">
        <v>35</v>
      </c>
      <c r="I60" s="1" t="s">
        <v>80</v>
      </c>
      <c r="J60" s="1" t="s">
        <v>115</v>
      </c>
      <c r="K60" s="2">
        <v>3918.5</v>
      </c>
      <c r="L60" s="17">
        <v>11</v>
      </c>
      <c r="N60" s="3">
        <f t="shared" si="0"/>
        <v>4349.54</v>
      </c>
      <c r="O60" s="1">
        <f>VLOOKUP(A60,Urlaub!Urlaub,5,FALSE)</f>
        <v>30</v>
      </c>
      <c r="P60" s="3">
        <f t="shared" si="1"/>
        <v>3131.67</v>
      </c>
      <c r="Q60" s="3">
        <f t="shared" si="2"/>
        <v>355.13137799999998</v>
      </c>
      <c r="R60" s="3">
        <f t="shared" si="3"/>
        <v>3486.8</v>
      </c>
    </row>
    <row r="61" spans="1:18" outlineLevel="3">
      <c r="A61" s="1">
        <v>3100</v>
      </c>
      <c r="B61" s="1" t="s">
        <v>19</v>
      </c>
      <c r="C61" s="1" t="s">
        <v>290</v>
      </c>
      <c r="D61" s="1" t="s">
        <v>147</v>
      </c>
      <c r="E61" s="1">
        <v>41000</v>
      </c>
      <c r="G61" s="1" t="s">
        <v>16</v>
      </c>
      <c r="H61" s="1">
        <v>35</v>
      </c>
      <c r="I61" s="1" t="s">
        <v>17</v>
      </c>
      <c r="J61" s="1" t="s">
        <v>18</v>
      </c>
      <c r="K61" s="2">
        <v>2608</v>
      </c>
      <c r="L61" s="17">
        <v>12</v>
      </c>
      <c r="N61" s="3">
        <f t="shared" si="0"/>
        <v>2920.96</v>
      </c>
      <c r="O61" s="1">
        <f>VLOOKUP(A61,Urlaub!Urlaub,5,FALSE)</f>
        <v>30</v>
      </c>
      <c r="P61" s="3">
        <f t="shared" si="1"/>
        <v>2103.09</v>
      </c>
      <c r="Q61" s="3">
        <f t="shared" si="2"/>
        <v>412.52110350000004</v>
      </c>
      <c r="R61" s="3">
        <f t="shared" si="3"/>
        <v>2515.61</v>
      </c>
    </row>
    <row r="62" spans="1:18" outlineLevel="3">
      <c r="A62" s="1">
        <v>3108</v>
      </c>
      <c r="B62" s="1" t="s">
        <v>117</v>
      </c>
      <c r="C62" s="1" t="s">
        <v>294</v>
      </c>
      <c r="D62" s="1" t="s">
        <v>147</v>
      </c>
      <c r="E62" s="1">
        <v>41000</v>
      </c>
      <c r="G62" s="1" t="s">
        <v>16</v>
      </c>
      <c r="H62" s="1">
        <v>35</v>
      </c>
      <c r="I62" s="1" t="s">
        <v>59</v>
      </c>
      <c r="J62" s="1" t="s">
        <v>18</v>
      </c>
      <c r="K62" s="2">
        <v>2224</v>
      </c>
      <c r="L62" s="17">
        <v>10</v>
      </c>
      <c r="M62" s="1">
        <v>222</v>
      </c>
      <c r="N62" s="3">
        <f t="shared" si="0"/>
        <v>2668.4</v>
      </c>
      <c r="O62" s="1">
        <f>VLOOKUP(A62,Urlaub!Urlaub,5,FALSE)</f>
        <v>30</v>
      </c>
      <c r="P62" s="3">
        <f t="shared" si="1"/>
        <v>1921.25</v>
      </c>
      <c r="Q62" s="3">
        <f t="shared" si="2"/>
        <v>376.85318749999999</v>
      </c>
      <c r="R62" s="3">
        <f t="shared" si="3"/>
        <v>2298.1</v>
      </c>
    </row>
    <row r="63" spans="1:18" outlineLevel="3">
      <c r="A63" s="1">
        <v>3113</v>
      </c>
      <c r="B63" s="1" t="s">
        <v>298</v>
      </c>
      <c r="C63" s="1" t="s">
        <v>299</v>
      </c>
      <c r="D63" s="1" t="s">
        <v>147</v>
      </c>
      <c r="E63" s="1">
        <v>41000</v>
      </c>
      <c r="G63" s="1" t="s">
        <v>16</v>
      </c>
      <c r="H63" s="1">
        <v>35</v>
      </c>
      <c r="I63" s="1" t="s">
        <v>94</v>
      </c>
      <c r="J63" s="1" t="s">
        <v>18</v>
      </c>
      <c r="K63" s="2">
        <v>2066.5</v>
      </c>
      <c r="L63" s="17">
        <v>11</v>
      </c>
      <c r="M63" s="2"/>
      <c r="N63" s="3">
        <f t="shared" si="0"/>
        <v>2293.8200000000002</v>
      </c>
      <c r="O63" s="1">
        <f>VLOOKUP(A63,Urlaub!Urlaub,5,FALSE)</f>
        <v>30</v>
      </c>
      <c r="P63" s="3">
        <f t="shared" si="1"/>
        <v>1651.55</v>
      </c>
      <c r="Q63" s="3">
        <f t="shared" si="2"/>
        <v>323.95153249999998</v>
      </c>
      <c r="R63" s="3">
        <f t="shared" si="3"/>
        <v>1975.5</v>
      </c>
    </row>
    <row r="64" spans="1:18" outlineLevel="3">
      <c r="A64" s="1">
        <v>3119</v>
      </c>
      <c r="B64" s="1" t="s">
        <v>302</v>
      </c>
      <c r="C64" s="1" t="s">
        <v>303</v>
      </c>
      <c r="D64" s="1" t="s">
        <v>147</v>
      </c>
      <c r="E64" s="1">
        <v>41000</v>
      </c>
      <c r="G64" s="1" t="s">
        <v>16</v>
      </c>
      <c r="H64" s="1">
        <v>35</v>
      </c>
      <c r="I64" s="1" t="s">
        <v>43</v>
      </c>
      <c r="J64" s="1" t="s">
        <v>18</v>
      </c>
      <c r="K64" s="2">
        <v>2413</v>
      </c>
      <c r="L64" s="17">
        <v>12</v>
      </c>
      <c r="N64" s="3">
        <f t="shared" si="0"/>
        <v>2702.56</v>
      </c>
      <c r="O64" s="1">
        <f>VLOOKUP(A64,Urlaub!Urlaub,5,FALSE)</f>
        <v>30</v>
      </c>
      <c r="P64" s="3">
        <f t="shared" si="1"/>
        <v>1945.84</v>
      </c>
      <c r="Q64" s="3">
        <f t="shared" si="2"/>
        <v>381.67651599999999</v>
      </c>
      <c r="R64" s="3">
        <f t="shared" si="3"/>
        <v>2327.52</v>
      </c>
    </row>
    <row r="65" spans="1:18" outlineLevel="3">
      <c r="A65" s="1">
        <v>3121</v>
      </c>
      <c r="B65" s="1" t="s">
        <v>221</v>
      </c>
      <c r="C65" s="1" t="s">
        <v>305</v>
      </c>
      <c r="D65" s="1" t="s">
        <v>147</v>
      </c>
      <c r="E65" s="1">
        <v>41000</v>
      </c>
      <c r="G65" s="1" t="s">
        <v>16</v>
      </c>
      <c r="H65" s="1">
        <v>35</v>
      </c>
      <c r="I65" s="1" t="s">
        <v>32</v>
      </c>
      <c r="J65" s="1" t="s">
        <v>18</v>
      </c>
      <c r="K65" s="2">
        <v>2091</v>
      </c>
      <c r="L65" s="17">
        <v>8</v>
      </c>
      <c r="M65" s="2"/>
      <c r="N65" s="3">
        <f t="shared" si="0"/>
        <v>2258.2800000000002</v>
      </c>
      <c r="O65" s="1">
        <f>VLOOKUP(A65,Urlaub!Urlaub,5,FALSE)</f>
        <v>28</v>
      </c>
      <c r="P65" s="3">
        <f t="shared" si="1"/>
        <v>1517.56</v>
      </c>
      <c r="Q65" s="3">
        <f t="shared" si="2"/>
        <v>297.66939400000001</v>
      </c>
      <c r="R65" s="3">
        <f t="shared" si="3"/>
        <v>1815.23</v>
      </c>
    </row>
    <row r="66" spans="1:18" outlineLevel="3">
      <c r="A66" s="1">
        <v>3126</v>
      </c>
      <c r="B66" s="1" t="s">
        <v>38</v>
      </c>
      <c r="C66" s="1" t="s">
        <v>309</v>
      </c>
      <c r="D66" s="1" t="s">
        <v>147</v>
      </c>
      <c r="E66" s="1">
        <v>41000</v>
      </c>
      <c r="G66" s="1" t="s">
        <v>16</v>
      </c>
      <c r="H66" s="1">
        <v>35</v>
      </c>
      <c r="I66" s="1" t="s">
        <v>56</v>
      </c>
      <c r="J66" s="1" t="s">
        <v>18</v>
      </c>
      <c r="K66" s="2">
        <v>2042</v>
      </c>
      <c r="L66" s="17">
        <v>10</v>
      </c>
      <c r="M66" s="1">
        <v>80</v>
      </c>
      <c r="N66" s="3">
        <f t="shared" si="0"/>
        <v>2326.1999999999998</v>
      </c>
      <c r="O66" s="1">
        <f>VLOOKUP(A66,Urlaub!Urlaub,5,FALSE)</f>
        <v>30</v>
      </c>
      <c r="P66" s="3">
        <f t="shared" si="1"/>
        <v>1674.86</v>
      </c>
      <c r="Q66" s="3">
        <f t="shared" si="2"/>
        <v>328.52378899999997</v>
      </c>
      <c r="R66" s="3">
        <f t="shared" si="3"/>
        <v>2003.38</v>
      </c>
    </row>
    <row r="67" spans="1:18" outlineLevel="3">
      <c r="A67" s="1">
        <v>3132</v>
      </c>
      <c r="B67" s="1" t="s">
        <v>19</v>
      </c>
      <c r="C67" s="1" t="s">
        <v>315</v>
      </c>
      <c r="D67" s="1" t="s">
        <v>147</v>
      </c>
      <c r="E67" s="1">
        <v>41000</v>
      </c>
      <c r="G67" s="1" t="s">
        <v>16</v>
      </c>
      <c r="H67" s="1">
        <v>35</v>
      </c>
      <c r="I67" s="1" t="s">
        <v>56</v>
      </c>
      <c r="J67" s="1" t="s">
        <v>18</v>
      </c>
      <c r="K67" s="2">
        <v>2042</v>
      </c>
      <c r="L67" s="17">
        <v>11</v>
      </c>
      <c r="M67" s="1">
        <v>211</v>
      </c>
      <c r="N67" s="3">
        <f t="shared" si="0"/>
        <v>2477.62</v>
      </c>
      <c r="O67" s="1">
        <f>VLOOKUP(A67,Urlaub!Urlaub,5,FALSE)</f>
        <v>30</v>
      </c>
      <c r="P67" s="3">
        <f t="shared" si="1"/>
        <v>1783.89</v>
      </c>
      <c r="Q67" s="3">
        <f t="shared" si="2"/>
        <v>349.91002350000002</v>
      </c>
      <c r="R67" s="3">
        <f t="shared" si="3"/>
        <v>2133.8000000000002</v>
      </c>
    </row>
    <row r="68" spans="1:18" outlineLevel="3">
      <c r="A68" s="1">
        <v>3133</v>
      </c>
      <c r="B68" s="1" t="s">
        <v>143</v>
      </c>
      <c r="C68" s="1" t="s">
        <v>316</v>
      </c>
      <c r="D68" s="1" t="s">
        <v>147</v>
      </c>
      <c r="E68" s="1">
        <v>41000</v>
      </c>
      <c r="G68" s="1" t="s">
        <v>16</v>
      </c>
      <c r="H68" s="1">
        <v>35</v>
      </c>
      <c r="I68" s="1" t="s">
        <v>94</v>
      </c>
      <c r="J68" s="1" t="s">
        <v>18</v>
      </c>
      <c r="K68" s="2">
        <v>2066.5</v>
      </c>
      <c r="L68" s="17">
        <v>8</v>
      </c>
      <c r="M68" s="1">
        <v>283</v>
      </c>
      <c r="N68" s="3">
        <f t="shared" si="0"/>
        <v>2514.8200000000002</v>
      </c>
      <c r="O68" s="1">
        <f>VLOOKUP(A68,Urlaub!Urlaub,5,FALSE)</f>
        <v>30</v>
      </c>
      <c r="P68" s="3">
        <f t="shared" si="1"/>
        <v>1810.67</v>
      </c>
      <c r="Q68" s="3">
        <f t="shared" si="2"/>
        <v>355.16292050000004</v>
      </c>
      <c r="R68" s="3">
        <f t="shared" si="3"/>
        <v>2165.83</v>
      </c>
    </row>
    <row r="69" spans="1:18" outlineLevel="2">
      <c r="E69" s="4" t="s">
        <v>360</v>
      </c>
      <c r="K69" s="2"/>
      <c r="N69" s="3"/>
      <c r="P69" s="3"/>
      <c r="Q69" s="3"/>
      <c r="R69" s="3">
        <f>SUBTOTAL(9,R24:R68)</f>
        <v>108615.36000000003</v>
      </c>
    </row>
    <row r="70" spans="1:18" outlineLevel="1">
      <c r="D70" s="4" t="s">
        <v>342</v>
      </c>
      <c r="K70" s="2"/>
      <c r="N70" s="3"/>
      <c r="P70" s="3"/>
      <c r="Q70" s="3"/>
      <c r="R70" s="3">
        <f>SUBTOTAL(9,R24:R68)</f>
        <v>108615.36000000003</v>
      </c>
    </row>
    <row r="71" spans="1:18" outlineLevel="3">
      <c r="A71" s="1">
        <v>1020</v>
      </c>
      <c r="B71" s="1" t="s">
        <v>19</v>
      </c>
      <c r="C71" s="1" t="s">
        <v>20</v>
      </c>
      <c r="D71" s="1" t="s">
        <v>21</v>
      </c>
      <c r="E71" s="1">
        <v>25000</v>
      </c>
      <c r="G71" s="1" t="s">
        <v>16</v>
      </c>
      <c r="H71" s="1">
        <v>40</v>
      </c>
      <c r="I71" s="1" t="s">
        <v>22</v>
      </c>
      <c r="J71" s="1" t="s">
        <v>18</v>
      </c>
      <c r="K71" s="2">
        <v>2167.5</v>
      </c>
      <c r="L71" s="17">
        <v>8</v>
      </c>
      <c r="N71" s="3">
        <f t="shared" ref="N71:N82" si="4">ROUND(IF(Tariftyp="AT",Grundentgelt,Grundentgelt*(1+LZProzent/100)*IRWAZ/35+FWZ),2)</f>
        <v>2675.31</v>
      </c>
      <c r="O71" s="1">
        <f>VLOOKUP(A71,Urlaub!Urlaub,5,FALSE)</f>
        <v>30</v>
      </c>
      <c r="P71" s="3">
        <f t="shared" ref="P71:P82" si="5">ROUND(Monatsentgelt*IF(GdB&gt;=50,UrlaubsAn+5,UrlaubsAn)*Urlaubsfaktor,2)</f>
        <v>1926.22</v>
      </c>
      <c r="Q71" s="3">
        <f t="shared" ref="Q71:Q82" si="6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377.82805300000001</v>
      </c>
      <c r="R71" s="3">
        <f t="shared" ref="R71:R82" si="7">ROUND(P71+Q71,2)</f>
        <v>2304.0500000000002</v>
      </c>
    </row>
    <row r="72" spans="1:18" outlineLevel="3">
      <c r="A72" s="1">
        <v>1110</v>
      </c>
      <c r="B72" s="1" t="s">
        <v>57</v>
      </c>
      <c r="C72" s="1" t="s">
        <v>58</v>
      </c>
      <c r="D72" s="1" t="s">
        <v>21</v>
      </c>
      <c r="E72" s="1">
        <v>25000</v>
      </c>
      <c r="G72" s="1" t="s">
        <v>16</v>
      </c>
      <c r="H72" s="1">
        <v>35</v>
      </c>
      <c r="I72" s="1" t="s">
        <v>59</v>
      </c>
      <c r="J72" s="1" t="s">
        <v>18</v>
      </c>
      <c r="K72" s="2">
        <v>2224</v>
      </c>
      <c r="L72" s="17">
        <v>8</v>
      </c>
      <c r="N72" s="3">
        <f t="shared" si="4"/>
        <v>2401.92</v>
      </c>
      <c r="O72" s="1">
        <f>VLOOKUP(A72,Urlaub!Urlaub,5,FALSE)</f>
        <v>28</v>
      </c>
      <c r="P72" s="3">
        <f t="shared" si="5"/>
        <v>1614.09</v>
      </c>
      <c r="Q72" s="3">
        <f t="shared" si="6"/>
        <v>316.60375349999998</v>
      </c>
      <c r="R72" s="3">
        <f t="shared" si="7"/>
        <v>1930.69</v>
      </c>
    </row>
    <row r="73" spans="1:18" outlineLevel="3">
      <c r="A73" s="1">
        <v>1148</v>
      </c>
      <c r="B73" s="1" t="s">
        <v>62</v>
      </c>
      <c r="C73" s="1" t="s">
        <v>79</v>
      </c>
      <c r="D73" s="1" t="s">
        <v>21</v>
      </c>
      <c r="E73" s="1">
        <v>25000</v>
      </c>
      <c r="G73" s="1" t="s">
        <v>16</v>
      </c>
      <c r="H73" s="1">
        <v>40</v>
      </c>
      <c r="I73" s="1" t="s">
        <v>80</v>
      </c>
      <c r="J73" s="1" t="s">
        <v>81</v>
      </c>
      <c r="K73" s="2">
        <v>4353.5</v>
      </c>
      <c r="L73" s="17">
        <v>8</v>
      </c>
      <c r="M73" s="2"/>
      <c r="N73" s="3">
        <f t="shared" si="4"/>
        <v>5373.46</v>
      </c>
      <c r="O73" s="1">
        <f>VLOOKUP(A73,Urlaub!Urlaub,5,FALSE)</f>
        <v>30</v>
      </c>
      <c r="P73" s="3">
        <f t="shared" si="5"/>
        <v>3868.89</v>
      </c>
      <c r="Q73" s="3">
        <f t="shared" si="6"/>
        <v>0</v>
      </c>
      <c r="R73" s="3">
        <f t="shared" si="7"/>
        <v>3868.89</v>
      </c>
    </row>
    <row r="74" spans="1:18" outlineLevel="3">
      <c r="A74" s="1">
        <v>1200</v>
      </c>
      <c r="B74" s="1" t="s">
        <v>109</v>
      </c>
      <c r="C74" s="1" t="s">
        <v>110</v>
      </c>
      <c r="D74" s="1" t="s">
        <v>21</v>
      </c>
      <c r="E74" s="1">
        <v>25000</v>
      </c>
      <c r="G74" s="1" t="s">
        <v>16</v>
      </c>
      <c r="H74" s="1">
        <v>35</v>
      </c>
      <c r="I74" s="1" t="s">
        <v>36</v>
      </c>
      <c r="J74" s="1" t="s">
        <v>37</v>
      </c>
      <c r="K74" s="2">
        <v>3311.5</v>
      </c>
      <c r="L74" s="17">
        <v>12</v>
      </c>
      <c r="N74" s="3">
        <f t="shared" si="4"/>
        <v>3708.88</v>
      </c>
      <c r="O74" s="1">
        <f>VLOOKUP(A74,Urlaub!Urlaub,5,FALSE)</f>
        <v>30</v>
      </c>
      <c r="P74" s="3">
        <f t="shared" si="5"/>
        <v>2670.39</v>
      </c>
      <c r="Q74" s="3">
        <f t="shared" si="6"/>
        <v>302.822226</v>
      </c>
      <c r="R74" s="3">
        <f t="shared" si="7"/>
        <v>2973.21</v>
      </c>
    </row>
    <row r="75" spans="1:18" outlineLevel="3">
      <c r="A75" s="1">
        <v>1203</v>
      </c>
      <c r="B75" s="1" t="s">
        <v>113</v>
      </c>
      <c r="C75" s="1" t="s">
        <v>114</v>
      </c>
      <c r="D75" s="1" t="s">
        <v>21</v>
      </c>
      <c r="E75" s="1">
        <v>25000</v>
      </c>
      <c r="G75" s="1" t="s">
        <v>16</v>
      </c>
      <c r="H75" s="1">
        <v>40</v>
      </c>
      <c r="I75" s="1" t="s">
        <v>80</v>
      </c>
      <c r="J75" s="1" t="s">
        <v>115</v>
      </c>
      <c r="K75" s="2">
        <v>3918.5</v>
      </c>
      <c r="L75" s="17">
        <v>11</v>
      </c>
      <c r="N75" s="3">
        <f t="shared" si="4"/>
        <v>4970.8999999999996</v>
      </c>
      <c r="O75" s="1">
        <f>VLOOKUP(A75,Urlaub!Urlaub,5,FALSE)</f>
        <v>30</v>
      </c>
      <c r="P75" s="3">
        <f t="shared" si="5"/>
        <v>3579.05</v>
      </c>
      <c r="Q75" s="3">
        <f t="shared" si="6"/>
        <v>405.86427000000003</v>
      </c>
      <c r="R75" s="3">
        <f t="shared" si="7"/>
        <v>3984.91</v>
      </c>
    </row>
    <row r="76" spans="1:18" outlineLevel="3">
      <c r="A76" s="1">
        <v>1206</v>
      </c>
      <c r="B76" s="1" t="s">
        <v>117</v>
      </c>
      <c r="C76" s="1" t="s">
        <v>118</v>
      </c>
      <c r="D76" s="1" t="s">
        <v>21</v>
      </c>
      <c r="E76" s="1">
        <v>25000</v>
      </c>
      <c r="G76" s="1" t="s">
        <v>16</v>
      </c>
      <c r="H76" s="1">
        <v>35</v>
      </c>
      <c r="I76" s="1" t="s">
        <v>80</v>
      </c>
      <c r="J76" s="1" t="s">
        <v>81</v>
      </c>
      <c r="K76" s="2">
        <v>4353.5</v>
      </c>
      <c r="L76" s="17">
        <v>11</v>
      </c>
      <c r="M76" s="1">
        <v>99</v>
      </c>
      <c r="N76" s="3">
        <f t="shared" si="4"/>
        <v>4931.3900000000003</v>
      </c>
      <c r="O76" s="1">
        <f>VLOOKUP(A76,Urlaub!Urlaub,5,FALSE)</f>
        <v>30</v>
      </c>
      <c r="P76" s="3">
        <f t="shared" si="5"/>
        <v>3550.6</v>
      </c>
      <c r="Q76" s="3">
        <f t="shared" si="6"/>
        <v>402.63803999999999</v>
      </c>
      <c r="R76" s="3">
        <f t="shared" si="7"/>
        <v>3953.24</v>
      </c>
    </row>
    <row r="77" spans="1:18" outlineLevel="3">
      <c r="A77" s="1">
        <v>1229</v>
      </c>
      <c r="B77" s="1" t="s">
        <v>131</v>
      </c>
      <c r="C77" s="1" t="s">
        <v>132</v>
      </c>
      <c r="D77" s="1" t="s">
        <v>21</v>
      </c>
      <c r="E77" s="1">
        <v>25000</v>
      </c>
      <c r="G77" s="1" t="s">
        <v>16</v>
      </c>
      <c r="H77" s="1">
        <v>40</v>
      </c>
      <c r="I77" s="1" t="s">
        <v>107</v>
      </c>
      <c r="J77" s="1" t="s">
        <v>18</v>
      </c>
      <c r="K77" s="2">
        <v>2294</v>
      </c>
      <c r="L77" s="17">
        <v>9</v>
      </c>
      <c r="M77" s="1">
        <v>165</v>
      </c>
      <c r="N77" s="3">
        <f t="shared" si="4"/>
        <v>3022.67</v>
      </c>
      <c r="O77" s="1">
        <f>VLOOKUP(A77,Urlaub!Urlaub,5,FALSE)</f>
        <v>30</v>
      </c>
      <c r="P77" s="3">
        <f t="shared" si="5"/>
        <v>2176.3200000000002</v>
      </c>
      <c r="Q77" s="3">
        <f t="shared" si="6"/>
        <v>426.88516800000002</v>
      </c>
      <c r="R77" s="3">
        <f t="shared" si="7"/>
        <v>2603.21</v>
      </c>
    </row>
    <row r="78" spans="1:18" outlineLevel="3">
      <c r="A78" s="1">
        <v>2219</v>
      </c>
      <c r="B78" s="1" t="s">
        <v>160</v>
      </c>
      <c r="C78" s="1" t="s">
        <v>172</v>
      </c>
      <c r="D78" s="1" t="s">
        <v>21</v>
      </c>
      <c r="E78" s="1">
        <v>25000</v>
      </c>
      <c r="G78" s="1" t="s">
        <v>16</v>
      </c>
      <c r="H78" s="1">
        <v>35</v>
      </c>
      <c r="I78" s="1" t="s">
        <v>94</v>
      </c>
      <c r="J78" s="1" t="s">
        <v>18</v>
      </c>
      <c r="K78" s="2">
        <v>2066.5</v>
      </c>
      <c r="L78" s="17">
        <v>9</v>
      </c>
      <c r="M78" s="2">
        <v>295</v>
      </c>
      <c r="N78" s="3">
        <f t="shared" si="4"/>
        <v>2547.4899999999998</v>
      </c>
      <c r="O78" s="1">
        <f>VLOOKUP(A78,Urlaub!Urlaub,5,FALSE)</f>
        <v>30</v>
      </c>
      <c r="P78" s="3">
        <f t="shared" si="5"/>
        <v>1834.19</v>
      </c>
      <c r="Q78" s="3">
        <f t="shared" si="6"/>
        <v>359.77636849999999</v>
      </c>
      <c r="R78" s="3">
        <f t="shared" si="7"/>
        <v>2193.9699999999998</v>
      </c>
    </row>
    <row r="79" spans="1:18" outlineLevel="3">
      <c r="A79" s="1">
        <v>3074</v>
      </c>
      <c r="B79" s="1" t="s">
        <v>131</v>
      </c>
      <c r="C79" s="1" t="s">
        <v>277</v>
      </c>
      <c r="D79" s="1" t="s">
        <v>21</v>
      </c>
      <c r="E79" s="1">
        <v>25000</v>
      </c>
      <c r="G79" s="1" t="s">
        <v>40</v>
      </c>
      <c r="H79" s="1">
        <v>35</v>
      </c>
      <c r="K79" s="2">
        <v>5280.02</v>
      </c>
      <c r="N79" s="3">
        <f t="shared" si="4"/>
        <v>5280.02</v>
      </c>
      <c r="O79" s="1">
        <f>VLOOKUP(A79,Urlaub!Urlaub,5,FALSE)</f>
        <v>30</v>
      </c>
      <c r="P79" s="3">
        <f t="shared" si="5"/>
        <v>3801.61</v>
      </c>
      <c r="Q79" s="3">
        <f t="shared" si="6"/>
        <v>106.11393659999956</v>
      </c>
      <c r="R79" s="3">
        <f t="shared" si="7"/>
        <v>3907.72</v>
      </c>
    </row>
    <row r="80" spans="1:18" outlineLevel="3">
      <c r="A80" s="1">
        <v>3093</v>
      </c>
      <c r="B80" s="1" t="s">
        <v>19</v>
      </c>
      <c r="C80" s="1" t="s">
        <v>286</v>
      </c>
      <c r="D80" s="1" t="s">
        <v>21</v>
      </c>
      <c r="E80" s="1">
        <v>25000</v>
      </c>
      <c r="G80" s="1" t="s">
        <v>16</v>
      </c>
      <c r="H80" s="1">
        <v>35</v>
      </c>
      <c r="I80" s="1" t="s">
        <v>36</v>
      </c>
      <c r="J80" s="1" t="s">
        <v>81</v>
      </c>
      <c r="K80" s="2">
        <v>3679</v>
      </c>
      <c r="L80" s="17">
        <v>9</v>
      </c>
      <c r="M80" s="1">
        <v>88</v>
      </c>
      <c r="N80" s="3">
        <f t="shared" si="4"/>
        <v>4098.1099999999997</v>
      </c>
      <c r="O80" s="1">
        <f>VLOOKUP(A80,Urlaub!Urlaub,5,FALSE)</f>
        <v>30</v>
      </c>
      <c r="P80" s="3">
        <f t="shared" si="5"/>
        <v>2950.64</v>
      </c>
      <c r="Q80" s="3">
        <f t="shared" si="6"/>
        <v>334.602576</v>
      </c>
      <c r="R80" s="3">
        <f t="shared" si="7"/>
        <v>3285.24</v>
      </c>
    </row>
    <row r="81" spans="1:18" outlineLevel="3">
      <c r="A81" s="1">
        <v>3111</v>
      </c>
      <c r="B81" s="1" t="s">
        <v>295</v>
      </c>
      <c r="C81" s="1" t="s">
        <v>296</v>
      </c>
      <c r="D81" s="1" t="s">
        <v>21</v>
      </c>
      <c r="E81" s="1">
        <v>25000</v>
      </c>
      <c r="G81" s="1" t="s">
        <v>16</v>
      </c>
      <c r="H81" s="1">
        <v>35</v>
      </c>
      <c r="I81" s="1" t="s">
        <v>84</v>
      </c>
      <c r="J81" s="1" t="s">
        <v>18</v>
      </c>
      <c r="K81" s="2">
        <v>2123.5</v>
      </c>
      <c r="L81" s="17">
        <v>12</v>
      </c>
      <c r="M81" s="2"/>
      <c r="N81" s="3">
        <f t="shared" si="4"/>
        <v>2378.3200000000002</v>
      </c>
      <c r="O81" s="1">
        <f>VLOOKUP(A81,Urlaub!Urlaub,5,FALSE)</f>
        <v>28</v>
      </c>
      <c r="P81" s="3">
        <f t="shared" si="5"/>
        <v>1598.23</v>
      </c>
      <c r="Q81" s="3">
        <f t="shared" si="6"/>
        <v>313.49281450000001</v>
      </c>
      <c r="R81" s="3">
        <f t="shared" si="7"/>
        <v>1911.72</v>
      </c>
    </row>
    <row r="82" spans="1:18" outlineLevel="3">
      <c r="A82" s="1">
        <v>3123</v>
      </c>
      <c r="B82" s="1" t="s">
        <v>143</v>
      </c>
      <c r="C82" s="1" t="s">
        <v>307</v>
      </c>
      <c r="D82" s="1" t="s">
        <v>21</v>
      </c>
      <c r="E82" s="1">
        <v>25000</v>
      </c>
      <c r="G82" s="1" t="s">
        <v>16</v>
      </c>
      <c r="H82" s="1">
        <v>35</v>
      </c>
      <c r="I82" s="1" t="s">
        <v>107</v>
      </c>
      <c r="J82" s="1" t="s">
        <v>18</v>
      </c>
      <c r="K82" s="2">
        <v>2294</v>
      </c>
      <c r="L82" s="17">
        <v>12</v>
      </c>
      <c r="N82" s="3">
        <f t="shared" si="4"/>
        <v>2569.2800000000002</v>
      </c>
      <c r="O82" s="1">
        <f>VLOOKUP(A82,Urlaub!Urlaub,5,FALSE)</f>
        <v>30</v>
      </c>
      <c r="P82" s="3">
        <f t="shared" si="5"/>
        <v>1849.88</v>
      </c>
      <c r="Q82" s="3">
        <f t="shared" si="6"/>
        <v>362.85396200000002</v>
      </c>
      <c r="R82" s="3">
        <f t="shared" si="7"/>
        <v>2212.73</v>
      </c>
    </row>
    <row r="83" spans="1:18" outlineLevel="2">
      <c r="E83" s="4" t="s">
        <v>361</v>
      </c>
      <c r="K83" s="2"/>
      <c r="N83" s="3"/>
      <c r="P83" s="3"/>
      <c r="Q83" s="3"/>
      <c r="R83" s="3">
        <f>SUBTOTAL(9,R71:R82)</f>
        <v>35129.58</v>
      </c>
    </row>
    <row r="84" spans="1:18" outlineLevel="1">
      <c r="D84" s="4" t="s">
        <v>343</v>
      </c>
      <c r="K84" s="2"/>
      <c r="N84" s="3"/>
      <c r="P84" s="3"/>
      <c r="Q84" s="3"/>
      <c r="R84" s="3">
        <f>SUBTOTAL(9,R71:R82)</f>
        <v>35129.58</v>
      </c>
    </row>
    <row r="85" spans="1:18" outlineLevel="3">
      <c r="A85" s="1">
        <v>1121</v>
      </c>
      <c r="B85" s="1" t="s">
        <v>62</v>
      </c>
      <c r="C85" s="1" t="s">
        <v>63</v>
      </c>
      <c r="D85" s="1" t="s">
        <v>64</v>
      </c>
      <c r="E85" s="1">
        <v>31000</v>
      </c>
      <c r="G85" s="1" t="s">
        <v>16</v>
      </c>
      <c r="H85" s="1">
        <v>35</v>
      </c>
      <c r="I85" s="1" t="s">
        <v>65</v>
      </c>
      <c r="J85" s="1" t="s">
        <v>66</v>
      </c>
      <c r="K85" s="2">
        <v>4204.5</v>
      </c>
      <c r="L85" s="17">
        <v>11</v>
      </c>
      <c r="M85" s="2"/>
      <c r="N85" s="3">
        <f>ROUND(IF(Tariftyp="AT",Grundentgelt,Grundentgelt*(1+LZProzent/100)*IRWAZ/35+FWZ),2)</f>
        <v>4667</v>
      </c>
      <c r="O85" s="1">
        <f>VLOOKUP(A85,Urlaub!Urlaub,5,FALSE)</f>
        <v>30</v>
      </c>
      <c r="P85" s="3">
        <f>ROUND(Monatsentgelt*IF(GdB&gt;=50,UrlaubsAn+5,UrlaubsAn)*Urlaubsfaktor,2)</f>
        <v>3360.24</v>
      </c>
      <c r="Q85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381.05121599999995</v>
      </c>
      <c r="R85" s="3">
        <f>ROUND(P85+Q85,2)</f>
        <v>3741.29</v>
      </c>
    </row>
    <row r="86" spans="1:18" outlineLevel="3">
      <c r="A86" s="1">
        <v>1127</v>
      </c>
      <c r="B86" s="1" t="s">
        <v>67</v>
      </c>
      <c r="C86" s="1" t="s">
        <v>68</v>
      </c>
      <c r="D86" s="1" t="s">
        <v>64</v>
      </c>
      <c r="E86" s="1">
        <v>31000</v>
      </c>
      <c r="G86" s="1" t="s">
        <v>16</v>
      </c>
      <c r="H86" s="1">
        <v>35</v>
      </c>
      <c r="I86" s="1" t="s">
        <v>59</v>
      </c>
      <c r="J86" s="1" t="s">
        <v>18</v>
      </c>
      <c r="K86" s="2">
        <v>2224</v>
      </c>
      <c r="L86" s="17">
        <v>10</v>
      </c>
      <c r="N86" s="3">
        <f>ROUND(IF(Tariftyp="AT",Grundentgelt,Grundentgelt*(1+LZProzent/100)*IRWAZ/35+FWZ),2)</f>
        <v>2446.4</v>
      </c>
      <c r="O86" s="1">
        <f>VLOOKUP(A86,Urlaub!Urlaub,5,FALSE)</f>
        <v>30</v>
      </c>
      <c r="P86" s="3">
        <f>ROUND(Monatsentgelt*IF(GdB&gt;=50,UrlaubsAn+5,UrlaubsAn)*Urlaubsfaktor,2)</f>
        <v>1761.41</v>
      </c>
      <c r="Q86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345.50057150000004</v>
      </c>
      <c r="R86" s="3">
        <f>ROUND(P86+Q86,2)</f>
        <v>2106.91</v>
      </c>
    </row>
    <row r="87" spans="1:18" outlineLevel="3">
      <c r="A87" s="1">
        <v>1162</v>
      </c>
      <c r="B87" s="1" t="s">
        <v>86</v>
      </c>
      <c r="C87" s="1" t="s">
        <v>87</v>
      </c>
      <c r="D87" s="1" t="s">
        <v>64</v>
      </c>
      <c r="E87" s="1">
        <v>31000</v>
      </c>
      <c r="G87" s="1" t="s">
        <v>40</v>
      </c>
      <c r="H87" s="1">
        <v>40</v>
      </c>
      <c r="K87" s="2">
        <v>6143.46</v>
      </c>
      <c r="N87" s="3">
        <f>ROUND(IF(Tariftyp="AT",Grundentgelt,Grundentgelt*(1+LZProzent/100)*IRWAZ/35+FWZ),2)</f>
        <v>6143.46</v>
      </c>
      <c r="O87" s="1">
        <f>VLOOKUP(A87,Urlaub!Urlaub,5,FALSE)</f>
        <v>30</v>
      </c>
      <c r="P87" s="3">
        <f>ROUND(Monatsentgelt*IF(GdB&gt;=50,UrlaubsAn+5,UrlaubsAn)*Urlaubsfaktor,2)</f>
        <v>4423.29</v>
      </c>
      <c r="Q87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0</v>
      </c>
      <c r="R87" s="3">
        <f>ROUND(P87+Q87,2)</f>
        <v>4423.29</v>
      </c>
    </row>
    <row r="88" spans="1:18" outlineLevel="3">
      <c r="A88" s="1">
        <v>1223</v>
      </c>
      <c r="B88" s="1" t="s">
        <v>125</v>
      </c>
      <c r="C88" s="1" t="s">
        <v>126</v>
      </c>
      <c r="D88" s="1" t="s">
        <v>64</v>
      </c>
      <c r="E88" s="1">
        <v>31000</v>
      </c>
      <c r="G88" s="1" t="s">
        <v>16</v>
      </c>
      <c r="H88" s="1">
        <v>40</v>
      </c>
      <c r="I88" s="1" t="s">
        <v>53</v>
      </c>
      <c r="J88" s="1" t="s">
        <v>18</v>
      </c>
      <c r="K88" s="2">
        <v>3213.5</v>
      </c>
      <c r="L88" s="17">
        <v>12</v>
      </c>
      <c r="N88" s="3">
        <f>ROUND(IF(Tariftyp="AT",Grundentgelt,Grundentgelt*(1+LZProzent/100)*IRWAZ/35+FWZ),2)</f>
        <v>4113.28</v>
      </c>
      <c r="O88" s="1">
        <f>VLOOKUP(A88,Urlaub!Urlaub,5,FALSE)</f>
        <v>30</v>
      </c>
      <c r="P88" s="3">
        <f>ROUND(Monatsentgelt*IF(GdB&gt;=50,UrlaubsAn+5,UrlaubsAn)*Urlaubsfaktor,2)</f>
        <v>2961.56</v>
      </c>
      <c r="Q88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335.84090400000002</v>
      </c>
      <c r="R88" s="3">
        <f>ROUND(P88+Q88,2)</f>
        <v>3297.4</v>
      </c>
    </row>
    <row r="89" spans="1:18" outlineLevel="2">
      <c r="E89" s="4" t="s">
        <v>362</v>
      </c>
      <c r="K89" s="2"/>
      <c r="N89" s="3"/>
      <c r="P89" s="3"/>
      <c r="Q89" s="3"/>
      <c r="R89" s="3">
        <f>SUBTOTAL(9,R85:R88)</f>
        <v>13568.89</v>
      </c>
    </row>
    <row r="90" spans="1:18" outlineLevel="1">
      <c r="D90" s="4" t="s">
        <v>344</v>
      </c>
      <c r="K90" s="2"/>
      <c r="N90" s="3"/>
      <c r="P90" s="3"/>
      <c r="Q90" s="3"/>
      <c r="R90" s="3">
        <f>SUBTOTAL(9,R85:R88)</f>
        <v>13568.89</v>
      </c>
    </row>
    <row r="91" spans="1:18" outlineLevel="3">
      <c r="A91" s="1">
        <v>1031</v>
      </c>
      <c r="B91" s="1" t="s">
        <v>26</v>
      </c>
      <c r="C91" s="1" t="s">
        <v>27</v>
      </c>
      <c r="D91" s="1" t="s">
        <v>28</v>
      </c>
      <c r="E91" s="1">
        <v>55000</v>
      </c>
      <c r="G91" s="1" t="s">
        <v>16</v>
      </c>
      <c r="H91" s="1">
        <v>35</v>
      </c>
      <c r="I91" s="1" t="s">
        <v>17</v>
      </c>
      <c r="J91" s="1" t="s">
        <v>18</v>
      </c>
      <c r="K91" s="2">
        <v>2608</v>
      </c>
      <c r="L91" s="17">
        <v>10</v>
      </c>
      <c r="M91" s="2"/>
      <c r="N91" s="3">
        <f>ROUND(IF(Tariftyp="AT",Grundentgelt,Grundentgelt*(1+LZProzent/100)*IRWAZ/35+FWZ),2)</f>
        <v>2868.8</v>
      </c>
      <c r="O91" s="1">
        <f>VLOOKUP(A91,Urlaub!Urlaub,5,FALSE)</f>
        <v>30</v>
      </c>
      <c r="P91" s="3">
        <f>ROUND(Monatsentgelt*IF(GdB&gt;=50,UrlaubsAn+5,UrlaubsAn)*Urlaubsfaktor,2)</f>
        <v>2065.54</v>
      </c>
      <c r="Q91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405.15567099999998</v>
      </c>
      <c r="R91" s="3">
        <f>ROUND(P91+Q91,2)</f>
        <v>2470.6999999999998</v>
      </c>
    </row>
    <row r="92" spans="1:18" outlineLevel="3">
      <c r="A92" s="1">
        <v>1117</v>
      </c>
      <c r="B92" s="1" t="s">
        <v>29</v>
      </c>
      <c r="C92" s="1" t="s">
        <v>61</v>
      </c>
      <c r="D92" s="1" t="s">
        <v>28</v>
      </c>
      <c r="E92" s="1">
        <v>55000</v>
      </c>
      <c r="G92" s="1" t="s">
        <v>40</v>
      </c>
      <c r="H92" s="1">
        <v>40</v>
      </c>
      <c r="K92" s="2">
        <v>8228.2099999999991</v>
      </c>
      <c r="N92" s="3">
        <f>ROUND(IF(Tariftyp="AT",Grundentgelt,Grundentgelt*(1+LZProzent/100)*IRWAZ/35+FWZ),2)</f>
        <v>8228.2099999999991</v>
      </c>
      <c r="O92" s="1">
        <f>VLOOKUP(A92,Urlaub!Urlaub,5,FALSE)</f>
        <v>30</v>
      </c>
      <c r="P92" s="3">
        <f>ROUND(Monatsentgelt*IF(GdB&gt;=50,UrlaubsAn+5,UrlaubsAn)*Urlaubsfaktor,2)</f>
        <v>5924.31</v>
      </c>
      <c r="Q92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0</v>
      </c>
      <c r="R92" s="3">
        <f>ROUND(P92+Q92,2)</f>
        <v>5924.31</v>
      </c>
    </row>
    <row r="93" spans="1:18" outlineLevel="3">
      <c r="A93" s="1">
        <v>1227</v>
      </c>
      <c r="B93" s="1" t="s">
        <v>128</v>
      </c>
      <c r="C93" s="1" t="s">
        <v>129</v>
      </c>
      <c r="D93" s="1" t="s">
        <v>28</v>
      </c>
      <c r="E93" s="1">
        <v>55000</v>
      </c>
      <c r="G93" s="1" t="s">
        <v>16</v>
      </c>
      <c r="H93" s="1">
        <v>40</v>
      </c>
      <c r="I93" s="1" t="s">
        <v>94</v>
      </c>
      <c r="J93" s="1" t="s">
        <v>18</v>
      </c>
      <c r="K93" s="2">
        <v>2066.5</v>
      </c>
      <c r="L93" s="17">
        <v>8</v>
      </c>
      <c r="M93" s="2"/>
      <c r="N93" s="3">
        <f>ROUND(IF(Tariftyp="AT",Grundentgelt,Grundentgelt*(1+LZProzent/100)*IRWAZ/35+FWZ),2)</f>
        <v>2550.65</v>
      </c>
      <c r="O93" s="1">
        <f>VLOOKUP(A93,Urlaub!Urlaub,5,FALSE)</f>
        <v>28</v>
      </c>
      <c r="P93" s="3">
        <f>ROUND(Monatsentgelt*IF(GdB&gt;=50,UrlaubsAn+5,UrlaubsAn)*Urlaubsfaktor,2)</f>
        <v>1714.04</v>
      </c>
      <c r="Q93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336.20894599999997</v>
      </c>
      <c r="R93" s="3">
        <f>ROUND(P93+Q93,2)</f>
        <v>2050.25</v>
      </c>
    </row>
    <row r="94" spans="1:18" outlineLevel="3">
      <c r="A94" s="1">
        <v>3055</v>
      </c>
      <c r="B94" s="1" t="s">
        <v>38</v>
      </c>
      <c r="C94" s="1" t="s">
        <v>266</v>
      </c>
      <c r="D94" s="1" t="s">
        <v>28</v>
      </c>
      <c r="E94" s="1">
        <v>55000</v>
      </c>
      <c r="G94" s="1" t="s">
        <v>16</v>
      </c>
      <c r="H94" s="1">
        <v>40</v>
      </c>
      <c r="I94" s="1" t="s">
        <v>17</v>
      </c>
      <c r="J94" s="1" t="s">
        <v>18</v>
      </c>
      <c r="K94" s="2">
        <v>2608</v>
      </c>
      <c r="L94" s="17">
        <v>9</v>
      </c>
      <c r="N94" s="3">
        <f>ROUND(IF(Tariftyp="AT",Grundentgelt,Grundentgelt*(1+LZProzent/100)*IRWAZ/35+FWZ),2)</f>
        <v>3248.82</v>
      </c>
      <c r="O94" s="1">
        <f>VLOOKUP(A94,Urlaub!Urlaub,5,FALSE)</f>
        <v>30</v>
      </c>
      <c r="P94" s="3">
        <f>ROUND(Monatsentgelt*IF(GdB&gt;=50,UrlaubsAn+5,UrlaubsAn)*Urlaubsfaktor,2)</f>
        <v>2339.15</v>
      </c>
      <c r="Q94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458.82427250000001</v>
      </c>
      <c r="R94" s="3">
        <f>ROUND(P94+Q94,2)</f>
        <v>2797.97</v>
      </c>
    </row>
    <row r="95" spans="1:18" outlineLevel="2">
      <c r="E95" s="4" t="s">
        <v>363</v>
      </c>
      <c r="K95" s="2"/>
      <c r="N95" s="3"/>
      <c r="P95" s="3"/>
      <c r="Q95" s="3"/>
      <c r="R95" s="3">
        <f>SUBTOTAL(9,R91:R94)</f>
        <v>13243.23</v>
      </c>
    </row>
    <row r="96" spans="1:18" outlineLevel="1">
      <c r="D96" s="4" t="s">
        <v>345</v>
      </c>
      <c r="K96" s="2"/>
      <c r="N96" s="3"/>
      <c r="P96" s="3"/>
      <c r="Q96" s="3"/>
      <c r="R96" s="3">
        <f>SUBTOTAL(9,R91:R94)</f>
        <v>13243.23</v>
      </c>
    </row>
    <row r="97" spans="1:18" outlineLevel="3">
      <c r="A97" s="1">
        <v>1061</v>
      </c>
      <c r="B97" s="1" t="s">
        <v>38</v>
      </c>
      <c r="C97" s="1" t="s">
        <v>39</v>
      </c>
      <c r="D97" s="1" t="s">
        <v>35</v>
      </c>
      <c r="E97" s="1">
        <v>13200</v>
      </c>
      <c r="G97" s="1" t="s">
        <v>40</v>
      </c>
      <c r="H97" s="1">
        <v>40</v>
      </c>
      <c r="K97" s="2">
        <v>5461.41</v>
      </c>
      <c r="N97" s="3">
        <f t="shared" ref="N97:N105" si="8">ROUND(IF(Tariftyp="AT",Grundentgelt,Grundentgelt*(1+LZProzent/100)*IRWAZ/35+FWZ),2)</f>
        <v>5461.41</v>
      </c>
      <c r="O97" s="1">
        <f>VLOOKUP(A97,Urlaub!Urlaub,5,FALSE)</f>
        <v>28</v>
      </c>
      <c r="P97" s="3">
        <f t="shared" ref="P97:P105" si="9">ROUND(Monatsentgelt*IF(GdB&gt;=50,UrlaubsAn+5,UrlaubsAn)*Urlaubsfaktor,2)</f>
        <v>3670.07</v>
      </c>
      <c r="Q97" s="3">
        <f t="shared" ref="Q97:Q105" si="10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0</v>
      </c>
      <c r="R97" s="3">
        <f t="shared" ref="R97:R105" si="11">ROUND(P97+Q97,2)</f>
        <v>3670.07</v>
      </c>
    </row>
    <row r="98" spans="1:18" outlineLevel="3">
      <c r="A98" s="1">
        <v>1116</v>
      </c>
      <c r="B98" s="1" t="s">
        <v>60</v>
      </c>
      <c r="C98" s="1" t="s">
        <v>61</v>
      </c>
      <c r="D98" s="1" t="s">
        <v>35</v>
      </c>
      <c r="E98" s="1">
        <v>13200</v>
      </c>
      <c r="G98" s="1" t="s">
        <v>40</v>
      </c>
      <c r="H98" s="1">
        <v>40</v>
      </c>
      <c r="K98" s="2">
        <v>6033.31</v>
      </c>
      <c r="N98" s="3">
        <f t="shared" si="8"/>
        <v>6033.31</v>
      </c>
      <c r="O98" s="1">
        <f>VLOOKUP(A98,Urlaub!Urlaub,5,FALSE)</f>
        <v>30</v>
      </c>
      <c r="P98" s="3">
        <f t="shared" si="9"/>
        <v>4343.9799999999996</v>
      </c>
      <c r="Q98" s="3">
        <f t="shared" si="10"/>
        <v>0</v>
      </c>
      <c r="R98" s="3">
        <f t="shared" si="11"/>
        <v>4343.9799999999996</v>
      </c>
    </row>
    <row r="99" spans="1:18" outlineLevel="3">
      <c r="A99" s="1">
        <v>1161</v>
      </c>
      <c r="B99" s="1" t="s">
        <v>38</v>
      </c>
      <c r="C99" s="1" t="s">
        <v>85</v>
      </c>
      <c r="D99" s="1" t="s">
        <v>35</v>
      </c>
      <c r="E99" s="1">
        <v>13200</v>
      </c>
      <c r="G99" s="1" t="s">
        <v>16</v>
      </c>
      <c r="H99" s="1">
        <v>40</v>
      </c>
      <c r="I99" s="1" t="s">
        <v>43</v>
      </c>
      <c r="J99" s="1" t="s">
        <v>18</v>
      </c>
      <c r="K99" s="2">
        <v>2413</v>
      </c>
      <c r="L99" s="17">
        <v>9</v>
      </c>
      <c r="N99" s="3">
        <f t="shared" si="8"/>
        <v>3005.91</v>
      </c>
      <c r="O99" s="1">
        <f>VLOOKUP(A99,Urlaub!Urlaub,5,FALSE)</f>
        <v>28</v>
      </c>
      <c r="P99" s="3">
        <f t="shared" si="9"/>
        <v>2019.97</v>
      </c>
      <c r="Q99" s="3">
        <f t="shared" si="10"/>
        <v>396.21711550000003</v>
      </c>
      <c r="R99" s="3">
        <f t="shared" si="11"/>
        <v>2416.19</v>
      </c>
    </row>
    <row r="100" spans="1:18" outlineLevel="3">
      <c r="A100" s="1">
        <v>2446</v>
      </c>
      <c r="B100" s="1" t="s">
        <v>192</v>
      </c>
      <c r="C100" s="1" t="s">
        <v>193</v>
      </c>
      <c r="D100" s="1" t="s">
        <v>35</v>
      </c>
      <c r="E100" s="1">
        <v>13200</v>
      </c>
      <c r="G100" s="1" t="s">
        <v>194</v>
      </c>
      <c r="H100" s="1">
        <v>35</v>
      </c>
      <c r="I100" s="1" t="s">
        <v>195</v>
      </c>
      <c r="J100" s="1" t="s">
        <v>225</v>
      </c>
      <c r="K100" s="2">
        <v>861.4</v>
      </c>
      <c r="N100" s="3">
        <f t="shared" si="8"/>
        <v>861.4</v>
      </c>
      <c r="O100" s="1">
        <f>VLOOKUP(A100,Urlaub!Urlaub,5,FALSE)</f>
        <v>30</v>
      </c>
      <c r="P100" s="3">
        <f t="shared" si="9"/>
        <v>620.21</v>
      </c>
      <c r="Q100" s="3">
        <f t="shared" si="10"/>
        <v>121.65419150000002</v>
      </c>
      <c r="R100" s="3">
        <f t="shared" si="11"/>
        <v>741.86</v>
      </c>
    </row>
    <row r="101" spans="1:18" outlineLevel="3">
      <c r="A101" s="1">
        <v>2531</v>
      </c>
      <c r="B101" s="1" t="s">
        <v>19</v>
      </c>
      <c r="C101" s="1" t="s">
        <v>211</v>
      </c>
      <c r="D101" s="1" t="s">
        <v>35</v>
      </c>
      <c r="E101" s="1">
        <v>13200</v>
      </c>
      <c r="G101" s="1" t="s">
        <v>16</v>
      </c>
      <c r="H101" s="1">
        <v>35</v>
      </c>
      <c r="I101" s="1" t="s">
        <v>22</v>
      </c>
      <c r="J101" s="1" t="s">
        <v>18</v>
      </c>
      <c r="K101" s="2">
        <v>2167.5</v>
      </c>
      <c r="L101" s="17">
        <v>11</v>
      </c>
      <c r="M101" s="1">
        <v>170</v>
      </c>
      <c r="N101" s="3">
        <f t="shared" si="8"/>
        <v>2575.9299999999998</v>
      </c>
      <c r="O101" s="1">
        <f>VLOOKUP(A101,Urlaub!Urlaub,5,FALSE)</f>
        <v>30</v>
      </c>
      <c r="P101" s="3">
        <f t="shared" si="9"/>
        <v>1854.67</v>
      </c>
      <c r="Q101" s="3">
        <f t="shared" si="10"/>
        <v>363.7935205</v>
      </c>
      <c r="R101" s="3">
        <f t="shared" si="11"/>
        <v>2218.46</v>
      </c>
    </row>
    <row r="102" spans="1:18" outlineLevel="3">
      <c r="A102" s="1">
        <v>2560</v>
      </c>
      <c r="B102" s="1" t="s">
        <v>223</v>
      </c>
      <c r="C102" s="1" t="s">
        <v>224</v>
      </c>
      <c r="D102" s="1" t="s">
        <v>35</v>
      </c>
      <c r="E102" s="1">
        <v>13200</v>
      </c>
      <c r="G102" s="1" t="s">
        <v>194</v>
      </c>
      <c r="H102" s="1">
        <v>35</v>
      </c>
      <c r="I102" s="1" t="s">
        <v>195</v>
      </c>
      <c r="J102" s="1" t="s">
        <v>377</v>
      </c>
      <c r="K102" s="2">
        <v>922.1</v>
      </c>
      <c r="N102" s="3">
        <f t="shared" si="8"/>
        <v>922.1</v>
      </c>
      <c r="O102" s="1">
        <f>VLOOKUP(A102,Urlaub!Urlaub,5,FALSE)</f>
        <v>30</v>
      </c>
      <c r="P102" s="3">
        <f t="shared" si="9"/>
        <v>663.91</v>
      </c>
      <c r="Q102" s="3">
        <f t="shared" si="10"/>
        <v>130.22594649999999</v>
      </c>
      <c r="R102" s="3">
        <f t="shared" si="11"/>
        <v>794.14</v>
      </c>
    </row>
    <row r="103" spans="1:18" outlineLevel="3">
      <c r="A103" s="1">
        <v>2602</v>
      </c>
      <c r="B103" s="1" t="s">
        <v>60</v>
      </c>
      <c r="C103" s="1" t="s">
        <v>231</v>
      </c>
      <c r="D103" s="1" t="s">
        <v>35</v>
      </c>
      <c r="E103" s="1">
        <v>13200</v>
      </c>
      <c r="G103" s="1" t="s">
        <v>16</v>
      </c>
      <c r="H103" s="1">
        <v>35</v>
      </c>
      <c r="I103" s="1" t="s">
        <v>36</v>
      </c>
      <c r="J103" s="1" t="s">
        <v>81</v>
      </c>
      <c r="K103" s="2">
        <v>3679</v>
      </c>
      <c r="L103" s="17">
        <v>10</v>
      </c>
      <c r="N103" s="3">
        <f t="shared" si="8"/>
        <v>4046.9</v>
      </c>
      <c r="O103" s="1">
        <f>VLOOKUP(A103,Urlaub!Urlaub,5,FALSE)</f>
        <v>30</v>
      </c>
      <c r="P103" s="3">
        <f t="shared" si="9"/>
        <v>2913.77</v>
      </c>
      <c r="Q103" s="3">
        <f t="shared" si="10"/>
        <v>330.42151799999999</v>
      </c>
      <c r="R103" s="3">
        <f t="shared" si="11"/>
        <v>3244.19</v>
      </c>
    </row>
    <row r="104" spans="1:18" outlineLevel="3">
      <c r="A104" s="1">
        <v>2624</v>
      </c>
      <c r="B104" s="1" t="s">
        <v>19</v>
      </c>
      <c r="C104" s="1" t="s">
        <v>237</v>
      </c>
      <c r="D104" s="1" t="s">
        <v>35</v>
      </c>
      <c r="E104" s="1">
        <v>13200</v>
      </c>
      <c r="G104" s="1" t="s">
        <v>16</v>
      </c>
      <c r="H104" s="1">
        <v>35</v>
      </c>
      <c r="I104" s="1" t="s">
        <v>17</v>
      </c>
      <c r="J104" s="1" t="s">
        <v>18</v>
      </c>
      <c r="K104" s="2">
        <v>2608</v>
      </c>
      <c r="L104" s="17">
        <v>12</v>
      </c>
      <c r="M104" s="2"/>
      <c r="N104" s="3">
        <f t="shared" si="8"/>
        <v>2920.96</v>
      </c>
      <c r="O104" s="1">
        <f>VLOOKUP(A104,Urlaub!Urlaub,5,FALSE)</f>
        <v>30</v>
      </c>
      <c r="P104" s="3">
        <f t="shared" si="9"/>
        <v>2103.09</v>
      </c>
      <c r="Q104" s="3">
        <f t="shared" si="10"/>
        <v>412.52110350000004</v>
      </c>
      <c r="R104" s="3">
        <f t="shared" si="11"/>
        <v>2515.61</v>
      </c>
    </row>
    <row r="105" spans="1:18" outlineLevel="3">
      <c r="A105" s="1">
        <v>2717</v>
      </c>
      <c r="B105" s="1" t="s">
        <v>29</v>
      </c>
      <c r="C105" s="1" t="s">
        <v>246</v>
      </c>
      <c r="D105" s="1" t="s">
        <v>35</v>
      </c>
      <c r="E105" s="1">
        <v>13200</v>
      </c>
      <c r="G105" s="1" t="s">
        <v>194</v>
      </c>
      <c r="H105" s="1">
        <v>35</v>
      </c>
      <c r="I105" s="1" t="s">
        <v>195</v>
      </c>
      <c r="J105" s="1" t="s">
        <v>196</v>
      </c>
      <c r="K105" s="2">
        <v>820.55</v>
      </c>
      <c r="N105" s="3">
        <f t="shared" si="8"/>
        <v>820.55</v>
      </c>
      <c r="O105" s="1">
        <f>VLOOKUP(A105,Urlaub!Urlaub,5,FALSE)</f>
        <v>30</v>
      </c>
      <c r="P105" s="3">
        <f t="shared" si="9"/>
        <v>590.79999999999995</v>
      </c>
      <c r="Q105" s="3">
        <f t="shared" si="10"/>
        <v>115.88542</v>
      </c>
      <c r="R105" s="3">
        <f t="shared" si="11"/>
        <v>706.69</v>
      </c>
    </row>
    <row r="106" spans="1:18" outlineLevel="2">
      <c r="E106" s="4" t="s">
        <v>364</v>
      </c>
      <c r="K106" s="2"/>
      <c r="N106" s="3"/>
      <c r="P106" s="3"/>
      <c r="Q106" s="3"/>
      <c r="R106" s="3">
        <f>SUBTOTAL(9,R97:R105)</f>
        <v>20651.189999999999</v>
      </c>
    </row>
    <row r="107" spans="1:18" outlineLevel="1">
      <c r="D107" s="4" t="s">
        <v>346</v>
      </c>
      <c r="K107" s="2"/>
      <c r="N107" s="3"/>
      <c r="P107" s="3"/>
      <c r="Q107" s="3"/>
      <c r="R107" s="3">
        <f>SUBTOTAL(9,R97:R105)</f>
        <v>20651.189999999999</v>
      </c>
    </row>
    <row r="108" spans="1:18" outlineLevel="3">
      <c r="A108" s="1">
        <v>1159</v>
      </c>
      <c r="B108" s="1" t="s">
        <v>44</v>
      </c>
      <c r="C108" s="1" t="s">
        <v>82</v>
      </c>
      <c r="D108" s="1" t="s">
        <v>76</v>
      </c>
      <c r="E108" s="1">
        <v>48000</v>
      </c>
      <c r="F108" s="1">
        <v>60</v>
      </c>
      <c r="G108" s="1" t="s">
        <v>16</v>
      </c>
      <c r="H108" s="1">
        <v>40</v>
      </c>
      <c r="I108" s="1" t="s">
        <v>22</v>
      </c>
      <c r="J108" s="1" t="s">
        <v>18</v>
      </c>
      <c r="K108" s="2">
        <v>2167.5</v>
      </c>
      <c r="L108" s="17">
        <v>11</v>
      </c>
      <c r="N108" s="3">
        <f t="shared" ref="N108:N113" si="12">ROUND(IF(Tariftyp="AT",Grundentgelt,Grundentgelt*(1+LZProzent/100)*IRWAZ/35+FWZ),2)</f>
        <v>2749.63</v>
      </c>
      <c r="O108" s="1">
        <f>VLOOKUP(A108,Urlaub!Urlaub,5,FALSE)</f>
        <v>30</v>
      </c>
      <c r="P108" s="3">
        <f t="shared" ref="P108:P113" si="13">ROUND(Monatsentgelt*IF(GdB&gt;=50,UrlaubsAn+5,UrlaubsAn)*Urlaubsfaktor,2)</f>
        <v>2309.69</v>
      </c>
      <c r="Q108" s="3">
        <f t="shared" ref="Q108:Q113" si="14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453.04569350000008</v>
      </c>
      <c r="R108" s="3">
        <f t="shared" ref="R108:R113" si="15">ROUND(P108+Q108,2)</f>
        <v>2762.74</v>
      </c>
    </row>
    <row r="109" spans="1:18" outlineLevel="3">
      <c r="A109" s="1">
        <v>2401</v>
      </c>
      <c r="B109" s="1" t="s">
        <v>125</v>
      </c>
      <c r="C109" s="1" t="s">
        <v>186</v>
      </c>
      <c r="D109" s="1" t="s">
        <v>76</v>
      </c>
      <c r="E109" s="1">
        <v>48000</v>
      </c>
      <c r="G109" s="1" t="s">
        <v>16</v>
      </c>
      <c r="H109" s="1">
        <v>35</v>
      </c>
      <c r="I109" s="1" t="s">
        <v>56</v>
      </c>
      <c r="J109" s="1" t="s">
        <v>18</v>
      </c>
      <c r="K109" s="2">
        <v>2042</v>
      </c>
      <c r="L109" s="17">
        <v>11</v>
      </c>
      <c r="M109" s="1">
        <v>56</v>
      </c>
      <c r="N109" s="3">
        <f t="shared" si="12"/>
        <v>2322.62</v>
      </c>
      <c r="O109" s="1">
        <f>VLOOKUP(A109,Urlaub!Urlaub,5,FALSE)</f>
        <v>30</v>
      </c>
      <c r="P109" s="3">
        <f t="shared" si="13"/>
        <v>1672.29</v>
      </c>
      <c r="Q109" s="3">
        <f t="shared" si="14"/>
        <v>328.01968350000004</v>
      </c>
      <c r="R109" s="3">
        <f t="shared" si="15"/>
        <v>2000.31</v>
      </c>
    </row>
    <row r="110" spans="1:18" outlineLevel="3">
      <c r="A110" s="1">
        <v>2461</v>
      </c>
      <c r="B110" s="1" t="s">
        <v>201</v>
      </c>
      <c r="C110" s="1" t="s">
        <v>202</v>
      </c>
      <c r="D110" s="1" t="s">
        <v>76</v>
      </c>
      <c r="E110" s="1">
        <v>48000</v>
      </c>
      <c r="G110" s="1" t="s">
        <v>16</v>
      </c>
      <c r="H110" s="1">
        <v>35</v>
      </c>
      <c r="I110" s="1" t="s">
        <v>56</v>
      </c>
      <c r="J110" s="1" t="s">
        <v>18</v>
      </c>
      <c r="K110" s="2">
        <v>2042</v>
      </c>
      <c r="L110" s="17">
        <v>10</v>
      </c>
      <c r="M110" s="1">
        <v>66</v>
      </c>
      <c r="N110" s="3">
        <f t="shared" si="12"/>
        <v>2312.1999999999998</v>
      </c>
      <c r="O110" s="1">
        <f>VLOOKUP(A110,Urlaub!Urlaub,5,FALSE)</f>
        <v>30</v>
      </c>
      <c r="P110" s="3">
        <f t="shared" si="13"/>
        <v>1664.78</v>
      </c>
      <c r="Q110" s="3">
        <f t="shared" si="14"/>
        <v>326.54659700000002</v>
      </c>
      <c r="R110" s="3">
        <f t="shared" si="15"/>
        <v>1991.33</v>
      </c>
    </row>
    <row r="111" spans="1:18" outlineLevel="3">
      <c r="A111" s="1">
        <v>2593</v>
      </c>
      <c r="B111" s="1" t="s">
        <v>38</v>
      </c>
      <c r="C111" s="1" t="s">
        <v>228</v>
      </c>
      <c r="D111" s="1" t="s">
        <v>76</v>
      </c>
      <c r="E111" s="1">
        <v>48000</v>
      </c>
      <c r="G111" s="1" t="s">
        <v>16</v>
      </c>
      <c r="H111" s="1">
        <v>35</v>
      </c>
      <c r="I111" s="1" t="s">
        <v>107</v>
      </c>
      <c r="J111" s="1" t="s">
        <v>18</v>
      </c>
      <c r="K111" s="2">
        <v>2294</v>
      </c>
      <c r="L111" s="17">
        <v>11</v>
      </c>
      <c r="N111" s="3">
        <f t="shared" si="12"/>
        <v>2546.34</v>
      </c>
      <c r="O111" s="1">
        <f>VLOOKUP(A111,Urlaub!Urlaub,5,FALSE)</f>
        <v>30</v>
      </c>
      <c r="P111" s="3">
        <f t="shared" si="13"/>
        <v>1833.36</v>
      </c>
      <c r="Q111" s="3">
        <f t="shared" si="14"/>
        <v>359.613564</v>
      </c>
      <c r="R111" s="3">
        <f t="shared" si="15"/>
        <v>2192.9699999999998</v>
      </c>
    </row>
    <row r="112" spans="1:18" outlineLevel="3">
      <c r="A112" s="1">
        <v>2679</v>
      </c>
      <c r="B112" s="1" t="s">
        <v>180</v>
      </c>
      <c r="C112" s="1" t="s">
        <v>240</v>
      </c>
      <c r="D112" s="1" t="s">
        <v>76</v>
      </c>
      <c r="E112" s="1">
        <v>48000</v>
      </c>
      <c r="G112" s="1" t="s">
        <v>16</v>
      </c>
      <c r="H112" s="1">
        <v>35</v>
      </c>
      <c r="I112" s="1" t="s">
        <v>56</v>
      </c>
      <c r="J112" s="1" t="s">
        <v>18</v>
      </c>
      <c r="K112" s="2">
        <v>2042</v>
      </c>
      <c r="L112" s="17">
        <v>10</v>
      </c>
      <c r="M112" s="1">
        <v>124</v>
      </c>
      <c r="N112" s="3">
        <f t="shared" si="12"/>
        <v>2370.1999999999998</v>
      </c>
      <c r="O112" s="1">
        <f>VLOOKUP(A112,Urlaub!Urlaub,5,FALSE)</f>
        <v>30</v>
      </c>
      <c r="P112" s="3">
        <f t="shared" si="13"/>
        <v>1706.54</v>
      </c>
      <c r="Q112" s="3">
        <f t="shared" si="14"/>
        <v>334.737821</v>
      </c>
      <c r="R112" s="3">
        <f t="shared" si="15"/>
        <v>2041.28</v>
      </c>
    </row>
    <row r="113" spans="1:18" outlineLevel="3">
      <c r="A113" s="1">
        <v>3101</v>
      </c>
      <c r="B113" s="1" t="s">
        <v>131</v>
      </c>
      <c r="C113" s="1" t="s">
        <v>291</v>
      </c>
      <c r="D113" s="1" t="s">
        <v>76</v>
      </c>
      <c r="E113" s="1">
        <v>48000</v>
      </c>
      <c r="G113" s="1" t="s">
        <v>16</v>
      </c>
      <c r="H113" s="1">
        <v>35</v>
      </c>
      <c r="I113" s="1" t="s">
        <v>36</v>
      </c>
      <c r="J113" s="1" t="s">
        <v>81</v>
      </c>
      <c r="K113" s="2">
        <v>3679</v>
      </c>
      <c r="L113" s="17">
        <v>10</v>
      </c>
      <c r="M113" s="2"/>
      <c r="N113" s="3">
        <f t="shared" si="12"/>
        <v>4046.9</v>
      </c>
      <c r="O113" s="1">
        <f>VLOOKUP(A113,Urlaub!Urlaub,5,FALSE)</f>
        <v>28</v>
      </c>
      <c r="P113" s="3">
        <f t="shared" si="13"/>
        <v>2719.52</v>
      </c>
      <c r="Q113" s="3">
        <f t="shared" si="14"/>
        <v>308.39356800000002</v>
      </c>
      <c r="R113" s="3">
        <f t="shared" si="15"/>
        <v>3027.91</v>
      </c>
    </row>
    <row r="114" spans="1:18" outlineLevel="2">
      <c r="E114" s="4" t="s">
        <v>365</v>
      </c>
      <c r="K114" s="2"/>
      <c r="M114" s="2"/>
      <c r="N114" s="3"/>
      <c r="P114" s="3"/>
      <c r="Q114" s="3"/>
      <c r="R114" s="3">
        <f>SUBTOTAL(9,R108:R113)</f>
        <v>14016.539999999999</v>
      </c>
    </row>
    <row r="115" spans="1:18" outlineLevel="3">
      <c r="A115" s="1">
        <v>1048</v>
      </c>
      <c r="B115" s="1" t="s">
        <v>33</v>
      </c>
      <c r="C115" s="1" t="s">
        <v>34</v>
      </c>
      <c r="D115" s="1" t="s">
        <v>76</v>
      </c>
      <c r="E115" s="1">
        <v>49000</v>
      </c>
      <c r="G115" s="1" t="s">
        <v>16</v>
      </c>
      <c r="H115" s="1">
        <v>35</v>
      </c>
      <c r="I115" s="1" t="s">
        <v>36</v>
      </c>
      <c r="J115" s="1" t="s">
        <v>37</v>
      </c>
      <c r="K115" s="2">
        <v>3311.5</v>
      </c>
      <c r="L115" s="17">
        <v>10</v>
      </c>
      <c r="N115" s="3">
        <f>ROUND(IF(Tariftyp="AT",Grundentgelt,Grundentgelt*(1+LZProzent/100)*IRWAZ/35+FWZ),2)</f>
        <v>3642.65</v>
      </c>
      <c r="O115" s="1">
        <f>VLOOKUP(A115,Urlaub!Urlaub,5,FALSE)</f>
        <v>30</v>
      </c>
      <c r="P115" s="3">
        <f>ROUND(Monatsentgelt*IF(GdB&gt;=50,UrlaubsAn+5,UrlaubsAn)*Urlaubsfaktor,2)</f>
        <v>2622.71</v>
      </c>
      <c r="Q115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312.70275587499947</v>
      </c>
      <c r="R115" s="3">
        <f>ROUND(P115+Q115,2)</f>
        <v>2935.41</v>
      </c>
    </row>
    <row r="116" spans="1:18" outlineLevel="3">
      <c r="A116" s="1">
        <v>1142</v>
      </c>
      <c r="B116" s="1" t="s">
        <v>74</v>
      </c>
      <c r="C116" s="1" t="s">
        <v>75</v>
      </c>
      <c r="D116" s="1" t="s">
        <v>76</v>
      </c>
      <c r="E116" s="1">
        <v>49000</v>
      </c>
      <c r="G116" s="1" t="s">
        <v>16</v>
      </c>
      <c r="H116" s="1">
        <v>40</v>
      </c>
      <c r="I116" s="1" t="s">
        <v>32</v>
      </c>
      <c r="J116" s="1" t="s">
        <v>18</v>
      </c>
      <c r="K116" s="2">
        <v>2091</v>
      </c>
      <c r="L116" s="17">
        <v>9</v>
      </c>
      <c r="N116" s="3">
        <f>ROUND(IF(Tariftyp="AT",Grundentgelt,Grundentgelt*(1+LZProzent/100)*IRWAZ/35+FWZ),2)</f>
        <v>2604.79</v>
      </c>
      <c r="O116" s="1">
        <f>VLOOKUP(A116,Urlaub!Urlaub,5,FALSE)</f>
        <v>30</v>
      </c>
      <c r="P116" s="3">
        <f>ROUND(Monatsentgelt*IF(GdB&gt;=50,UrlaubsAn+5,UrlaubsAn)*Urlaubsfaktor,2)</f>
        <v>1875.45</v>
      </c>
      <c r="Q116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367.86951750000003</v>
      </c>
      <c r="R116" s="3">
        <f>ROUND(P116+Q116,2)</f>
        <v>2243.3200000000002</v>
      </c>
    </row>
    <row r="117" spans="1:18" outlineLevel="3">
      <c r="A117" s="1">
        <v>1177</v>
      </c>
      <c r="B117" s="1" t="s">
        <v>41</v>
      </c>
      <c r="C117" s="1" t="s">
        <v>91</v>
      </c>
      <c r="D117" s="1" t="s">
        <v>76</v>
      </c>
      <c r="E117" s="1">
        <v>49000</v>
      </c>
      <c r="G117" s="1" t="s">
        <v>40</v>
      </c>
      <c r="H117" s="1">
        <v>40</v>
      </c>
      <c r="K117" s="2">
        <v>5708.46</v>
      </c>
      <c r="N117" s="3">
        <f>ROUND(IF(Tariftyp="AT",Grundentgelt,Grundentgelt*(1+LZProzent/100)*IRWAZ/35+FWZ),2)</f>
        <v>5708.46</v>
      </c>
      <c r="O117" s="1">
        <f>VLOOKUP(A117,Urlaub!Urlaub,5,FALSE)</f>
        <v>30</v>
      </c>
      <c r="P117" s="3">
        <f>ROUND(Monatsentgelt*IF(GdB&gt;=50,UrlaubsAn+5,UrlaubsAn)*Urlaubsfaktor,2)</f>
        <v>4110.09</v>
      </c>
      <c r="Q117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0</v>
      </c>
      <c r="R117" s="3">
        <f>ROUND(P117+Q117,2)</f>
        <v>4110.09</v>
      </c>
    </row>
    <row r="118" spans="1:18" outlineLevel="3">
      <c r="A118" s="1">
        <v>2341</v>
      </c>
      <c r="B118" s="1" t="s">
        <v>178</v>
      </c>
      <c r="C118" s="1" t="s">
        <v>179</v>
      </c>
      <c r="D118" s="1" t="s">
        <v>76</v>
      </c>
      <c r="E118" s="1">
        <v>49000</v>
      </c>
      <c r="F118" s="1">
        <v>50</v>
      </c>
      <c r="G118" s="1" t="s">
        <v>16</v>
      </c>
      <c r="H118" s="1">
        <v>35</v>
      </c>
      <c r="I118" s="1" t="s">
        <v>84</v>
      </c>
      <c r="J118" s="1" t="s">
        <v>18</v>
      </c>
      <c r="K118" s="2">
        <v>2123.5</v>
      </c>
      <c r="L118" s="17">
        <v>8</v>
      </c>
      <c r="M118" s="1">
        <v>64</v>
      </c>
      <c r="N118" s="3">
        <f>ROUND(IF(Tariftyp="AT",Grundentgelt,Grundentgelt*(1+LZProzent/100)*IRWAZ/35+FWZ),2)</f>
        <v>2357.38</v>
      </c>
      <c r="O118" s="1">
        <f>VLOOKUP(A118,Urlaub!Urlaub,5,FALSE)</f>
        <v>30</v>
      </c>
      <c r="P118" s="3">
        <f>ROUND(Monatsentgelt*IF(GdB&gt;=50,UrlaubsAn+5,UrlaubsAn)*Urlaubsfaktor,2)</f>
        <v>1980.2</v>
      </c>
      <c r="Q118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388.41623000000004</v>
      </c>
      <c r="R118" s="3">
        <f>ROUND(P118+Q118,2)</f>
        <v>2368.62</v>
      </c>
    </row>
    <row r="119" spans="1:18" outlineLevel="2">
      <c r="E119" s="4" t="s">
        <v>366</v>
      </c>
      <c r="K119" s="2"/>
      <c r="N119" s="3"/>
      <c r="P119" s="3"/>
      <c r="Q119" s="3"/>
      <c r="R119" s="3">
        <f>SUBTOTAL(9,R115:R118)</f>
        <v>11657.439999999999</v>
      </c>
    </row>
    <row r="120" spans="1:18" outlineLevel="1">
      <c r="D120" s="4" t="s">
        <v>347</v>
      </c>
      <c r="K120" s="2"/>
      <c r="N120" s="3"/>
      <c r="P120" s="3"/>
      <c r="Q120" s="3"/>
      <c r="R120" s="3">
        <f>SUBTOTAL(9,R108:R118)</f>
        <v>25673.979999999996</v>
      </c>
    </row>
    <row r="121" spans="1:18" outlineLevel="3">
      <c r="A121" s="1">
        <v>1001</v>
      </c>
      <c r="B121" s="1" t="s">
        <v>13</v>
      </c>
      <c r="C121" s="1" t="s">
        <v>14</v>
      </c>
      <c r="D121" s="1" t="s">
        <v>15</v>
      </c>
      <c r="E121" s="1">
        <v>64000</v>
      </c>
      <c r="G121" s="1" t="s">
        <v>16</v>
      </c>
      <c r="H121" s="1">
        <v>35</v>
      </c>
      <c r="I121" s="1" t="s">
        <v>17</v>
      </c>
      <c r="J121" s="1" t="s">
        <v>18</v>
      </c>
      <c r="K121" s="2">
        <v>2608</v>
      </c>
      <c r="L121" s="17">
        <v>9</v>
      </c>
      <c r="N121" s="3">
        <f t="shared" ref="N121:N128" si="16">ROUND(IF(Tariftyp="AT",Grundentgelt,Grundentgelt*(1+LZProzent/100)*IRWAZ/35+FWZ),2)</f>
        <v>2842.72</v>
      </c>
      <c r="O121" s="1">
        <f>VLOOKUP(A121,Urlaub!Urlaub,5,FALSE)</f>
        <v>30</v>
      </c>
      <c r="P121" s="3">
        <f t="shared" ref="P121:P128" si="17">ROUND(Monatsentgelt*IF(GdB&gt;=50,UrlaubsAn+5,UrlaubsAn)*Urlaubsfaktor,2)</f>
        <v>2046.76</v>
      </c>
      <c r="Q121" s="3">
        <f t="shared" ref="Q121:Q128" si="18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401.47197400000005</v>
      </c>
      <c r="R121" s="3">
        <f t="shared" ref="R121:R128" si="19">ROUND(P121+Q121,2)</f>
        <v>2448.23</v>
      </c>
    </row>
    <row r="122" spans="1:18" outlineLevel="3">
      <c r="A122" s="1">
        <v>1095</v>
      </c>
      <c r="B122" s="1" t="s">
        <v>44</v>
      </c>
      <c r="C122" s="1" t="s">
        <v>45</v>
      </c>
      <c r="D122" s="1" t="s">
        <v>15</v>
      </c>
      <c r="E122" s="1">
        <v>64000</v>
      </c>
      <c r="G122" s="1" t="s">
        <v>40</v>
      </c>
      <c r="H122" s="1">
        <v>40</v>
      </c>
      <c r="K122" s="2">
        <v>5465.16</v>
      </c>
      <c r="M122" s="2"/>
      <c r="N122" s="3">
        <f t="shared" si="16"/>
        <v>5465.16</v>
      </c>
      <c r="O122" s="1">
        <f>VLOOKUP(A122,Urlaub!Urlaub,5,FALSE)</f>
        <v>30</v>
      </c>
      <c r="P122" s="3">
        <f t="shared" si="17"/>
        <v>3934.92</v>
      </c>
      <c r="Q122" s="3">
        <f t="shared" si="18"/>
        <v>0</v>
      </c>
      <c r="R122" s="3">
        <f t="shared" si="19"/>
        <v>3934.92</v>
      </c>
    </row>
    <row r="123" spans="1:18" outlineLevel="3">
      <c r="A123" s="1">
        <v>1104</v>
      </c>
      <c r="B123" s="1" t="s">
        <v>51</v>
      </c>
      <c r="C123" s="1" t="s">
        <v>52</v>
      </c>
      <c r="D123" s="1" t="s">
        <v>15</v>
      </c>
      <c r="E123" s="1">
        <v>64000</v>
      </c>
      <c r="G123" s="1" t="s">
        <v>16</v>
      </c>
      <c r="H123" s="1">
        <v>35</v>
      </c>
      <c r="I123" s="1" t="s">
        <v>53</v>
      </c>
      <c r="J123" s="1" t="s">
        <v>18</v>
      </c>
      <c r="K123" s="2">
        <v>3213.5</v>
      </c>
      <c r="L123" s="17">
        <v>11</v>
      </c>
      <c r="M123" s="1">
        <v>183</v>
      </c>
      <c r="N123" s="3">
        <f t="shared" si="16"/>
        <v>3749.99</v>
      </c>
      <c r="O123" s="1">
        <f>VLOOKUP(A123,Urlaub!Urlaub,5,FALSE)</f>
        <v>30</v>
      </c>
      <c r="P123" s="3">
        <f t="shared" si="17"/>
        <v>2699.99</v>
      </c>
      <c r="Q123" s="3">
        <f t="shared" si="18"/>
        <v>306.17886599999997</v>
      </c>
      <c r="R123" s="3">
        <f t="shared" si="19"/>
        <v>3006.17</v>
      </c>
    </row>
    <row r="124" spans="1:18" outlineLevel="3">
      <c r="A124" s="1">
        <v>1176</v>
      </c>
      <c r="B124" s="1" t="s">
        <v>89</v>
      </c>
      <c r="C124" s="1" t="s">
        <v>90</v>
      </c>
      <c r="D124" s="1" t="s">
        <v>15</v>
      </c>
      <c r="E124" s="1">
        <v>64000</v>
      </c>
      <c r="G124" s="1" t="s">
        <v>16</v>
      </c>
      <c r="H124" s="1">
        <v>40</v>
      </c>
      <c r="I124" s="1" t="s">
        <v>59</v>
      </c>
      <c r="J124" s="1" t="s">
        <v>18</v>
      </c>
      <c r="K124" s="2">
        <v>2224</v>
      </c>
      <c r="L124" s="17">
        <v>8</v>
      </c>
      <c r="M124" s="1">
        <v>65</v>
      </c>
      <c r="N124" s="3">
        <f t="shared" si="16"/>
        <v>2810.05</v>
      </c>
      <c r="O124" s="1">
        <f>VLOOKUP(A124,Urlaub!Urlaub,5,FALSE)</f>
        <v>30</v>
      </c>
      <c r="P124" s="3">
        <f t="shared" si="17"/>
        <v>2023.24</v>
      </c>
      <c r="Q124" s="3">
        <f t="shared" si="18"/>
        <v>396.85852599999998</v>
      </c>
      <c r="R124" s="3">
        <f t="shared" si="19"/>
        <v>2420.1</v>
      </c>
    </row>
    <row r="125" spans="1:18" outlineLevel="3">
      <c r="A125" s="1">
        <v>1183</v>
      </c>
      <c r="B125" s="1" t="s">
        <v>23</v>
      </c>
      <c r="C125" s="1" t="s">
        <v>95</v>
      </c>
      <c r="D125" s="1" t="s">
        <v>15</v>
      </c>
      <c r="E125" s="1">
        <v>64000</v>
      </c>
      <c r="G125" s="1" t="s">
        <v>16</v>
      </c>
      <c r="H125" s="1">
        <v>35</v>
      </c>
      <c r="I125" s="1" t="s">
        <v>32</v>
      </c>
      <c r="J125" s="1" t="s">
        <v>18</v>
      </c>
      <c r="K125" s="2">
        <v>2091</v>
      </c>
      <c r="L125" s="17">
        <v>10</v>
      </c>
      <c r="N125" s="3">
        <f t="shared" si="16"/>
        <v>2300.1</v>
      </c>
      <c r="O125" s="1">
        <f>VLOOKUP(A125,Urlaub!Urlaub,5,FALSE)</f>
        <v>30</v>
      </c>
      <c r="P125" s="3">
        <f t="shared" si="17"/>
        <v>1656.07</v>
      </c>
      <c r="Q125" s="3">
        <f t="shared" si="18"/>
        <v>324.83813050000003</v>
      </c>
      <c r="R125" s="3">
        <f t="shared" si="19"/>
        <v>1980.91</v>
      </c>
    </row>
    <row r="126" spans="1:18" outlineLevel="3">
      <c r="A126" s="1">
        <v>1188</v>
      </c>
      <c r="B126" s="1" t="s">
        <v>97</v>
      </c>
      <c r="C126" s="1" t="s">
        <v>98</v>
      </c>
      <c r="D126" s="1" t="s">
        <v>15</v>
      </c>
      <c r="E126" s="1">
        <v>64000</v>
      </c>
      <c r="G126" s="1" t="s">
        <v>16</v>
      </c>
      <c r="H126" s="1">
        <v>35</v>
      </c>
      <c r="I126" s="1" t="s">
        <v>99</v>
      </c>
      <c r="J126" s="1" t="s">
        <v>18</v>
      </c>
      <c r="K126" s="2">
        <v>2866.5</v>
      </c>
      <c r="L126" s="17">
        <v>11</v>
      </c>
      <c r="N126" s="3">
        <f t="shared" si="16"/>
        <v>3181.82</v>
      </c>
      <c r="O126" s="1">
        <f>VLOOKUP(A126,Urlaub!Urlaub,5,FALSE)</f>
        <v>30</v>
      </c>
      <c r="P126" s="3">
        <f t="shared" si="17"/>
        <v>2290.91</v>
      </c>
      <c r="Q126" s="3">
        <f t="shared" si="18"/>
        <v>449.36199650000003</v>
      </c>
      <c r="R126" s="3">
        <f t="shared" si="19"/>
        <v>2740.27</v>
      </c>
    </row>
    <row r="127" spans="1:18" outlineLevel="3">
      <c r="A127" s="1">
        <v>1204</v>
      </c>
      <c r="B127" s="1" t="s">
        <v>51</v>
      </c>
      <c r="C127" s="1" t="s">
        <v>116</v>
      </c>
      <c r="D127" s="1" t="s">
        <v>15</v>
      </c>
      <c r="E127" s="1">
        <v>64000</v>
      </c>
      <c r="F127" s="1">
        <v>60</v>
      </c>
      <c r="G127" s="1" t="s">
        <v>16</v>
      </c>
      <c r="H127" s="1">
        <v>35</v>
      </c>
      <c r="I127" s="1" t="s">
        <v>65</v>
      </c>
      <c r="J127" s="1" t="s">
        <v>66</v>
      </c>
      <c r="K127" s="2">
        <v>4204.5</v>
      </c>
      <c r="L127" s="17">
        <v>9</v>
      </c>
      <c r="N127" s="3">
        <f t="shared" si="16"/>
        <v>4582.91</v>
      </c>
      <c r="O127" s="1">
        <f>VLOOKUP(A127,Urlaub!Urlaub,5,FALSE)</f>
        <v>30</v>
      </c>
      <c r="P127" s="3">
        <f t="shared" si="17"/>
        <v>3849.64</v>
      </c>
      <c r="Q127" s="3">
        <f t="shared" si="18"/>
        <v>436.54917599999999</v>
      </c>
      <c r="R127" s="3">
        <f t="shared" si="19"/>
        <v>4286.1899999999996</v>
      </c>
    </row>
    <row r="128" spans="1:18" outlineLevel="3">
      <c r="A128" s="1">
        <v>1210</v>
      </c>
      <c r="B128" s="1" t="s">
        <v>119</v>
      </c>
      <c r="C128" s="1" t="s">
        <v>120</v>
      </c>
      <c r="D128" s="1" t="s">
        <v>15</v>
      </c>
      <c r="E128" s="1">
        <v>64000</v>
      </c>
      <c r="G128" s="1" t="s">
        <v>16</v>
      </c>
      <c r="H128" s="1">
        <v>16</v>
      </c>
      <c r="I128" s="1" t="s">
        <v>22</v>
      </c>
      <c r="J128" s="1" t="s">
        <v>18</v>
      </c>
      <c r="K128" s="2">
        <v>2167.5</v>
      </c>
      <c r="L128" s="17">
        <v>11</v>
      </c>
      <c r="M128" s="2"/>
      <c r="N128" s="3">
        <f t="shared" si="16"/>
        <v>1099.8499999999999</v>
      </c>
      <c r="O128" s="1">
        <f>VLOOKUP(A128,Urlaub!Urlaub,5,FALSE)</f>
        <v>30</v>
      </c>
      <c r="P128" s="3">
        <f t="shared" si="17"/>
        <v>791.89</v>
      </c>
      <c r="Q128" s="3">
        <f t="shared" si="18"/>
        <v>155.32922350000001</v>
      </c>
      <c r="R128" s="3">
        <f t="shared" si="19"/>
        <v>947.22</v>
      </c>
    </row>
    <row r="129" spans="1:18" outlineLevel="2">
      <c r="E129" s="4" t="s">
        <v>367</v>
      </c>
      <c r="K129" s="2"/>
      <c r="M129" s="2"/>
      <c r="N129" s="3"/>
      <c r="P129" s="3"/>
      <c r="Q129" s="3"/>
      <c r="R129" s="3">
        <f>SUBTOTAL(9,R121:R128)</f>
        <v>21764.01</v>
      </c>
    </row>
    <row r="130" spans="1:18" outlineLevel="1">
      <c r="D130" s="4" t="s">
        <v>348</v>
      </c>
      <c r="K130" s="2"/>
      <c r="M130" s="2"/>
      <c r="N130" s="3"/>
      <c r="P130" s="3"/>
      <c r="Q130" s="3"/>
      <c r="R130" s="3">
        <f>SUBTOTAL(9,R121:R128)</f>
        <v>21764.01</v>
      </c>
    </row>
    <row r="131" spans="1:18" outlineLevel="3">
      <c r="A131" s="1">
        <v>1096</v>
      </c>
      <c r="B131" s="1" t="s">
        <v>46</v>
      </c>
      <c r="C131" s="1" t="s">
        <v>47</v>
      </c>
      <c r="D131" s="1" t="s">
        <v>48</v>
      </c>
      <c r="E131" s="1">
        <v>65000</v>
      </c>
      <c r="G131" s="1" t="s">
        <v>40</v>
      </c>
      <c r="H131" s="1">
        <v>40</v>
      </c>
      <c r="K131" s="2">
        <v>5941.41</v>
      </c>
      <c r="N131" s="3">
        <f>ROUND(IF(Tariftyp="AT",Grundentgelt,Grundentgelt*(1+LZProzent/100)*IRWAZ/35+FWZ),2)</f>
        <v>5941.41</v>
      </c>
      <c r="O131" s="1">
        <f>VLOOKUP(A131,Urlaub!Urlaub,5,FALSE)</f>
        <v>30</v>
      </c>
      <c r="P131" s="3">
        <f>ROUND(Monatsentgelt*IF(GdB&gt;=50,UrlaubsAn+5,UrlaubsAn)*Urlaubsfaktor,2)</f>
        <v>4277.82</v>
      </c>
      <c r="Q131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0</v>
      </c>
      <c r="R131" s="3">
        <f>ROUND(P131+Q131,2)</f>
        <v>4277.82</v>
      </c>
    </row>
    <row r="132" spans="1:18" outlineLevel="3">
      <c r="A132" s="1">
        <v>1134</v>
      </c>
      <c r="B132" s="1" t="s">
        <v>26</v>
      </c>
      <c r="C132" s="1" t="s">
        <v>71</v>
      </c>
      <c r="D132" s="1" t="s">
        <v>48</v>
      </c>
      <c r="E132" s="1">
        <v>65000</v>
      </c>
      <c r="G132" s="1" t="s">
        <v>16</v>
      </c>
      <c r="H132" s="1">
        <v>40</v>
      </c>
      <c r="I132" s="1" t="s">
        <v>43</v>
      </c>
      <c r="J132" s="1" t="s">
        <v>18</v>
      </c>
      <c r="K132" s="2">
        <v>2413</v>
      </c>
      <c r="L132" s="17">
        <v>11</v>
      </c>
      <c r="N132" s="3">
        <f>ROUND(IF(Tariftyp="AT",Grundentgelt,Grundentgelt*(1+LZProzent/100)*IRWAZ/35+FWZ),2)</f>
        <v>3061.06</v>
      </c>
      <c r="O132" s="1">
        <f>VLOOKUP(A132,Urlaub!Urlaub,5,FALSE)</f>
        <v>30</v>
      </c>
      <c r="P132" s="3">
        <f>ROUND(Monatsentgelt*IF(GdB&gt;=50,UrlaubsAn+5,UrlaubsAn)*Urlaubsfaktor,2)</f>
        <v>2203.96</v>
      </c>
      <c r="Q132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432.30675400000001</v>
      </c>
      <c r="R132" s="3">
        <f>ROUND(P132+Q132,2)</f>
        <v>2636.27</v>
      </c>
    </row>
    <row r="133" spans="1:18" outlineLevel="2">
      <c r="E133" s="4" t="s">
        <v>368</v>
      </c>
      <c r="K133" s="2"/>
      <c r="N133" s="3"/>
      <c r="P133" s="3"/>
      <c r="Q133" s="3"/>
      <c r="R133" s="3">
        <f>SUBTOTAL(9,R131:R132)</f>
        <v>6914.09</v>
      </c>
    </row>
    <row r="134" spans="1:18" outlineLevel="3">
      <c r="A134" s="1">
        <v>1212</v>
      </c>
      <c r="B134" s="1" t="s">
        <v>38</v>
      </c>
      <c r="C134" s="1" t="s">
        <v>121</v>
      </c>
      <c r="D134" s="1" t="s">
        <v>48</v>
      </c>
      <c r="E134" s="1">
        <v>65010</v>
      </c>
      <c r="G134" s="1" t="s">
        <v>16</v>
      </c>
      <c r="H134" s="1">
        <v>35</v>
      </c>
      <c r="I134" s="1" t="s">
        <v>17</v>
      </c>
      <c r="J134" s="1" t="s">
        <v>18</v>
      </c>
      <c r="K134" s="2">
        <v>2608</v>
      </c>
      <c r="L134" s="17">
        <v>10</v>
      </c>
      <c r="N134" s="3">
        <f t="shared" ref="N134:N139" si="20">ROUND(IF(Tariftyp="AT",Grundentgelt,Grundentgelt*(1+LZProzent/100)*IRWAZ/35+FWZ),2)</f>
        <v>2868.8</v>
      </c>
      <c r="O134" s="1">
        <f>VLOOKUP(A134,Urlaub!Urlaub,5,FALSE)</f>
        <v>30</v>
      </c>
      <c r="P134" s="3">
        <f t="shared" ref="P134:P139" si="21">ROUND(Monatsentgelt*IF(GdB&gt;=50,UrlaubsAn+5,UrlaubsAn)*Urlaubsfaktor,2)</f>
        <v>2065.54</v>
      </c>
      <c r="Q134" s="3">
        <f t="shared" ref="Q134:Q139" si="22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405.15567099999998</v>
      </c>
      <c r="R134" s="3">
        <f t="shared" ref="R134:R139" si="23">ROUND(P134+Q134,2)</f>
        <v>2470.6999999999998</v>
      </c>
    </row>
    <row r="135" spans="1:18" outlineLevel="3">
      <c r="A135" s="1">
        <v>1231</v>
      </c>
      <c r="B135" s="1" t="s">
        <v>133</v>
      </c>
      <c r="C135" s="1" t="s">
        <v>134</v>
      </c>
      <c r="D135" s="1" t="s">
        <v>48</v>
      </c>
      <c r="E135" s="1">
        <v>65010</v>
      </c>
      <c r="G135" s="1" t="s">
        <v>16</v>
      </c>
      <c r="H135" s="1">
        <v>35</v>
      </c>
      <c r="I135" s="1" t="s">
        <v>99</v>
      </c>
      <c r="J135" s="1" t="s">
        <v>18</v>
      </c>
      <c r="K135" s="2">
        <v>2866.5</v>
      </c>
      <c r="L135" s="17">
        <v>10</v>
      </c>
      <c r="M135" s="2"/>
      <c r="N135" s="3">
        <f t="shared" si="20"/>
        <v>3153.15</v>
      </c>
      <c r="O135" s="1">
        <f>VLOOKUP(A135,Urlaub!Urlaub,5,FALSE)</f>
        <v>30</v>
      </c>
      <c r="P135" s="3">
        <f t="shared" si="21"/>
        <v>2270.27</v>
      </c>
      <c r="Q135" s="3">
        <f t="shared" si="22"/>
        <v>445.31346050000002</v>
      </c>
      <c r="R135" s="3">
        <f t="shared" si="23"/>
        <v>2715.58</v>
      </c>
    </row>
    <row r="136" spans="1:18" outlineLevel="3">
      <c r="A136" s="1">
        <v>1236</v>
      </c>
      <c r="B136" s="1" t="s">
        <v>113</v>
      </c>
      <c r="C136" s="1" t="s">
        <v>142</v>
      </c>
      <c r="D136" s="1" t="s">
        <v>48</v>
      </c>
      <c r="E136" s="1">
        <v>65010</v>
      </c>
      <c r="G136" s="1" t="s">
        <v>16</v>
      </c>
      <c r="H136" s="1">
        <v>35</v>
      </c>
      <c r="I136" s="1" t="s">
        <v>36</v>
      </c>
      <c r="J136" s="1" t="s">
        <v>37</v>
      </c>
      <c r="K136" s="2">
        <v>3311.5</v>
      </c>
      <c r="L136" s="17">
        <v>8</v>
      </c>
      <c r="N136" s="3">
        <f t="shared" si="20"/>
        <v>3576.42</v>
      </c>
      <c r="O136" s="1">
        <f>VLOOKUP(A136,Urlaub!Urlaub,5,FALSE)</f>
        <v>30</v>
      </c>
      <c r="P136" s="3">
        <f t="shared" si="21"/>
        <v>2575.02</v>
      </c>
      <c r="Q136" s="3">
        <f t="shared" si="22"/>
        <v>376.07539274999971</v>
      </c>
      <c r="R136" s="3">
        <f t="shared" si="23"/>
        <v>2951.1</v>
      </c>
    </row>
    <row r="137" spans="1:18" outlineLevel="3">
      <c r="A137" s="1">
        <v>3129</v>
      </c>
      <c r="B137" s="1" t="s">
        <v>57</v>
      </c>
      <c r="C137" s="1" t="s">
        <v>312</v>
      </c>
      <c r="D137" s="1" t="s">
        <v>48</v>
      </c>
      <c r="E137" s="1">
        <v>65010</v>
      </c>
      <c r="G137" s="1" t="s">
        <v>16</v>
      </c>
      <c r="H137" s="1">
        <v>35</v>
      </c>
      <c r="I137" s="1" t="s">
        <v>59</v>
      </c>
      <c r="J137" s="1" t="s">
        <v>18</v>
      </c>
      <c r="K137" s="2">
        <v>2224</v>
      </c>
      <c r="L137" s="17">
        <v>9</v>
      </c>
      <c r="M137" s="2"/>
      <c r="N137" s="3">
        <f t="shared" si="20"/>
        <v>2424.16</v>
      </c>
      <c r="O137" s="1">
        <f>VLOOKUP(A137,Urlaub!Urlaub,5,FALSE)</f>
        <v>30</v>
      </c>
      <c r="P137" s="3">
        <f t="shared" si="21"/>
        <v>1745.4</v>
      </c>
      <c r="Q137" s="3">
        <f t="shared" si="22"/>
        <v>342.36021000000005</v>
      </c>
      <c r="R137" s="3">
        <f t="shared" si="23"/>
        <v>2087.7600000000002</v>
      </c>
    </row>
    <row r="138" spans="1:18" outlineLevel="3">
      <c r="A138" s="1">
        <v>3130</v>
      </c>
      <c r="B138" s="1" t="s">
        <v>69</v>
      </c>
      <c r="C138" s="1" t="s">
        <v>313</v>
      </c>
      <c r="D138" s="1" t="s">
        <v>48</v>
      </c>
      <c r="E138" s="1">
        <v>65010</v>
      </c>
      <c r="G138" s="1" t="s">
        <v>16</v>
      </c>
      <c r="H138" s="1">
        <v>35</v>
      </c>
      <c r="I138" s="1" t="s">
        <v>99</v>
      </c>
      <c r="J138" s="1" t="s">
        <v>18</v>
      </c>
      <c r="K138" s="2">
        <v>2866.5</v>
      </c>
      <c r="L138" s="17">
        <v>11</v>
      </c>
      <c r="M138" s="1">
        <v>143</v>
      </c>
      <c r="N138" s="3">
        <f t="shared" si="20"/>
        <v>3324.82</v>
      </c>
      <c r="O138" s="1">
        <f>VLOOKUP(A138,Urlaub!Urlaub,5,FALSE)</f>
        <v>30</v>
      </c>
      <c r="P138" s="3">
        <f t="shared" si="21"/>
        <v>2393.87</v>
      </c>
      <c r="Q138" s="3">
        <f t="shared" si="22"/>
        <v>469.55760050000004</v>
      </c>
      <c r="R138" s="3">
        <f t="shared" si="23"/>
        <v>2863.43</v>
      </c>
    </row>
    <row r="139" spans="1:18" outlineLevel="3">
      <c r="A139" s="1">
        <v>3131</v>
      </c>
      <c r="B139" s="1" t="s">
        <v>69</v>
      </c>
      <c r="C139" s="1" t="s">
        <v>314</v>
      </c>
      <c r="D139" s="1" t="s">
        <v>48</v>
      </c>
      <c r="E139" s="1">
        <v>65010</v>
      </c>
      <c r="G139" s="1" t="s">
        <v>16</v>
      </c>
      <c r="H139" s="1">
        <v>35</v>
      </c>
      <c r="I139" s="1" t="s">
        <v>59</v>
      </c>
      <c r="J139" s="1" t="s">
        <v>18</v>
      </c>
      <c r="K139" s="2">
        <v>2224</v>
      </c>
      <c r="L139" s="17">
        <v>9</v>
      </c>
      <c r="M139" s="2">
        <v>236</v>
      </c>
      <c r="N139" s="3">
        <f t="shared" si="20"/>
        <v>2660.16</v>
      </c>
      <c r="O139" s="1">
        <f>VLOOKUP(A139,Urlaub!Urlaub,5,FALSE)</f>
        <v>30</v>
      </c>
      <c r="P139" s="3">
        <f t="shared" si="21"/>
        <v>1915.32</v>
      </c>
      <c r="Q139" s="3">
        <f t="shared" si="22"/>
        <v>375.69001800000001</v>
      </c>
      <c r="R139" s="3">
        <f t="shared" si="23"/>
        <v>2291.0100000000002</v>
      </c>
    </row>
    <row r="140" spans="1:18" outlineLevel="2">
      <c r="E140" s="4" t="s">
        <v>369</v>
      </c>
      <c r="K140" s="2"/>
      <c r="M140" s="2"/>
      <c r="N140" s="3"/>
      <c r="P140" s="3"/>
      <c r="Q140" s="3"/>
      <c r="R140" s="3">
        <f>SUBTOTAL(9,R134:R139)</f>
        <v>15379.58</v>
      </c>
    </row>
    <row r="141" spans="1:18" outlineLevel="1">
      <c r="D141" s="4" t="s">
        <v>349</v>
      </c>
      <c r="K141" s="2"/>
      <c r="M141" s="2"/>
      <c r="N141" s="3"/>
      <c r="P141" s="3"/>
      <c r="Q141" s="3"/>
      <c r="R141" s="3">
        <f>SUBTOTAL(9,R131:R139)</f>
        <v>22293.670000000006</v>
      </c>
    </row>
    <row r="142" spans="1:18" outlineLevel="3">
      <c r="A142" s="1">
        <v>1097</v>
      </c>
      <c r="B142" s="1" t="s">
        <v>46</v>
      </c>
      <c r="C142" s="1" t="s">
        <v>49</v>
      </c>
      <c r="D142" s="1" t="s">
        <v>50</v>
      </c>
      <c r="E142" s="1">
        <v>44000</v>
      </c>
      <c r="G142" s="1" t="s">
        <v>16</v>
      </c>
      <c r="H142" s="1">
        <v>40</v>
      </c>
      <c r="I142" s="1" t="s">
        <v>32</v>
      </c>
      <c r="J142" s="1" t="s">
        <v>18</v>
      </c>
      <c r="K142" s="2">
        <v>2091</v>
      </c>
      <c r="L142" s="17">
        <v>9</v>
      </c>
      <c r="M142" s="2"/>
      <c r="N142" s="3">
        <f>ROUND(IF(Tariftyp="AT",Grundentgelt,Grundentgelt*(1+LZProzent/100)*IRWAZ/35+FWZ),2)</f>
        <v>2604.79</v>
      </c>
      <c r="O142" s="1">
        <f>VLOOKUP(A142,Urlaub!Urlaub,5,FALSE)</f>
        <v>30</v>
      </c>
      <c r="P142" s="3">
        <f>ROUND(Monatsentgelt*IF(GdB&gt;=50,UrlaubsAn+5,UrlaubsAn)*Urlaubsfaktor,2)</f>
        <v>1875.45</v>
      </c>
      <c r="Q142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367.86951750000003</v>
      </c>
      <c r="R142" s="3">
        <f>ROUND(P142+Q142,2)</f>
        <v>2243.3200000000002</v>
      </c>
    </row>
    <row r="143" spans="1:18" outlineLevel="3">
      <c r="A143" s="1">
        <v>3062</v>
      </c>
      <c r="B143" s="1" t="s">
        <v>117</v>
      </c>
      <c r="C143" s="1" t="s">
        <v>269</v>
      </c>
      <c r="D143" s="1" t="s">
        <v>50</v>
      </c>
      <c r="E143" s="1">
        <v>44000</v>
      </c>
      <c r="G143" s="1" t="s">
        <v>16</v>
      </c>
      <c r="H143" s="1">
        <v>35</v>
      </c>
      <c r="I143" s="1" t="s">
        <v>107</v>
      </c>
      <c r="J143" s="1" t="s">
        <v>18</v>
      </c>
      <c r="K143" s="2">
        <v>2294</v>
      </c>
      <c r="L143" s="17">
        <v>11</v>
      </c>
      <c r="N143" s="3">
        <f>ROUND(IF(Tariftyp="AT",Grundentgelt,Grundentgelt*(1+LZProzent/100)*IRWAZ/35+FWZ),2)</f>
        <v>2546.34</v>
      </c>
      <c r="O143" s="1">
        <f>VLOOKUP(A143,Urlaub!Urlaub,5,FALSE)</f>
        <v>30</v>
      </c>
      <c r="P143" s="3">
        <f>ROUND(Monatsentgelt*IF(GdB&gt;=50,UrlaubsAn+5,UrlaubsAn)*Urlaubsfaktor,2)</f>
        <v>1833.36</v>
      </c>
      <c r="Q143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359.613564</v>
      </c>
      <c r="R143" s="3">
        <f>ROUND(P143+Q143,2)</f>
        <v>2192.9699999999998</v>
      </c>
    </row>
    <row r="144" spans="1:18" outlineLevel="3">
      <c r="A144" s="1">
        <v>3103</v>
      </c>
      <c r="B144" s="1" t="s">
        <v>41</v>
      </c>
      <c r="C144" s="1" t="s">
        <v>292</v>
      </c>
      <c r="D144" s="1" t="s">
        <v>50</v>
      </c>
      <c r="E144" s="1">
        <v>44000</v>
      </c>
      <c r="G144" s="1" t="s">
        <v>16</v>
      </c>
      <c r="H144" s="1">
        <v>35</v>
      </c>
      <c r="I144" s="1" t="s">
        <v>17</v>
      </c>
      <c r="J144" s="1" t="s">
        <v>18</v>
      </c>
      <c r="K144" s="2">
        <v>2608</v>
      </c>
      <c r="L144" s="17">
        <v>9</v>
      </c>
      <c r="M144" s="2">
        <v>237</v>
      </c>
      <c r="N144" s="3">
        <f>ROUND(IF(Tariftyp="AT",Grundentgelt,Grundentgelt*(1+LZProzent/100)*IRWAZ/35+FWZ),2)</f>
        <v>3079.72</v>
      </c>
      <c r="O144" s="1">
        <f>VLOOKUP(A144,Urlaub!Urlaub,5,FALSE)</f>
        <v>30</v>
      </c>
      <c r="P144" s="3">
        <f>ROUND(Monatsentgelt*IF(GdB&gt;=50,UrlaubsAn+5,UrlaubsAn)*Urlaubsfaktor,2)</f>
        <v>2217.4</v>
      </c>
      <c r="Q144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434.94301000000007</v>
      </c>
      <c r="R144" s="3">
        <f>ROUND(P144+Q144,2)</f>
        <v>2652.34</v>
      </c>
    </row>
    <row r="145" spans="1:18" outlineLevel="3">
      <c r="A145" s="1">
        <v>3128</v>
      </c>
      <c r="B145" s="1" t="s">
        <v>310</v>
      </c>
      <c r="C145" s="1" t="s">
        <v>311</v>
      </c>
      <c r="D145" s="1" t="s">
        <v>50</v>
      </c>
      <c r="E145" s="1">
        <v>44000</v>
      </c>
      <c r="G145" s="1" t="s">
        <v>16</v>
      </c>
      <c r="H145" s="1">
        <v>35</v>
      </c>
      <c r="I145" s="1" t="s">
        <v>53</v>
      </c>
      <c r="J145" s="1" t="s">
        <v>18</v>
      </c>
      <c r="K145" s="2">
        <v>3213.5</v>
      </c>
      <c r="L145" s="17">
        <v>12</v>
      </c>
      <c r="N145" s="3">
        <f>ROUND(IF(Tariftyp="AT",Grundentgelt,Grundentgelt*(1+LZProzent/100)*IRWAZ/35+FWZ),2)</f>
        <v>3599.12</v>
      </c>
      <c r="O145" s="1">
        <f>VLOOKUP(A145,Urlaub!Urlaub,5,FALSE)</f>
        <v>30</v>
      </c>
      <c r="P145" s="3">
        <f>ROUND(Monatsentgelt*IF(GdB&gt;=50,UrlaubsAn+5,UrlaubsAn)*Urlaubsfaktor,2)</f>
        <v>2591.37</v>
      </c>
      <c r="Q145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354.35524900000013</v>
      </c>
      <c r="R145" s="3">
        <f>ROUND(P145+Q145,2)</f>
        <v>2945.73</v>
      </c>
    </row>
    <row r="146" spans="1:18" outlineLevel="2">
      <c r="E146" s="4" t="s">
        <v>370</v>
      </c>
      <c r="K146" s="2"/>
      <c r="N146" s="3"/>
      <c r="P146" s="3"/>
      <c r="Q146" s="3"/>
      <c r="R146" s="3">
        <f>SUBTOTAL(9,R142:R145)</f>
        <v>10034.36</v>
      </c>
    </row>
    <row r="147" spans="1:18" outlineLevel="1">
      <c r="D147" s="4" t="s">
        <v>350</v>
      </c>
      <c r="K147" s="2"/>
      <c r="N147" s="3"/>
      <c r="P147" s="3"/>
      <c r="Q147" s="3"/>
      <c r="R147" s="3">
        <f>SUBTOTAL(9,R142:R145)</f>
        <v>10034.36</v>
      </c>
    </row>
    <row r="148" spans="1:18" outlineLevel="3">
      <c r="A148" s="1">
        <v>1234</v>
      </c>
      <c r="B148" s="1" t="s">
        <v>138</v>
      </c>
      <c r="C148" s="1" t="s">
        <v>139</v>
      </c>
      <c r="D148" s="1" t="s">
        <v>140</v>
      </c>
      <c r="E148" s="1">
        <v>26000</v>
      </c>
      <c r="G148" s="1" t="s">
        <v>16</v>
      </c>
      <c r="H148" s="1">
        <v>40</v>
      </c>
      <c r="I148" s="1" t="s">
        <v>53</v>
      </c>
      <c r="J148" s="1" t="s">
        <v>18</v>
      </c>
      <c r="K148" s="2">
        <v>3213.5</v>
      </c>
      <c r="L148" s="17">
        <v>12</v>
      </c>
      <c r="N148" s="3">
        <f t="shared" ref="N148:N186" si="24">ROUND(IF(Tariftyp="AT",Grundentgelt,Grundentgelt*(1+LZProzent/100)*IRWAZ/35+FWZ),2)</f>
        <v>4113.28</v>
      </c>
      <c r="O148" s="1">
        <f>VLOOKUP(A148,Urlaub!Urlaub,5,FALSE)</f>
        <v>30</v>
      </c>
      <c r="P148" s="3">
        <f t="shared" ref="P148:P186" si="25">ROUND(Monatsentgelt*IF(GdB&gt;=50,UrlaubsAn+5,UrlaubsAn)*Urlaubsfaktor,2)</f>
        <v>2961.56</v>
      </c>
      <c r="Q148" s="3">
        <f t="shared" ref="Q148:Q186" si="26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335.84090400000002</v>
      </c>
      <c r="R148" s="3">
        <f t="shared" ref="R148:R186" si="27">ROUND(P148+Q148,2)</f>
        <v>3297.4</v>
      </c>
    </row>
    <row r="149" spans="1:18" outlineLevel="3">
      <c r="A149" s="1">
        <v>2145</v>
      </c>
      <c r="B149" s="1" t="s">
        <v>62</v>
      </c>
      <c r="C149" s="1" t="s">
        <v>164</v>
      </c>
      <c r="D149" s="1" t="s">
        <v>140</v>
      </c>
      <c r="E149" s="1">
        <v>26000</v>
      </c>
      <c r="G149" s="1" t="s">
        <v>16</v>
      </c>
      <c r="H149" s="1">
        <v>35</v>
      </c>
      <c r="I149" s="1" t="s">
        <v>17</v>
      </c>
      <c r="J149" s="1" t="s">
        <v>18</v>
      </c>
      <c r="K149" s="2">
        <v>2608</v>
      </c>
      <c r="L149" s="17">
        <v>12</v>
      </c>
      <c r="N149" s="3">
        <f t="shared" si="24"/>
        <v>2920.96</v>
      </c>
      <c r="O149" s="1">
        <f>VLOOKUP(A149,Urlaub!Urlaub,5,FALSE)</f>
        <v>30</v>
      </c>
      <c r="P149" s="3">
        <f t="shared" si="25"/>
        <v>2103.09</v>
      </c>
      <c r="Q149" s="3">
        <f t="shared" si="26"/>
        <v>412.52110350000004</v>
      </c>
      <c r="R149" s="3">
        <f t="shared" si="27"/>
        <v>2515.61</v>
      </c>
    </row>
    <row r="150" spans="1:18" outlineLevel="3">
      <c r="A150" s="1">
        <v>2152</v>
      </c>
      <c r="B150" s="1" t="s">
        <v>165</v>
      </c>
      <c r="C150" s="1" t="s">
        <v>166</v>
      </c>
      <c r="D150" s="1" t="s">
        <v>140</v>
      </c>
      <c r="E150" s="1">
        <v>26000</v>
      </c>
      <c r="G150" s="1" t="s">
        <v>16</v>
      </c>
      <c r="H150" s="1">
        <v>35</v>
      </c>
      <c r="I150" s="1" t="s">
        <v>99</v>
      </c>
      <c r="J150" s="1" t="s">
        <v>18</v>
      </c>
      <c r="K150" s="2">
        <v>2866.5</v>
      </c>
      <c r="L150" s="17">
        <v>10</v>
      </c>
      <c r="N150" s="3">
        <f t="shared" si="24"/>
        <v>3153.15</v>
      </c>
      <c r="O150" s="1">
        <f>VLOOKUP(A150,Urlaub!Urlaub,5,FALSE)</f>
        <v>30</v>
      </c>
      <c r="P150" s="3">
        <f t="shared" si="25"/>
        <v>2270.27</v>
      </c>
      <c r="Q150" s="3">
        <f t="shared" si="26"/>
        <v>445.31346050000002</v>
      </c>
      <c r="R150" s="3">
        <f t="shared" si="27"/>
        <v>2715.58</v>
      </c>
    </row>
    <row r="151" spans="1:18" outlineLevel="3">
      <c r="A151" s="1">
        <v>2209</v>
      </c>
      <c r="B151" s="1" t="s">
        <v>170</v>
      </c>
      <c r="C151" s="1" t="s">
        <v>171</v>
      </c>
      <c r="D151" s="1" t="s">
        <v>140</v>
      </c>
      <c r="E151" s="1">
        <v>26000</v>
      </c>
      <c r="F151" s="1">
        <v>50</v>
      </c>
      <c r="G151" s="1" t="s">
        <v>16</v>
      </c>
      <c r="H151" s="1">
        <v>35</v>
      </c>
      <c r="I151" s="1" t="s">
        <v>107</v>
      </c>
      <c r="J151" s="1" t="s">
        <v>18</v>
      </c>
      <c r="K151" s="2">
        <v>2294</v>
      </c>
      <c r="L151" s="17">
        <v>10</v>
      </c>
      <c r="N151" s="3">
        <f t="shared" si="24"/>
        <v>2523.4</v>
      </c>
      <c r="O151" s="1">
        <f>VLOOKUP(A151,Urlaub!Urlaub,5,FALSE)</f>
        <v>30</v>
      </c>
      <c r="P151" s="3">
        <f t="shared" si="25"/>
        <v>2119.66</v>
      </c>
      <c r="Q151" s="3">
        <f t="shared" si="26"/>
        <v>415.77130899999997</v>
      </c>
      <c r="R151" s="3">
        <f t="shared" si="27"/>
        <v>2535.4299999999998</v>
      </c>
    </row>
    <row r="152" spans="1:18" outlineLevel="3">
      <c r="A152" s="1">
        <v>2269</v>
      </c>
      <c r="B152" s="1" t="s">
        <v>86</v>
      </c>
      <c r="C152" s="1" t="s">
        <v>175</v>
      </c>
      <c r="D152" s="1" t="s">
        <v>140</v>
      </c>
      <c r="E152" s="1">
        <v>26000</v>
      </c>
      <c r="G152" s="1" t="s">
        <v>16</v>
      </c>
      <c r="H152" s="1">
        <v>35</v>
      </c>
      <c r="I152" s="1" t="s">
        <v>107</v>
      </c>
      <c r="J152" s="1" t="s">
        <v>18</v>
      </c>
      <c r="K152" s="2">
        <v>2294</v>
      </c>
      <c r="L152" s="17">
        <v>10</v>
      </c>
      <c r="N152" s="3">
        <f t="shared" si="24"/>
        <v>2523.4</v>
      </c>
      <c r="O152" s="1">
        <f>VLOOKUP(A152,Urlaub!Urlaub,5,FALSE)</f>
        <v>30</v>
      </c>
      <c r="P152" s="3">
        <f t="shared" si="25"/>
        <v>1816.85</v>
      </c>
      <c r="Q152" s="3">
        <f t="shared" si="26"/>
        <v>356.37512749999996</v>
      </c>
      <c r="R152" s="3">
        <f t="shared" si="27"/>
        <v>2173.23</v>
      </c>
    </row>
    <row r="153" spans="1:18" outlineLevel="3">
      <c r="A153" s="1">
        <v>2342</v>
      </c>
      <c r="B153" s="1" t="s">
        <v>180</v>
      </c>
      <c r="C153" s="1" t="s">
        <v>181</v>
      </c>
      <c r="D153" s="1" t="s">
        <v>140</v>
      </c>
      <c r="E153" s="1">
        <v>26000</v>
      </c>
      <c r="G153" s="1" t="s">
        <v>16</v>
      </c>
      <c r="H153" s="1">
        <v>35</v>
      </c>
      <c r="I153" s="1" t="s">
        <v>84</v>
      </c>
      <c r="J153" s="1" t="s">
        <v>18</v>
      </c>
      <c r="K153" s="2">
        <v>2123.5</v>
      </c>
      <c r="L153" s="17">
        <v>11</v>
      </c>
      <c r="M153" s="2"/>
      <c r="N153" s="3">
        <f t="shared" si="24"/>
        <v>2357.09</v>
      </c>
      <c r="O153" s="1">
        <f>VLOOKUP(A153,Urlaub!Urlaub,5,FALSE)</f>
        <v>30</v>
      </c>
      <c r="P153" s="3">
        <f t="shared" si="25"/>
        <v>1697.1</v>
      </c>
      <c r="Q153" s="3">
        <f t="shared" si="26"/>
        <v>332.88616500000001</v>
      </c>
      <c r="R153" s="3">
        <f t="shared" si="27"/>
        <v>2029.99</v>
      </c>
    </row>
    <row r="154" spans="1:18" outlineLevel="3">
      <c r="A154" s="1">
        <v>2372</v>
      </c>
      <c r="B154" s="1" t="s">
        <v>182</v>
      </c>
      <c r="C154" s="1" t="s">
        <v>183</v>
      </c>
      <c r="D154" s="1" t="s">
        <v>140</v>
      </c>
      <c r="E154" s="1">
        <v>26000</v>
      </c>
      <c r="G154" s="1" t="s">
        <v>16</v>
      </c>
      <c r="H154" s="1">
        <v>35</v>
      </c>
      <c r="I154" s="1" t="s">
        <v>65</v>
      </c>
      <c r="J154" s="1" t="s">
        <v>81</v>
      </c>
      <c r="K154" s="2">
        <v>5256.5</v>
      </c>
      <c r="L154" s="17">
        <v>12</v>
      </c>
      <c r="M154" s="2"/>
      <c r="N154" s="3">
        <f t="shared" si="24"/>
        <v>5887.28</v>
      </c>
      <c r="O154" s="1">
        <f>VLOOKUP(A154,Urlaub!Urlaub,5,FALSE)</f>
        <v>30</v>
      </c>
      <c r="P154" s="3">
        <f t="shared" si="25"/>
        <v>4238.84</v>
      </c>
      <c r="Q154" s="3">
        <f t="shared" si="26"/>
        <v>0</v>
      </c>
      <c r="R154" s="3">
        <f t="shared" si="27"/>
        <v>4238.84</v>
      </c>
    </row>
    <row r="155" spans="1:18" outlineLevel="3">
      <c r="A155" s="1">
        <v>2399</v>
      </c>
      <c r="B155" s="1" t="s">
        <v>168</v>
      </c>
      <c r="C155" s="1" t="s">
        <v>185</v>
      </c>
      <c r="D155" s="1" t="s">
        <v>140</v>
      </c>
      <c r="E155" s="1">
        <v>26000</v>
      </c>
      <c r="G155" s="1" t="s">
        <v>16</v>
      </c>
      <c r="H155" s="1">
        <v>35</v>
      </c>
      <c r="I155" s="1" t="s">
        <v>17</v>
      </c>
      <c r="J155" s="1" t="s">
        <v>18</v>
      </c>
      <c r="K155" s="2">
        <v>2608</v>
      </c>
      <c r="L155" s="17">
        <v>9</v>
      </c>
      <c r="N155" s="3">
        <f t="shared" si="24"/>
        <v>2842.72</v>
      </c>
      <c r="O155" s="1">
        <f>VLOOKUP(A155,Urlaub!Urlaub,5,FALSE)</f>
        <v>30</v>
      </c>
      <c r="P155" s="3">
        <f t="shared" si="25"/>
        <v>2046.76</v>
      </c>
      <c r="Q155" s="3">
        <f t="shared" si="26"/>
        <v>401.47197400000005</v>
      </c>
      <c r="R155" s="3">
        <f t="shared" si="27"/>
        <v>2448.23</v>
      </c>
    </row>
    <row r="156" spans="1:18" outlineLevel="3">
      <c r="A156" s="1">
        <v>2429</v>
      </c>
      <c r="B156" s="1" t="s">
        <v>187</v>
      </c>
      <c r="C156" s="1" t="s">
        <v>188</v>
      </c>
      <c r="D156" s="1" t="s">
        <v>140</v>
      </c>
      <c r="E156" s="1">
        <v>26000</v>
      </c>
      <c r="G156" s="1" t="s">
        <v>16</v>
      </c>
      <c r="H156" s="1">
        <v>35</v>
      </c>
      <c r="I156" s="1" t="s">
        <v>99</v>
      </c>
      <c r="J156" s="1" t="s">
        <v>18</v>
      </c>
      <c r="K156" s="2">
        <v>2866.5</v>
      </c>
      <c r="L156" s="17">
        <v>11</v>
      </c>
      <c r="M156" s="1">
        <v>223</v>
      </c>
      <c r="N156" s="3">
        <f t="shared" si="24"/>
        <v>3404.82</v>
      </c>
      <c r="O156" s="1">
        <f>VLOOKUP(A156,Urlaub!Urlaub,5,FALSE)</f>
        <v>30</v>
      </c>
      <c r="P156" s="3">
        <f t="shared" si="25"/>
        <v>2451.4699999999998</v>
      </c>
      <c r="Q156" s="3">
        <f t="shared" si="26"/>
        <v>480.8558405</v>
      </c>
      <c r="R156" s="3">
        <f t="shared" si="27"/>
        <v>2932.33</v>
      </c>
    </row>
    <row r="157" spans="1:18" outlineLevel="3">
      <c r="A157" s="1">
        <v>2430</v>
      </c>
      <c r="B157" s="1" t="s">
        <v>189</v>
      </c>
      <c r="C157" s="1" t="s">
        <v>190</v>
      </c>
      <c r="D157" s="1" t="s">
        <v>140</v>
      </c>
      <c r="E157" s="1">
        <v>26000</v>
      </c>
      <c r="G157" s="1" t="s">
        <v>16</v>
      </c>
      <c r="H157" s="1">
        <v>35</v>
      </c>
      <c r="I157" s="1" t="s">
        <v>22</v>
      </c>
      <c r="J157" s="1" t="s">
        <v>18</v>
      </c>
      <c r="K157" s="2">
        <v>2167.5</v>
      </c>
      <c r="L157" s="17">
        <v>9</v>
      </c>
      <c r="N157" s="3">
        <f t="shared" si="24"/>
        <v>2362.58</v>
      </c>
      <c r="O157" s="1">
        <f>VLOOKUP(A157,Urlaub!Urlaub,5,FALSE)</f>
        <v>30</v>
      </c>
      <c r="P157" s="3">
        <f t="shared" si="25"/>
        <v>1701.06</v>
      </c>
      <c r="Q157" s="3">
        <f t="shared" si="26"/>
        <v>333.66291899999999</v>
      </c>
      <c r="R157" s="3">
        <f t="shared" si="27"/>
        <v>2034.72</v>
      </c>
    </row>
    <row r="158" spans="1:18" outlineLevel="3">
      <c r="A158" s="1">
        <v>2444</v>
      </c>
      <c r="B158" s="1" t="s">
        <v>29</v>
      </c>
      <c r="C158" s="1" t="s">
        <v>191</v>
      </c>
      <c r="D158" s="1" t="s">
        <v>140</v>
      </c>
      <c r="E158" s="1">
        <v>26000</v>
      </c>
      <c r="G158" s="1" t="s">
        <v>16</v>
      </c>
      <c r="H158" s="1">
        <v>35</v>
      </c>
      <c r="I158" s="1" t="s">
        <v>84</v>
      </c>
      <c r="J158" s="1" t="s">
        <v>18</v>
      </c>
      <c r="K158" s="2">
        <v>2123.5</v>
      </c>
      <c r="L158" s="17">
        <v>9</v>
      </c>
      <c r="M158" s="2">
        <v>208</v>
      </c>
      <c r="N158" s="3">
        <f t="shared" si="24"/>
        <v>2522.62</v>
      </c>
      <c r="O158" s="1">
        <f>VLOOKUP(A158,Urlaub!Urlaub,5,FALSE)</f>
        <v>30</v>
      </c>
      <c r="P158" s="3">
        <f t="shared" si="25"/>
        <v>1816.29</v>
      </c>
      <c r="Q158" s="3">
        <f t="shared" si="26"/>
        <v>356.26528350000001</v>
      </c>
      <c r="R158" s="3">
        <f t="shared" si="27"/>
        <v>2172.56</v>
      </c>
    </row>
    <row r="159" spans="1:18" outlineLevel="3">
      <c r="A159" s="1">
        <v>2449</v>
      </c>
      <c r="B159" s="1" t="s">
        <v>197</v>
      </c>
      <c r="C159" s="1" t="s">
        <v>198</v>
      </c>
      <c r="D159" s="1" t="s">
        <v>140</v>
      </c>
      <c r="E159" s="1">
        <v>26000</v>
      </c>
      <c r="G159" s="1" t="s">
        <v>16</v>
      </c>
      <c r="H159" s="1">
        <v>35</v>
      </c>
      <c r="I159" s="1" t="s">
        <v>65</v>
      </c>
      <c r="J159" s="1" t="s">
        <v>81</v>
      </c>
      <c r="K159" s="2">
        <v>5256.5</v>
      </c>
      <c r="L159" s="17">
        <v>10</v>
      </c>
      <c r="N159" s="3">
        <f t="shared" si="24"/>
        <v>5782.15</v>
      </c>
      <c r="O159" s="1">
        <f>VLOOKUP(A159,Urlaub!Urlaub,5,FALSE)</f>
        <v>30</v>
      </c>
      <c r="P159" s="3">
        <f t="shared" si="25"/>
        <v>4163.1499999999996</v>
      </c>
      <c r="Q159" s="3">
        <f t="shared" si="26"/>
        <v>0</v>
      </c>
      <c r="R159" s="3">
        <f t="shared" si="27"/>
        <v>4163.1499999999996</v>
      </c>
    </row>
    <row r="160" spans="1:18" outlineLevel="3">
      <c r="A160" s="1">
        <v>2477</v>
      </c>
      <c r="B160" s="1" t="s">
        <v>205</v>
      </c>
      <c r="C160" s="1" t="s">
        <v>206</v>
      </c>
      <c r="D160" s="1" t="s">
        <v>140</v>
      </c>
      <c r="E160" s="1">
        <v>26000</v>
      </c>
      <c r="G160" s="1" t="s">
        <v>16</v>
      </c>
      <c r="H160" s="1">
        <v>35</v>
      </c>
      <c r="I160" s="1" t="s">
        <v>22</v>
      </c>
      <c r="J160" s="1" t="s">
        <v>18</v>
      </c>
      <c r="K160" s="2">
        <v>2167.5</v>
      </c>
      <c r="L160" s="17">
        <v>12</v>
      </c>
      <c r="M160" s="2">
        <v>189</v>
      </c>
      <c r="N160" s="3">
        <f t="shared" si="24"/>
        <v>2616.6</v>
      </c>
      <c r="O160" s="1">
        <f>VLOOKUP(A160,Urlaub!Urlaub,5,FALSE)</f>
        <v>30</v>
      </c>
      <c r="P160" s="3">
        <f t="shared" si="25"/>
        <v>1883.95</v>
      </c>
      <c r="Q160" s="3">
        <f t="shared" si="26"/>
        <v>369.53679249999999</v>
      </c>
      <c r="R160" s="3">
        <f t="shared" si="27"/>
        <v>2253.4899999999998</v>
      </c>
    </row>
    <row r="161" spans="1:18" outlineLevel="3">
      <c r="A161" s="1">
        <v>2522</v>
      </c>
      <c r="B161" s="1" t="s">
        <v>208</v>
      </c>
      <c r="C161" s="1" t="s">
        <v>209</v>
      </c>
      <c r="D161" s="1" t="s">
        <v>140</v>
      </c>
      <c r="E161" s="1">
        <v>26000</v>
      </c>
      <c r="G161" s="1" t="s">
        <v>16</v>
      </c>
      <c r="H161" s="1">
        <v>35</v>
      </c>
      <c r="I161" s="1" t="s">
        <v>53</v>
      </c>
      <c r="J161" s="1" t="s">
        <v>18</v>
      </c>
      <c r="K161" s="2">
        <v>3213.5</v>
      </c>
      <c r="L161" s="17">
        <v>8</v>
      </c>
      <c r="N161" s="3">
        <f t="shared" si="24"/>
        <v>3470.58</v>
      </c>
      <c r="O161" s="1">
        <f>VLOOKUP(A161,Urlaub!Urlaub,5,FALSE)</f>
        <v>30</v>
      </c>
      <c r="P161" s="3">
        <f t="shared" si="25"/>
        <v>2498.8200000000002</v>
      </c>
      <c r="Q161" s="3">
        <f t="shared" si="26"/>
        <v>477.35047574999987</v>
      </c>
      <c r="R161" s="3">
        <f t="shared" si="27"/>
        <v>2976.17</v>
      </c>
    </row>
    <row r="162" spans="1:18" outlineLevel="3">
      <c r="A162" s="1">
        <v>2532</v>
      </c>
      <c r="B162" s="1" t="s">
        <v>212</v>
      </c>
      <c r="C162" s="1" t="s">
        <v>213</v>
      </c>
      <c r="D162" s="1" t="s">
        <v>140</v>
      </c>
      <c r="E162" s="1">
        <v>26000</v>
      </c>
      <c r="G162" s="1" t="s">
        <v>16</v>
      </c>
      <c r="H162" s="1">
        <v>35</v>
      </c>
      <c r="I162" s="1" t="s">
        <v>99</v>
      </c>
      <c r="J162" s="1" t="s">
        <v>18</v>
      </c>
      <c r="K162" s="2">
        <v>2866.5</v>
      </c>
      <c r="L162" s="17">
        <v>8</v>
      </c>
      <c r="N162" s="3">
        <f t="shared" si="24"/>
        <v>3095.82</v>
      </c>
      <c r="O162" s="1">
        <f>VLOOKUP(A162,Urlaub!Urlaub,5,FALSE)</f>
        <v>30</v>
      </c>
      <c r="P162" s="3">
        <f t="shared" si="25"/>
        <v>2228.9899999999998</v>
      </c>
      <c r="Q162" s="3">
        <f t="shared" si="26"/>
        <v>437.21638849999999</v>
      </c>
      <c r="R162" s="3">
        <f t="shared" si="27"/>
        <v>2666.21</v>
      </c>
    </row>
    <row r="163" spans="1:18" outlineLevel="3">
      <c r="A163" s="1">
        <v>2539</v>
      </c>
      <c r="B163" s="1" t="s">
        <v>38</v>
      </c>
      <c r="C163" s="1" t="s">
        <v>216</v>
      </c>
      <c r="D163" s="1" t="s">
        <v>140</v>
      </c>
      <c r="E163" s="1">
        <v>26000</v>
      </c>
      <c r="G163" s="1" t="s">
        <v>16</v>
      </c>
      <c r="H163" s="1">
        <v>35</v>
      </c>
      <c r="I163" s="1" t="s">
        <v>65</v>
      </c>
      <c r="J163" s="1" t="s">
        <v>81</v>
      </c>
      <c r="K163" s="2">
        <v>5256.5</v>
      </c>
      <c r="L163" s="17">
        <v>8</v>
      </c>
      <c r="M163" s="2">
        <v>86</v>
      </c>
      <c r="N163" s="3">
        <f t="shared" si="24"/>
        <v>5763.02</v>
      </c>
      <c r="O163" s="1">
        <f>VLOOKUP(A163,Urlaub!Urlaub,5,FALSE)</f>
        <v>30</v>
      </c>
      <c r="P163" s="3">
        <f t="shared" si="25"/>
        <v>4149.37</v>
      </c>
      <c r="Q163" s="3">
        <f t="shared" si="26"/>
        <v>0</v>
      </c>
      <c r="R163" s="3">
        <f t="shared" si="27"/>
        <v>4149.37</v>
      </c>
    </row>
    <row r="164" spans="1:18" outlineLevel="3">
      <c r="A164" s="1">
        <v>2541</v>
      </c>
      <c r="B164" s="1" t="s">
        <v>38</v>
      </c>
      <c r="C164" s="1" t="s">
        <v>217</v>
      </c>
      <c r="D164" s="1" t="s">
        <v>140</v>
      </c>
      <c r="E164" s="1">
        <v>26000</v>
      </c>
      <c r="G164" s="1" t="s">
        <v>16</v>
      </c>
      <c r="H164" s="1">
        <v>35</v>
      </c>
      <c r="I164" s="1" t="s">
        <v>43</v>
      </c>
      <c r="J164" s="1" t="s">
        <v>18</v>
      </c>
      <c r="K164" s="2">
        <v>2413</v>
      </c>
      <c r="L164" s="17">
        <v>11</v>
      </c>
      <c r="M164" s="2"/>
      <c r="N164" s="3">
        <f t="shared" si="24"/>
        <v>2678.43</v>
      </c>
      <c r="O164" s="1">
        <f>VLOOKUP(A164,Urlaub!Urlaub,5,FALSE)</f>
        <v>30</v>
      </c>
      <c r="P164" s="3">
        <f t="shared" si="25"/>
        <v>1928.47</v>
      </c>
      <c r="Q164" s="3">
        <f t="shared" si="26"/>
        <v>378.26939049999999</v>
      </c>
      <c r="R164" s="3">
        <f t="shared" si="27"/>
        <v>2306.7399999999998</v>
      </c>
    </row>
    <row r="165" spans="1:18" outlineLevel="3">
      <c r="A165" s="1">
        <v>2545</v>
      </c>
      <c r="B165" s="1" t="s">
        <v>69</v>
      </c>
      <c r="C165" s="1" t="s">
        <v>218</v>
      </c>
      <c r="D165" s="1" t="s">
        <v>140</v>
      </c>
      <c r="E165" s="1">
        <v>26000</v>
      </c>
      <c r="G165" s="1" t="s">
        <v>16</v>
      </c>
      <c r="H165" s="1">
        <v>35</v>
      </c>
      <c r="I165" s="1" t="s">
        <v>56</v>
      </c>
      <c r="J165" s="1" t="s">
        <v>18</v>
      </c>
      <c r="K165" s="2">
        <v>2042</v>
      </c>
      <c r="L165" s="17">
        <v>8</v>
      </c>
      <c r="M165" s="1">
        <v>244</v>
      </c>
      <c r="N165" s="3">
        <f t="shared" si="24"/>
        <v>2449.36</v>
      </c>
      <c r="O165" s="1">
        <f>VLOOKUP(A165,Urlaub!Urlaub,5,FALSE)</f>
        <v>30</v>
      </c>
      <c r="P165" s="3">
        <f t="shared" si="25"/>
        <v>1763.54</v>
      </c>
      <c r="Q165" s="3">
        <f t="shared" si="26"/>
        <v>345.91837099999998</v>
      </c>
      <c r="R165" s="3">
        <f t="shared" si="27"/>
        <v>2109.46</v>
      </c>
    </row>
    <row r="166" spans="1:18" outlineLevel="3">
      <c r="A166" s="1">
        <v>2564</v>
      </c>
      <c r="B166" s="1" t="s">
        <v>19</v>
      </c>
      <c r="C166" s="1" t="s">
        <v>226</v>
      </c>
      <c r="D166" s="1" t="s">
        <v>140</v>
      </c>
      <c r="E166" s="1">
        <v>26000</v>
      </c>
      <c r="G166" s="1" t="s">
        <v>16</v>
      </c>
      <c r="H166" s="1">
        <v>35</v>
      </c>
      <c r="I166" s="1" t="s">
        <v>17</v>
      </c>
      <c r="J166" s="1" t="s">
        <v>18</v>
      </c>
      <c r="K166" s="2">
        <v>2608</v>
      </c>
      <c r="L166" s="17">
        <v>12</v>
      </c>
      <c r="N166" s="3">
        <f t="shared" si="24"/>
        <v>2920.96</v>
      </c>
      <c r="O166" s="1">
        <f>VLOOKUP(A166,Urlaub!Urlaub,5,FALSE)</f>
        <v>30</v>
      </c>
      <c r="P166" s="3">
        <f t="shared" si="25"/>
        <v>2103.09</v>
      </c>
      <c r="Q166" s="3">
        <f t="shared" si="26"/>
        <v>412.52110350000004</v>
      </c>
      <c r="R166" s="3">
        <f t="shared" si="27"/>
        <v>2515.61</v>
      </c>
    </row>
    <row r="167" spans="1:18" outlineLevel="3">
      <c r="A167" s="1">
        <v>2567</v>
      </c>
      <c r="B167" s="1" t="s">
        <v>125</v>
      </c>
      <c r="C167" s="1" t="s">
        <v>227</v>
      </c>
      <c r="D167" s="1" t="s">
        <v>140</v>
      </c>
      <c r="E167" s="1">
        <v>26000</v>
      </c>
      <c r="G167" s="1" t="s">
        <v>16</v>
      </c>
      <c r="H167" s="1">
        <v>35</v>
      </c>
      <c r="I167" s="1" t="s">
        <v>84</v>
      </c>
      <c r="J167" s="1" t="s">
        <v>18</v>
      </c>
      <c r="K167" s="2">
        <v>2123.5</v>
      </c>
      <c r="L167" s="17">
        <v>11</v>
      </c>
      <c r="N167" s="3">
        <f t="shared" si="24"/>
        <v>2357.09</v>
      </c>
      <c r="O167" s="1">
        <f>VLOOKUP(A167,Urlaub!Urlaub,5,FALSE)</f>
        <v>30</v>
      </c>
      <c r="P167" s="3">
        <f t="shared" si="25"/>
        <v>1697.1</v>
      </c>
      <c r="Q167" s="3">
        <f t="shared" si="26"/>
        <v>332.88616500000001</v>
      </c>
      <c r="R167" s="3">
        <f t="shared" si="27"/>
        <v>2029.99</v>
      </c>
    </row>
    <row r="168" spans="1:18" outlineLevel="3">
      <c r="A168" s="1">
        <v>2570</v>
      </c>
      <c r="B168" s="1" t="s">
        <v>19</v>
      </c>
      <c r="C168" s="1" t="s">
        <v>227</v>
      </c>
      <c r="D168" s="1" t="s">
        <v>140</v>
      </c>
      <c r="E168" s="1">
        <v>26000</v>
      </c>
      <c r="G168" s="1" t="s">
        <v>16</v>
      </c>
      <c r="H168" s="1">
        <v>35</v>
      </c>
      <c r="I168" s="1" t="s">
        <v>84</v>
      </c>
      <c r="J168" s="1" t="s">
        <v>18</v>
      </c>
      <c r="K168" s="2">
        <v>2123.5</v>
      </c>
      <c r="L168" s="17">
        <v>8</v>
      </c>
      <c r="M168" s="1">
        <v>136</v>
      </c>
      <c r="N168" s="3">
        <f t="shared" si="24"/>
        <v>2429.38</v>
      </c>
      <c r="O168" s="1">
        <f>VLOOKUP(A168,Urlaub!Urlaub,5,FALSE)</f>
        <v>30</v>
      </c>
      <c r="P168" s="3">
        <f t="shared" si="25"/>
        <v>1749.15</v>
      </c>
      <c r="Q168" s="3">
        <f t="shared" si="26"/>
        <v>343.09577250000001</v>
      </c>
      <c r="R168" s="3">
        <f t="shared" si="27"/>
        <v>2092.25</v>
      </c>
    </row>
    <row r="169" spans="1:18" outlineLevel="3">
      <c r="A169" s="1">
        <v>2604</v>
      </c>
      <c r="B169" s="1" t="s">
        <v>232</v>
      </c>
      <c r="C169" s="1" t="s">
        <v>233</v>
      </c>
      <c r="D169" s="1" t="s">
        <v>140</v>
      </c>
      <c r="E169" s="1">
        <v>26000</v>
      </c>
      <c r="G169" s="1" t="s">
        <v>16</v>
      </c>
      <c r="H169" s="1">
        <v>35</v>
      </c>
      <c r="I169" s="1" t="s">
        <v>43</v>
      </c>
      <c r="J169" s="1" t="s">
        <v>18</v>
      </c>
      <c r="K169" s="2">
        <v>2413</v>
      </c>
      <c r="L169" s="17">
        <v>9</v>
      </c>
      <c r="M169" s="2"/>
      <c r="N169" s="3">
        <f t="shared" si="24"/>
        <v>2630.17</v>
      </c>
      <c r="O169" s="1">
        <f>VLOOKUP(A169,Urlaub!Urlaub,5,FALSE)</f>
        <v>30</v>
      </c>
      <c r="P169" s="3">
        <f t="shared" si="25"/>
        <v>1893.72</v>
      </c>
      <c r="Q169" s="3">
        <f t="shared" si="26"/>
        <v>371.45317799999998</v>
      </c>
      <c r="R169" s="3">
        <f t="shared" si="27"/>
        <v>2265.17</v>
      </c>
    </row>
    <row r="170" spans="1:18" outlineLevel="3">
      <c r="A170" s="1">
        <v>2605</v>
      </c>
      <c r="B170" s="1" t="s">
        <v>133</v>
      </c>
      <c r="C170" s="1" t="s">
        <v>234</v>
      </c>
      <c r="D170" s="1" t="s">
        <v>140</v>
      </c>
      <c r="E170" s="1">
        <v>26000</v>
      </c>
      <c r="G170" s="1" t="s">
        <v>16</v>
      </c>
      <c r="H170" s="1">
        <v>35</v>
      </c>
      <c r="I170" s="1" t="s">
        <v>32</v>
      </c>
      <c r="J170" s="1" t="s">
        <v>18</v>
      </c>
      <c r="K170" s="2">
        <v>2091</v>
      </c>
      <c r="L170" s="17">
        <v>11</v>
      </c>
      <c r="M170" s="2"/>
      <c r="N170" s="3">
        <f t="shared" si="24"/>
        <v>2321.0100000000002</v>
      </c>
      <c r="O170" s="1">
        <f>VLOOKUP(A170,Urlaub!Urlaub,5,FALSE)</f>
        <v>30</v>
      </c>
      <c r="P170" s="3">
        <f t="shared" si="25"/>
        <v>1671.13</v>
      </c>
      <c r="Q170" s="3">
        <f t="shared" si="26"/>
        <v>327.79214950000005</v>
      </c>
      <c r="R170" s="3">
        <f t="shared" si="27"/>
        <v>1998.92</v>
      </c>
    </row>
    <row r="171" spans="1:18" outlineLevel="3">
      <c r="A171" s="1">
        <v>2608</v>
      </c>
      <c r="B171" s="1" t="s">
        <v>29</v>
      </c>
      <c r="C171" s="1" t="s">
        <v>235</v>
      </c>
      <c r="D171" s="1" t="s">
        <v>140</v>
      </c>
      <c r="E171" s="1">
        <v>26000</v>
      </c>
      <c r="G171" s="1" t="s">
        <v>16</v>
      </c>
      <c r="H171" s="1">
        <v>35</v>
      </c>
      <c r="I171" s="1" t="s">
        <v>107</v>
      </c>
      <c r="J171" s="1" t="s">
        <v>18</v>
      </c>
      <c r="K171" s="2">
        <v>2294</v>
      </c>
      <c r="L171" s="17">
        <v>9</v>
      </c>
      <c r="M171" s="1">
        <v>111</v>
      </c>
      <c r="N171" s="3">
        <f t="shared" si="24"/>
        <v>2611.46</v>
      </c>
      <c r="O171" s="1">
        <f>VLOOKUP(A171,Urlaub!Urlaub,5,FALSE)</f>
        <v>30</v>
      </c>
      <c r="P171" s="3">
        <f t="shared" si="25"/>
        <v>1880.25</v>
      </c>
      <c r="Q171" s="3">
        <f t="shared" si="26"/>
        <v>368.8110375</v>
      </c>
      <c r="R171" s="3">
        <f t="shared" si="27"/>
        <v>2249.06</v>
      </c>
    </row>
    <row r="172" spans="1:18" outlineLevel="3">
      <c r="A172" s="1">
        <v>2621</v>
      </c>
      <c r="B172" s="1" t="s">
        <v>19</v>
      </c>
      <c r="C172" s="1" t="s">
        <v>236</v>
      </c>
      <c r="D172" s="1" t="s">
        <v>140</v>
      </c>
      <c r="E172" s="1">
        <v>26000</v>
      </c>
      <c r="G172" s="1" t="s">
        <v>16</v>
      </c>
      <c r="H172" s="1">
        <v>35</v>
      </c>
      <c r="I172" s="1" t="s">
        <v>53</v>
      </c>
      <c r="J172" s="1" t="s">
        <v>18</v>
      </c>
      <c r="K172" s="2">
        <v>3213.5</v>
      </c>
      <c r="L172" s="17">
        <v>11</v>
      </c>
      <c r="N172" s="3">
        <f t="shared" si="24"/>
        <v>3566.99</v>
      </c>
      <c r="O172" s="1">
        <f>VLOOKUP(A172,Urlaub!Urlaub,5,FALSE)</f>
        <v>30</v>
      </c>
      <c r="P172" s="3">
        <f t="shared" si="25"/>
        <v>2568.23</v>
      </c>
      <c r="Q172" s="3">
        <f t="shared" si="26"/>
        <v>385.0985796250003</v>
      </c>
      <c r="R172" s="3">
        <f t="shared" si="27"/>
        <v>2953.33</v>
      </c>
    </row>
    <row r="173" spans="1:18" outlineLevel="3">
      <c r="A173" s="1">
        <v>2644</v>
      </c>
      <c r="B173" s="1" t="s">
        <v>143</v>
      </c>
      <c r="C173" s="1" t="s">
        <v>238</v>
      </c>
      <c r="D173" s="1" t="s">
        <v>140</v>
      </c>
      <c r="E173" s="1">
        <v>26000</v>
      </c>
      <c r="G173" s="1" t="s">
        <v>16</v>
      </c>
      <c r="H173" s="1">
        <v>35</v>
      </c>
      <c r="I173" s="1" t="s">
        <v>94</v>
      </c>
      <c r="J173" s="1" t="s">
        <v>18</v>
      </c>
      <c r="K173" s="2">
        <v>2066.5</v>
      </c>
      <c r="L173" s="17">
        <v>10</v>
      </c>
      <c r="N173" s="3">
        <f t="shared" si="24"/>
        <v>2273.15</v>
      </c>
      <c r="O173" s="1">
        <f>VLOOKUP(A173,Urlaub!Urlaub,5,FALSE)</f>
        <v>30</v>
      </c>
      <c r="P173" s="3">
        <f t="shared" si="25"/>
        <v>1636.67</v>
      </c>
      <c r="Q173" s="3">
        <f t="shared" si="26"/>
        <v>321.03282050000001</v>
      </c>
      <c r="R173" s="3">
        <f t="shared" si="27"/>
        <v>1957.7</v>
      </c>
    </row>
    <row r="174" spans="1:18" outlineLevel="3">
      <c r="A174" s="1">
        <v>2688</v>
      </c>
      <c r="B174" s="1" t="s">
        <v>241</v>
      </c>
      <c r="C174" s="1" t="s">
        <v>242</v>
      </c>
      <c r="D174" s="1" t="s">
        <v>140</v>
      </c>
      <c r="E174" s="1">
        <v>26000</v>
      </c>
      <c r="G174" s="1" t="s">
        <v>16</v>
      </c>
      <c r="H174" s="1">
        <v>35</v>
      </c>
      <c r="I174" s="1" t="s">
        <v>94</v>
      </c>
      <c r="J174" s="1" t="s">
        <v>18</v>
      </c>
      <c r="K174" s="2">
        <v>2066.5</v>
      </c>
      <c r="L174" s="17">
        <v>11</v>
      </c>
      <c r="M174" s="1">
        <v>136</v>
      </c>
      <c r="N174" s="3">
        <f t="shared" si="24"/>
        <v>2429.8200000000002</v>
      </c>
      <c r="O174" s="1">
        <f>VLOOKUP(A174,Urlaub!Urlaub,5,FALSE)</f>
        <v>30</v>
      </c>
      <c r="P174" s="3">
        <f t="shared" si="25"/>
        <v>1749.47</v>
      </c>
      <c r="Q174" s="3">
        <f t="shared" si="26"/>
        <v>343.15854050000002</v>
      </c>
      <c r="R174" s="3">
        <f t="shared" si="27"/>
        <v>2092.63</v>
      </c>
    </row>
    <row r="175" spans="1:18" outlineLevel="3">
      <c r="A175" s="1">
        <v>2767</v>
      </c>
      <c r="B175" s="1" t="s">
        <v>19</v>
      </c>
      <c r="C175" s="1" t="s">
        <v>250</v>
      </c>
      <c r="D175" s="1" t="s">
        <v>140</v>
      </c>
      <c r="E175" s="1">
        <v>26000</v>
      </c>
      <c r="G175" s="1" t="s">
        <v>16</v>
      </c>
      <c r="H175" s="1">
        <v>35</v>
      </c>
      <c r="I175" s="1" t="s">
        <v>80</v>
      </c>
      <c r="J175" s="1" t="s">
        <v>81</v>
      </c>
      <c r="K175" s="2">
        <v>4353.5</v>
      </c>
      <c r="L175" s="17">
        <v>10</v>
      </c>
      <c r="M175" s="2"/>
      <c r="N175" s="3">
        <f t="shared" si="24"/>
        <v>4788.8500000000004</v>
      </c>
      <c r="O175" s="1">
        <f>VLOOKUP(A175,Urlaub!Urlaub,5,FALSE)</f>
        <v>30</v>
      </c>
      <c r="P175" s="3">
        <f t="shared" si="25"/>
        <v>3447.97</v>
      </c>
      <c r="Q175" s="3">
        <f t="shared" si="26"/>
        <v>390.999798</v>
      </c>
      <c r="R175" s="3">
        <f t="shared" si="27"/>
        <v>3838.97</v>
      </c>
    </row>
    <row r="176" spans="1:18" outlineLevel="3">
      <c r="A176" s="1">
        <v>2791</v>
      </c>
      <c r="B176" s="1" t="s">
        <v>253</v>
      </c>
      <c r="C176" s="1" t="s">
        <v>254</v>
      </c>
      <c r="D176" s="1" t="s">
        <v>140</v>
      </c>
      <c r="E176" s="1">
        <v>26000</v>
      </c>
      <c r="G176" s="1" t="s">
        <v>16</v>
      </c>
      <c r="H176" s="1">
        <v>35</v>
      </c>
      <c r="I176" s="1" t="s">
        <v>99</v>
      </c>
      <c r="J176" s="1" t="s">
        <v>18</v>
      </c>
      <c r="K176" s="2">
        <v>2866.5</v>
      </c>
      <c r="L176" s="17">
        <v>11</v>
      </c>
      <c r="N176" s="3">
        <f t="shared" si="24"/>
        <v>3181.82</v>
      </c>
      <c r="O176" s="1">
        <f>VLOOKUP(A176,Urlaub!Urlaub,5,FALSE)</f>
        <v>30</v>
      </c>
      <c r="P176" s="3">
        <f t="shared" si="25"/>
        <v>2290.91</v>
      </c>
      <c r="Q176" s="3">
        <f t="shared" si="26"/>
        <v>449.36199650000003</v>
      </c>
      <c r="R176" s="3">
        <f t="shared" si="27"/>
        <v>2740.27</v>
      </c>
    </row>
    <row r="177" spans="1:18" outlineLevel="3">
      <c r="A177" s="1">
        <v>2874</v>
      </c>
      <c r="B177" s="1" t="s">
        <v>19</v>
      </c>
      <c r="C177" s="1" t="s">
        <v>256</v>
      </c>
      <c r="D177" s="1" t="s">
        <v>140</v>
      </c>
      <c r="E177" s="1">
        <v>26000</v>
      </c>
      <c r="G177" s="1" t="s">
        <v>16</v>
      </c>
      <c r="H177" s="1">
        <v>35</v>
      </c>
      <c r="I177" s="1" t="s">
        <v>107</v>
      </c>
      <c r="J177" s="1" t="s">
        <v>18</v>
      </c>
      <c r="K177" s="2">
        <v>2294</v>
      </c>
      <c r="L177" s="17">
        <v>11</v>
      </c>
      <c r="N177" s="3">
        <f t="shared" si="24"/>
        <v>2546.34</v>
      </c>
      <c r="O177" s="1">
        <f>VLOOKUP(A177,Urlaub!Urlaub,5,FALSE)</f>
        <v>30</v>
      </c>
      <c r="P177" s="3">
        <f t="shared" si="25"/>
        <v>1833.36</v>
      </c>
      <c r="Q177" s="3">
        <f t="shared" si="26"/>
        <v>359.613564</v>
      </c>
      <c r="R177" s="3">
        <f t="shared" si="27"/>
        <v>2192.9699999999998</v>
      </c>
    </row>
    <row r="178" spans="1:18" outlineLevel="3">
      <c r="A178" s="1">
        <v>3071</v>
      </c>
      <c r="B178" s="1" t="s">
        <v>19</v>
      </c>
      <c r="C178" s="1" t="s">
        <v>274</v>
      </c>
      <c r="D178" s="1" t="s">
        <v>140</v>
      </c>
      <c r="E178" s="1">
        <v>26000</v>
      </c>
      <c r="G178" s="1" t="s">
        <v>16</v>
      </c>
      <c r="H178" s="1">
        <v>35</v>
      </c>
      <c r="I178" s="1" t="s">
        <v>99</v>
      </c>
      <c r="J178" s="1" t="s">
        <v>18</v>
      </c>
      <c r="K178" s="2">
        <v>2866.5</v>
      </c>
      <c r="L178" s="17">
        <v>11</v>
      </c>
      <c r="M178" s="2">
        <v>127</v>
      </c>
      <c r="N178" s="3">
        <f t="shared" si="24"/>
        <v>3308.82</v>
      </c>
      <c r="O178" s="1">
        <f>VLOOKUP(A178,Urlaub!Urlaub,5,FALSE)</f>
        <v>30</v>
      </c>
      <c r="P178" s="3">
        <f t="shared" si="25"/>
        <v>2382.35</v>
      </c>
      <c r="Q178" s="3">
        <f t="shared" si="26"/>
        <v>467.29795249999995</v>
      </c>
      <c r="R178" s="3">
        <f t="shared" si="27"/>
        <v>2849.65</v>
      </c>
    </row>
    <row r="179" spans="1:18" outlineLevel="3">
      <c r="A179" s="1">
        <v>3075</v>
      </c>
      <c r="B179" s="1" t="s">
        <v>160</v>
      </c>
      <c r="C179" s="1" t="s">
        <v>278</v>
      </c>
      <c r="D179" s="1" t="s">
        <v>140</v>
      </c>
      <c r="E179" s="1">
        <v>26000</v>
      </c>
      <c r="G179" s="1" t="s">
        <v>16</v>
      </c>
      <c r="H179" s="1">
        <v>35</v>
      </c>
      <c r="I179" s="1" t="s">
        <v>65</v>
      </c>
      <c r="J179" s="1" t="s">
        <v>155</v>
      </c>
      <c r="K179" s="2">
        <v>4467</v>
      </c>
      <c r="L179" s="17">
        <v>8</v>
      </c>
      <c r="N179" s="3">
        <f t="shared" si="24"/>
        <v>4824.3599999999997</v>
      </c>
      <c r="O179" s="1">
        <f>VLOOKUP(A179,Urlaub!Urlaub,5,FALSE)</f>
        <v>30</v>
      </c>
      <c r="P179" s="3">
        <f t="shared" si="25"/>
        <v>3473.54</v>
      </c>
      <c r="Q179" s="3">
        <f t="shared" si="26"/>
        <v>393.89943599999998</v>
      </c>
      <c r="R179" s="3">
        <f t="shared" si="27"/>
        <v>3867.44</v>
      </c>
    </row>
    <row r="180" spans="1:18" outlineLevel="3">
      <c r="A180" s="1">
        <v>3078</v>
      </c>
      <c r="B180" s="1" t="s">
        <v>143</v>
      </c>
      <c r="C180" s="1" t="s">
        <v>280</v>
      </c>
      <c r="D180" s="1" t="s">
        <v>140</v>
      </c>
      <c r="E180" s="1">
        <v>26000</v>
      </c>
      <c r="G180" s="1" t="s">
        <v>16</v>
      </c>
      <c r="H180" s="1">
        <v>35</v>
      </c>
      <c r="I180" s="1" t="s">
        <v>84</v>
      </c>
      <c r="J180" s="1" t="s">
        <v>18</v>
      </c>
      <c r="K180" s="2">
        <v>2123.5</v>
      </c>
      <c r="L180" s="17">
        <v>11</v>
      </c>
      <c r="M180" s="1">
        <v>278</v>
      </c>
      <c r="N180" s="3">
        <f t="shared" si="24"/>
        <v>2635.09</v>
      </c>
      <c r="O180" s="1">
        <f>VLOOKUP(A180,Urlaub!Urlaub,5,FALSE)</f>
        <v>30</v>
      </c>
      <c r="P180" s="3">
        <f t="shared" si="25"/>
        <v>1897.26</v>
      </c>
      <c r="Q180" s="3">
        <f t="shared" si="26"/>
        <v>372.14754900000003</v>
      </c>
      <c r="R180" s="3">
        <f t="shared" si="27"/>
        <v>2269.41</v>
      </c>
    </row>
    <row r="181" spans="1:18" outlineLevel="3">
      <c r="A181" s="1">
        <v>3079</v>
      </c>
      <c r="B181" s="1" t="s">
        <v>38</v>
      </c>
      <c r="C181" s="1" t="s">
        <v>280</v>
      </c>
      <c r="D181" s="1" t="s">
        <v>140</v>
      </c>
      <c r="E181" s="1">
        <v>26000</v>
      </c>
      <c r="G181" s="1" t="s">
        <v>16</v>
      </c>
      <c r="H181" s="1">
        <v>35</v>
      </c>
      <c r="I181" s="1" t="s">
        <v>99</v>
      </c>
      <c r="J181" s="1" t="s">
        <v>18</v>
      </c>
      <c r="K181" s="2">
        <v>2866.5</v>
      </c>
      <c r="L181" s="17">
        <v>9</v>
      </c>
      <c r="N181" s="3">
        <f t="shared" si="24"/>
        <v>3124.49</v>
      </c>
      <c r="O181" s="1">
        <f>VLOOKUP(A181,Urlaub!Urlaub,5,FALSE)</f>
        <v>30</v>
      </c>
      <c r="P181" s="3">
        <f t="shared" si="25"/>
        <v>2249.63</v>
      </c>
      <c r="Q181" s="3">
        <f t="shared" si="26"/>
        <v>441.26492450000001</v>
      </c>
      <c r="R181" s="3">
        <f t="shared" si="27"/>
        <v>2690.89</v>
      </c>
    </row>
    <row r="182" spans="1:18" outlineLevel="3">
      <c r="A182" s="1">
        <v>3083</v>
      </c>
      <c r="B182" s="1" t="s">
        <v>38</v>
      </c>
      <c r="C182" s="1" t="s">
        <v>281</v>
      </c>
      <c r="D182" s="1" t="s">
        <v>140</v>
      </c>
      <c r="E182" s="1">
        <v>26000</v>
      </c>
      <c r="G182" s="1" t="s">
        <v>16</v>
      </c>
      <c r="H182" s="1">
        <v>35</v>
      </c>
      <c r="I182" s="1" t="s">
        <v>36</v>
      </c>
      <c r="J182" s="1" t="s">
        <v>81</v>
      </c>
      <c r="K182" s="2">
        <v>3679</v>
      </c>
      <c r="L182" s="17">
        <v>12</v>
      </c>
      <c r="N182" s="3">
        <f t="shared" si="24"/>
        <v>4120.4799999999996</v>
      </c>
      <c r="O182" s="1">
        <f>VLOOKUP(A182,Urlaub!Urlaub,5,FALSE)</f>
        <v>30</v>
      </c>
      <c r="P182" s="3">
        <f t="shared" si="25"/>
        <v>2966.75</v>
      </c>
      <c r="Q182" s="3">
        <f t="shared" si="26"/>
        <v>336.42944999999997</v>
      </c>
      <c r="R182" s="3">
        <f t="shared" si="27"/>
        <v>3303.18</v>
      </c>
    </row>
    <row r="183" spans="1:18" outlineLevel="3">
      <c r="A183" s="1">
        <v>3092</v>
      </c>
      <c r="B183" s="1" t="s">
        <v>285</v>
      </c>
      <c r="C183" s="1" t="s">
        <v>286</v>
      </c>
      <c r="D183" s="1" t="s">
        <v>140</v>
      </c>
      <c r="E183" s="1">
        <v>26000</v>
      </c>
      <c r="G183" s="1" t="s">
        <v>16</v>
      </c>
      <c r="H183" s="1">
        <v>35</v>
      </c>
      <c r="I183" s="1" t="s">
        <v>80</v>
      </c>
      <c r="J183" s="1" t="s">
        <v>152</v>
      </c>
      <c r="K183" s="2">
        <v>3701</v>
      </c>
      <c r="L183" s="17">
        <v>11</v>
      </c>
      <c r="N183" s="3">
        <f t="shared" si="24"/>
        <v>4108.1099999999997</v>
      </c>
      <c r="O183" s="1">
        <f>VLOOKUP(A183,Urlaub!Urlaub,5,FALSE)</f>
        <v>30</v>
      </c>
      <c r="P183" s="3">
        <f t="shared" si="25"/>
        <v>2957.84</v>
      </c>
      <c r="Q183" s="3">
        <f t="shared" si="26"/>
        <v>335.41905600000001</v>
      </c>
      <c r="R183" s="3">
        <f t="shared" si="27"/>
        <v>3293.26</v>
      </c>
    </row>
    <row r="184" spans="1:18" outlineLevel="3">
      <c r="A184" s="1">
        <v>3106</v>
      </c>
      <c r="B184" s="1" t="s">
        <v>57</v>
      </c>
      <c r="C184" s="1" t="s">
        <v>294</v>
      </c>
      <c r="D184" s="1" t="s">
        <v>140</v>
      </c>
      <c r="E184" s="1">
        <v>26000</v>
      </c>
      <c r="G184" s="1" t="s">
        <v>16</v>
      </c>
      <c r="H184" s="1">
        <v>35</v>
      </c>
      <c r="I184" s="1" t="s">
        <v>36</v>
      </c>
      <c r="J184" s="1" t="s">
        <v>81</v>
      </c>
      <c r="K184" s="2">
        <v>3679</v>
      </c>
      <c r="L184" s="17">
        <v>10</v>
      </c>
      <c r="N184" s="3">
        <f t="shared" si="24"/>
        <v>4046.9</v>
      </c>
      <c r="O184" s="1">
        <f>VLOOKUP(A184,Urlaub!Urlaub,5,FALSE)</f>
        <v>30</v>
      </c>
      <c r="P184" s="3">
        <f t="shared" si="25"/>
        <v>2913.77</v>
      </c>
      <c r="Q184" s="3">
        <f t="shared" si="26"/>
        <v>330.42151799999999</v>
      </c>
      <c r="R184" s="3">
        <f t="shared" si="27"/>
        <v>3244.19</v>
      </c>
    </row>
    <row r="185" spans="1:18" outlineLevel="3">
      <c r="A185" s="1">
        <v>3120</v>
      </c>
      <c r="B185" s="1" t="s">
        <v>165</v>
      </c>
      <c r="C185" s="1" t="s">
        <v>304</v>
      </c>
      <c r="D185" s="1" t="s">
        <v>140</v>
      </c>
      <c r="E185" s="1">
        <v>26000</v>
      </c>
      <c r="G185" s="1" t="s">
        <v>16</v>
      </c>
      <c r="H185" s="1">
        <v>35</v>
      </c>
      <c r="I185" s="1" t="s">
        <v>80</v>
      </c>
      <c r="J185" s="1" t="s">
        <v>152</v>
      </c>
      <c r="K185" s="2">
        <v>3701</v>
      </c>
      <c r="L185" s="17">
        <v>9</v>
      </c>
      <c r="N185" s="3">
        <f t="shared" si="24"/>
        <v>4034.09</v>
      </c>
      <c r="O185" s="1">
        <f>VLOOKUP(A185,Urlaub!Urlaub,5,FALSE)</f>
        <v>30</v>
      </c>
      <c r="P185" s="3">
        <f t="shared" si="25"/>
        <v>2904.54</v>
      </c>
      <c r="Q185" s="3">
        <f t="shared" si="26"/>
        <v>329.37483600000002</v>
      </c>
      <c r="R185" s="3">
        <f t="shared" si="27"/>
        <v>3233.91</v>
      </c>
    </row>
    <row r="186" spans="1:18" outlineLevel="3">
      <c r="A186" s="1">
        <v>3125</v>
      </c>
      <c r="B186" s="1" t="s">
        <v>170</v>
      </c>
      <c r="C186" s="1" t="s">
        <v>308</v>
      </c>
      <c r="D186" s="1" t="s">
        <v>140</v>
      </c>
      <c r="E186" s="1">
        <v>26000</v>
      </c>
      <c r="G186" s="1" t="s">
        <v>16</v>
      </c>
      <c r="H186" s="1">
        <v>35</v>
      </c>
      <c r="I186" s="1" t="s">
        <v>22</v>
      </c>
      <c r="J186" s="1" t="s">
        <v>18</v>
      </c>
      <c r="K186" s="2">
        <v>2167.5</v>
      </c>
      <c r="L186" s="17">
        <v>8</v>
      </c>
      <c r="N186" s="3">
        <f t="shared" si="24"/>
        <v>2340.9</v>
      </c>
      <c r="O186" s="1">
        <f>VLOOKUP(A186,Urlaub!Urlaub,5,FALSE)</f>
        <v>30</v>
      </c>
      <c r="P186" s="3">
        <f t="shared" si="25"/>
        <v>1685.45</v>
      </c>
      <c r="Q186" s="3">
        <f t="shared" si="26"/>
        <v>330.60101750000001</v>
      </c>
      <c r="R186" s="3">
        <f t="shared" si="27"/>
        <v>2016.05</v>
      </c>
    </row>
    <row r="187" spans="1:18" outlineLevel="2">
      <c r="E187" s="4" t="s">
        <v>371</v>
      </c>
      <c r="K187" s="2"/>
      <c r="N187" s="3"/>
      <c r="P187" s="3"/>
      <c r="Q187" s="3"/>
      <c r="R187" s="3">
        <f>SUBTOTAL(9,R148:R186)</f>
        <v>105413.35999999999</v>
      </c>
    </row>
    <row r="188" spans="1:18" outlineLevel="1">
      <c r="D188" s="4" t="s">
        <v>351</v>
      </c>
      <c r="K188" s="2"/>
      <c r="N188" s="3"/>
      <c r="P188" s="3"/>
      <c r="Q188" s="3"/>
      <c r="R188" s="3">
        <f>SUBTOTAL(9,R148:R186)</f>
        <v>105413.35999999999</v>
      </c>
    </row>
    <row r="189" spans="1:18" outlineLevel="3">
      <c r="A189" s="1">
        <v>2094</v>
      </c>
      <c r="B189" s="1" t="s">
        <v>143</v>
      </c>
      <c r="C189" s="1" t="s">
        <v>156</v>
      </c>
      <c r="D189" s="1" t="s">
        <v>157</v>
      </c>
      <c r="E189" s="1">
        <v>43000</v>
      </c>
      <c r="G189" s="1" t="s">
        <v>16</v>
      </c>
      <c r="H189" s="1">
        <v>35</v>
      </c>
      <c r="I189" s="1" t="s">
        <v>80</v>
      </c>
      <c r="J189" s="1" t="s">
        <v>115</v>
      </c>
      <c r="K189" s="2">
        <v>3918.5</v>
      </c>
      <c r="L189" s="17">
        <v>10</v>
      </c>
      <c r="M189" s="1">
        <v>166</v>
      </c>
      <c r="N189" s="3">
        <f>ROUND(IF(Tariftyp="AT",Grundentgelt,Grundentgelt*(1+LZProzent/100)*IRWAZ/35+FWZ),2)</f>
        <v>4476.3500000000004</v>
      </c>
      <c r="O189" s="1">
        <f>VLOOKUP(A189,Urlaub!Urlaub,5,FALSE)</f>
        <v>30</v>
      </c>
      <c r="P189" s="3">
        <f>ROUND(Monatsentgelt*IF(GdB&gt;=50,UrlaubsAn+5,UrlaubsAn)*Urlaubsfaktor,2)</f>
        <v>3222.97</v>
      </c>
      <c r="Q189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365.48479799999996</v>
      </c>
      <c r="R189" s="3">
        <f>ROUND(P189+Q189,2)</f>
        <v>3588.45</v>
      </c>
    </row>
    <row r="190" spans="1:18" outlineLevel="3">
      <c r="A190" s="1">
        <v>2271</v>
      </c>
      <c r="B190" s="1" t="s">
        <v>176</v>
      </c>
      <c r="C190" s="1" t="s">
        <v>177</v>
      </c>
      <c r="D190" s="1" t="s">
        <v>157</v>
      </c>
      <c r="E190" s="1">
        <v>43000</v>
      </c>
      <c r="G190" s="1" t="s">
        <v>16</v>
      </c>
      <c r="H190" s="1">
        <v>35</v>
      </c>
      <c r="I190" s="1" t="s">
        <v>32</v>
      </c>
      <c r="J190" s="1" t="s">
        <v>18</v>
      </c>
      <c r="K190" s="2">
        <v>2091</v>
      </c>
      <c r="L190" s="17">
        <v>11</v>
      </c>
      <c r="M190" s="2"/>
      <c r="N190" s="3">
        <f>ROUND(IF(Tariftyp="AT",Grundentgelt,Grundentgelt*(1+LZProzent/100)*IRWAZ/35+FWZ),2)</f>
        <v>2321.0100000000002</v>
      </c>
      <c r="O190" s="1">
        <f>VLOOKUP(A190,Urlaub!Urlaub,5,FALSE)</f>
        <v>30</v>
      </c>
      <c r="P190" s="3">
        <f>ROUND(Monatsentgelt*IF(GdB&gt;=50,UrlaubsAn+5,UrlaubsAn)*Urlaubsfaktor,2)</f>
        <v>1671.13</v>
      </c>
      <c r="Q190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327.79214950000005</v>
      </c>
      <c r="R190" s="3">
        <f>ROUND(P190+Q190,2)</f>
        <v>1998.92</v>
      </c>
    </row>
    <row r="191" spans="1:18" outlineLevel="3">
      <c r="A191" s="1">
        <v>2675</v>
      </c>
      <c r="B191" s="1" t="s">
        <v>38</v>
      </c>
      <c r="C191" s="1" t="s">
        <v>239</v>
      </c>
      <c r="D191" s="1" t="s">
        <v>157</v>
      </c>
      <c r="E191" s="1">
        <v>43000</v>
      </c>
      <c r="G191" s="1" t="s">
        <v>16</v>
      </c>
      <c r="H191" s="1">
        <v>35</v>
      </c>
      <c r="I191" s="1" t="s">
        <v>17</v>
      </c>
      <c r="J191" s="1" t="s">
        <v>18</v>
      </c>
      <c r="K191" s="2">
        <v>2608</v>
      </c>
      <c r="L191" s="17">
        <v>10</v>
      </c>
      <c r="N191" s="3">
        <f>ROUND(IF(Tariftyp="AT",Grundentgelt,Grundentgelt*(1+LZProzent/100)*IRWAZ/35+FWZ),2)</f>
        <v>2868.8</v>
      </c>
      <c r="O191" s="1">
        <f>VLOOKUP(A191,Urlaub!Urlaub,5,FALSE)</f>
        <v>30</v>
      </c>
      <c r="P191" s="3">
        <f>ROUND(Monatsentgelt*IF(GdB&gt;=50,UrlaubsAn+5,UrlaubsAn)*Urlaubsfaktor,2)</f>
        <v>2065.54</v>
      </c>
      <c r="Q191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405.15567099999998</v>
      </c>
      <c r="R191" s="3">
        <f>ROUND(P191+Q191,2)</f>
        <v>2470.6999999999998</v>
      </c>
    </row>
    <row r="192" spans="1:18" outlineLevel="3">
      <c r="A192" s="1">
        <v>2848</v>
      </c>
      <c r="B192" s="1" t="s">
        <v>19</v>
      </c>
      <c r="C192" s="1" t="s">
        <v>255</v>
      </c>
      <c r="D192" s="1" t="s">
        <v>157</v>
      </c>
      <c r="E192" s="1">
        <v>43000</v>
      </c>
      <c r="G192" s="1" t="s">
        <v>16</v>
      </c>
      <c r="H192" s="1">
        <v>35</v>
      </c>
      <c r="I192" s="1" t="s">
        <v>80</v>
      </c>
      <c r="J192" s="1" t="s">
        <v>81</v>
      </c>
      <c r="K192" s="2">
        <v>4353.5</v>
      </c>
      <c r="L192" s="17">
        <v>12</v>
      </c>
      <c r="M192" s="2"/>
      <c r="N192" s="3">
        <f>ROUND(IF(Tariftyp="AT",Grundentgelt,Grundentgelt*(1+LZProzent/100)*IRWAZ/35+FWZ),2)</f>
        <v>4875.92</v>
      </c>
      <c r="O192" s="1">
        <f>VLOOKUP(A192,Urlaub!Urlaub,5,FALSE)</f>
        <v>30</v>
      </c>
      <c r="P192" s="3">
        <f>ROUND(Monatsentgelt*IF(GdB&gt;=50,UrlaubsAn+5,UrlaubsAn)*Urlaubsfaktor,2)</f>
        <v>3510.66</v>
      </c>
      <c r="Q192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398.10884399999998</v>
      </c>
      <c r="R192" s="3">
        <f>ROUND(P192+Q192,2)</f>
        <v>3908.77</v>
      </c>
    </row>
    <row r="193" spans="1:18" outlineLevel="3">
      <c r="A193" s="1">
        <v>3076</v>
      </c>
      <c r="B193" s="1" t="s">
        <v>160</v>
      </c>
      <c r="C193" s="1" t="s">
        <v>279</v>
      </c>
      <c r="D193" s="1" t="s">
        <v>157</v>
      </c>
      <c r="E193" s="1">
        <v>43000</v>
      </c>
      <c r="G193" s="1" t="s">
        <v>16</v>
      </c>
      <c r="H193" s="1">
        <v>35</v>
      </c>
      <c r="I193" s="1" t="s">
        <v>22</v>
      </c>
      <c r="J193" s="1" t="s">
        <v>18</v>
      </c>
      <c r="K193" s="2">
        <v>2167.5</v>
      </c>
      <c r="L193" s="17">
        <v>10</v>
      </c>
      <c r="N193" s="3">
        <f>ROUND(IF(Tariftyp="AT",Grundentgelt,Grundentgelt*(1+LZProzent/100)*IRWAZ/35+FWZ),2)</f>
        <v>2384.25</v>
      </c>
      <c r="O193" s="1">
        <f>VLOOKUP(A193,Urlaub!Urlaub,5,FALSE)</f>
        <v>30</v>
      </c>
      <c r="P193" s="3">
        <f>ROUND(Monatsentgelt*IF(GdB&gt;=50,UrlaubsAn+5,UrlaubsAn)*Urlaubsfaktor,2)</f>
        <v>1716.66</v>
      </c>
      <c r="Q193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336.72285900000003</v>
      </c>
      <c r="R193" s="3">
        <f>ROUND(P193+Q193,2)</f>
        <v>2053.38</v>
      </c>
    </row>
    <row r="194" spans="1:18" outlineLevel="2">
      <c r="E194" s="4" t="s">
        <v>372</v>
      </c>
      <c r="K194" s="2"/>
      <c r="N194" s="3"/>
      <c r="P194" s="3"/>
      <c r="Q194" s="3"/>
      <c r="R194" s="3">
        <f>SUBTOTAL(9,R189:R193)</f>
        <v>14020.220000000001</v>
      </c>
    </row>
    <row r="195" spans="1:18" outlineLevel="1">
      <c r="D195" s="4" t="s">
        <v>352</v>
      </c>
      <c r="K195" s="2"/>
      <c r="N195" s="3"/>
      <c r="P195" s="3"/>
      <c r="Q195" s="3"/>
      <c r="R195" s="3">
        <f>SUBTOTAL(9,R189:R193)</f>
        <v>14020.220000000001</v>
      </c>
    </row>
    <row r="196" spans="1:18" outlineLevel="3">
      <c r="A196" s="1">
        <v>2055</v>
      </c>
      <c r="B196" s="1" t="s">
        <v>19</v>
      </c>
      <c r="C196" s="1" t="s">
        <v>153</v>
      </c>
      <c r="D196" s="1" t="s">
        <v>154</v>
      </c>
      <c r="E196" s="1">
        <v>46000</v>
      </c>
      <c r="G196" s="1" t="s">
        <v>16</v>
      </c>
      <c r="H196" s="1">
        <v>35</v>
      </c>
      <c r="I196" s="1" t="s">
        <v>65</v>
      </c>
      <c r="J196" s="1" t="s">
        <v>155</v>
      </c>
      <c r="K196" s="2">
        <v>4467</v>
      </c>
      <c r="L196" s="17">
        <v>8</v>
      </c>
      <c r="M196" s="2"/>
      <c r="N196" s="3">
        <f t="shared" ref="N196:N207" si="28">ROUND(IF(Tariftyp="AT",Grundentgelt,Grundentgelt*(1+LZProzent/100)*IRWAZ/35+FWZ),2)</f>
        <v>4824.3599999999997</v>
      </c>
      <c r="O196" s="1">
        <f>VLOOKUP(A196,Urlaub!Urlaub,5,FALSE)</f>
        <v>30</v>
      </c>
      <c r="P196" s="3">
        <f t="shared" ref="P196:P207" si="29">ROUND(Monatsentgelt*IF(GdB&gt;=50,UrlaubsAn+5,UrlaubsAn)*Urlaubsfaktor,2)</f>
        <v>3473.54</v>
      </c>
      <c r="Q196" s="3">
        <f t="shared" ref="Q196:Q207" si="30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393.89943599999998</v>
      </c>
      <c r="R196" s="3">
        <f t="shared" ref="R196:R207" si="31">ROUND(P196+Q196,2)</f>
        <v>3867.44</v>
      </c>
    </row>
    <row r="197" spans="1:18" outlineLevel="3">
      <c r="A197" s="1">
        <v>2596</v>
      </c>
      <c r="B197" s="1" t="s">
        <v>229</v>
      </c>
      <c r="C197" s="1" t="s">
        <v>230</v>
      </c>
      <c r="D197" s="1" t="s">
        <v>154</v>
      </c>
      <c r="E197" s="1">
        <v>46000</v>
      </c>
      <c r="G197" s="1" t="s">
        <v>16</v>
      </c>
      <c r="H197" s="1">
        <v>35</v>
      </c>
      <c r="I197" s="1" t="s">
        <v>65</v>
      </c>
      <c r="J197" s="1" t="s">
        <v>81</v>
      </c>
      <c r="K197" s="2">
        <v>5256.5</v>
      </c>
      <c r="L197" s="17">
        <v>8</v>
      </c>
      <c r="N197" s="3">
        <f t="shared" si="28"/>
        <v>5677.02</v>
      </c>
      <c r="O197" s="1">
        <f>VLOOKUP(A197,Urlaub!Urlaub,5,FALSE)</f>
        <v>30</v>
      </c>
      <c r="P197" s="3">
        <f t="shared" si="29"/>
        <v>4087.45</v>
      </c>
      <c r="Q197" s="3">
        <f t="shared" si="30"/>
        <v>0</v>
      </c>
      <c r="R197" s="3">
        <f t="shared" si="31"/>
        <v>4087.45</v>
      </c>
    </row>
    <row r="198" spans="1:18" outlineLevel="3">
      <c r="A198" s="1">
        <v>2689</v>
      </c>
      <c r="B198" s="1" t="s">
        <v>29</v>
      </c>
      <c r="C198" s="1" t="s">
        <v>243</v>
      </c>
      <c r="D198" s="1" t="s">
        <v>154</v>
      </c>
      <c r="E198" s="1">
        <v>46000</v>
      </c>
      <c r="G198" s="1" t="s">
        <v>16</v>
      </c>
      <c r="H198" s="1">
        <v>35</v>
      </c>
      <c r="I198" s="1" t="s">
        <v>65</v>
      </c>
      <c r="J198" s="1" t="s">
        <v>244</v>
      </c>
      <c r="K198" s="2">
        <v>4730</v>
      </c>
      <c r="L198" s="17">
        <v>11</v>
      </c>
      <c r="N198" s="3">
        <f t="shared" si="28"/>
        <v>5250.3</v>
      </c>
      <c r="O198" s="1">
        <f>VLOOKUP(A198,Urlaub!Urlaub,5,FALSE)</f>
        <v>30</v>
      </c>
      <c r="P198" s="3">
        <f t="shared" si="29"/>
        <v>3780.22</v>
      </c>
      <c r="Q198" s="3">
        <f t="shared" si="30"/>
        <v>148.41054900000006</v>
      </c>
      <c r="R198" s="3">
        <f t="shared" si="31"/>
        <v>3928.63</v>
      </c>
    </row>
    <row r="199" spans="1:18" outlineLevel="3">
      <c r="A199" s="1">
        <v>2763</v>
      </c>
      <c r="B199" s="1" t="s">
        <v>205</v>
      </c>
      <c r="C199" s="1" t="s">
        <v>249</v>
      </c>
      <c r="D199" s="1" t="s">
        <v>154</v>
      </c>
      <c r="E199" s="1">
        <v>46000</v>
      </c>
      <c r="G199" s="1" t="s">
        <v>16</v>
      </c>
      <c r="H199" s="1">
        <v>35</v>
      </c>
      <c r="I199" s="1" t="s">
        <v>65</v>
      </c>
      <c r="J199" s="1" t="s">
        <v>81</v>
      </c>
      <c r="K199" s="2">
        <v>5256.5</v>
      </c>
      <c r="L199" s="17">
        <v>11</v>
      </c>
      <c r="N199" s="3">
        <f t="shared" si="28"/>
        <v>5834.72</v>
      </c>
      <c r="O199" s="1">
        <f>VLOOKUP(A199,Urlaub!Urlaub,5,FALSE)</f>
        <v>30</v>
      </c>
      <c r="P199" s="3">
        <f t="shared" si="29"/>
        <v>4201</v>
      </c>
      <c r="Q199" s="3">
        <f t="shared" si="30"/>
        <v>0</v>
      </c>
      <c r="R199" s="3">
        <f t="shared" si="31"/>
        <v>4201</v>
      </c>
    </row>
    <row r="200" spans="1:18" outlineLevel="3">
      <c r="A200" s="1">
        <v>2770</v>
      </c>
      <c r="B200" s="1" t="s">
        <v>29</v>
      </c>
      <c r="C200" s="1" t="s">
        <v>252</v>
      </c>
      <c r="D200" s="1" t="s">
        <v>154</v>
      </c>
      <c r="E200" s="1">
        <v>46000</v>
      </c>
      <c r="G200" s="1" t="s">
        <v>16</v>
      </c>
      <c r="H200" s="1">
        <v>35</v>
      </c>
      <c r="I200" s="1" t="s">
        <v>53</v>
      </c>
      <c r="J200" s="1" t="s">
        <v>18</v>
      </c>
      <c r="K200" s="2">
        <v>3213.5</v>
      </c>
      <c r="L200" s="17">
        <v>12</v>
      </c>
      <c r="M200" s="2"/>
      <c r="N200" s="3">
        <f t="shared" si="28"/>
        <v>3599.12</v>
      </c>
      <c r="O200" s="1">
        <f>VLOOKUP(A200,Urlaub!Urlaub,5,FALSE)</f>
        <v>30</v>
      </c>
      <c r="P200" s="3">
        <f t="shared" si="29"/>
        <v>2591.37</v>
      </c>
      <c r="Q200" s="3">
        <f t="shared" si="30"/>
        <v>354.35524900000013</v>
      </c>
      <c r="R200" s="3">
        <f t="shared" si="31"/>
        <v>2945.73</v>
      </c>
    </row>
    <row r="201" spans="1:18" outlineLevel="3">
      <c r="A201" s="1">
        <v>3072</v>
      </c>
      <c r="B201" s="1" t="s">
        <v>19</v>
      </c>
      <c r="C201" s="1" t="s">
        <v>275</v>
      </c>
      <c r="D201" s="1" t="s">
        <v>154</v>
      </c>
      <c r="E201" s="1">
        <v>46000</v>
      </c>
      <c r="G201" s="1" t="s">
        <v>16</v>
      </c>
      <c r="H201" s="1">
        <v>35</v>
      </c>
      <c r="I201" s="1" t="s">
        <v>99</v>
      </c>
      <c r="J201" s="1" t="s">
        <v>18</v>
      </c>
      <c r="K201" s="2">
        <v>2866.5</v>
      </c>
      <c r="L201" s="17">
        <v>11</v>
      </c>
      <c r="M201" s="1">
        <v>113</v>
      </c>
      <c r="N201" s="3">
        <f t="shared" si="28"/>
        <v>3294.82</v>
      </c>
      <c r="O201" s="1">
        <f>VLOOKUP(A201,Urlaub!Urlaub,5,FALSE)</f>
        <v>30</v>
      </c>
      <c r="P201" s="3">
        <f t="shared" si="29"/>
        <v>2372.27</v>
      </c>
      <c r="Q201" s="3">
        <f t="shared" si="30"/>
        <v>465.32076050000001</v>
      </c>
      <c r="R201" s="3">
        <f t="shared" si="31"/>
        <v>2837.59</v>
      </c>
    </row>
    <row r="202" spans="1:18" outlineLevel="3">
      <c r="A202" s="1">
        <v>3073</v>
      </c>
      <c r="B202" s="1" t="s">
        <v>29</v>
      </c>
      <c r="C202" s="1" t="s">
        <v>276</v>
      </c>
      <c r="D202" s="1" t="s">
        <v>154</v>
      </c>
      <c r="E202" s="1">
        <v>46000</v>
      </c>
      <c r="G202" s="1" t="s">
        <v>16</v>
      </c>
      <c r="H202" s="1">
        <v>35</v>
      </c>
      <c r="I202" s="1" t="s">
        <v>80</v>
      </c>
      <c r="J202" s="1" t="s">
        <v>115</v>
      </c>
      <c r="K202" s="2">
        <v>3918.5</v>
      </c>
      <c r="L202" s="17">
        <v>11</v>
      </c>
      <c r="M202" s="2">
        <v>142</v>
      </c>
      <c r="N202" s="3">
        <f t="shared" si="28"/>
        <v>4491.54</v>
      </c>
      <c r="O202" s="1">
        <f>VLOOKUP(A202,Urlaub!Urlaub,5,FALSE)</f>
        <v>30</v>
      </c>
      <c r="P202" s="3">
        <f t="shared" si="29"/>
        <v>3233.91</v>
      </c>
      <c r="Q202" s="3">
        <f t="shared" si="30"/>
        <v>366.72539399999999</v>
      </c>
      <c r="R202" s="3">
        <f t="shared" si="31"/>
        <v>3600.64</v>
      </c>
    </row>
    <row r="203" spans="1:18" outlineLevel="3">
      <c r="A203" s="1">
        <v>3090</v>
      </c>
      <c r="B203" s="1" t="s">
        <v>19</v>
      </c>
      <c r="C203" s="1" t="s">
        <v>284</v>
      </c>
      <c r="D203" s="1" t="s">
        <v>154</v>
      </c>
      <c r="E203" s="1">
        <v>46000</v>
      </c>
      <c r="G203" s="1" t="s">
        <v>16</v>
      </c>
      <c r="H203" s="1">
        <v>35</v>
      </c>
      <c r="I203" s="1" t="s">
        <v>53</v>
      </c>
      <c r="J203" s="1" t="s">
        <v>18</v>
      </c>
      <c r="K203" s="2">
        <v>3213.5</v>
      </c>
      <c r="L203" s="17">
        <v>9</v>
      </c>
      <c r="M203" s="1">
        <v>100</v>
      </c>
      <c r="N203" s="3">
        <f t="shared" si="28"/>
        <v>3602.72</v>
      </c>
      <c r="O203" s="1">
        <f>VLOOKUP(A203,Urlaub!Urlaub,5,FALSE)</f>
        <v>30</v>
      </c>
      <c r="P203" s="3">
        <f t="shared" si="29"/>
        <v>2593.96</v>
      </c>
      <c r="Q203" s="3">
        <f t="shared" si="30"/>
        <v>350.91031000000009</v>
      </c>
      <c r="R203" s="3">
        <f t="shared" si="31"/>
        <v>2944.87</v>
      </c>
    </row>
    <row r="204" spans="1:18" outlineLevel="3">
      <c r="A204" s="1">
        <v>3102</v>
      </c>
      <c r="B204" s="1" t="s">
        <v>117</v>
      </c>
      <c r="C204" s="1" t="s">
        <v>291</v>
      </c>
      <c r="D204" s="1" t="s">
        <v>154</v>
      </c>
      <c r="E204" s="1">
        <v>46000</v>
      </c>
      <c r="G204" s="1" t="s">
        <v>16</v>
      </c>
      <c r="H204" s="1">
        <v>35</v>
      </c>
      <c r="I204" s="1" t="s">
        <v>65</v>
      </c>
      <c r="J204" s="1" t="s">
        <v>244</v>
      </c>
      <c r="K204" s="2">
        <v>4730</v>
      </c>
      <c r="L204" s="17">
        <v>8</v>
      </c>
      <c r="M204" s="2">
        <v>137</v>
      </c>
      <c r="N204" s="3">
        <f t="shared" si="28"/>
        <v>5245.4</v>
      </c>
      <c r="O204" s="1">
        <f>VLOOKUP(A204,Urlaub!Urlaub,5,FALSE)</f>
        <v>30</v>
      </c>
      <c r="P204" s="3">
        <f t="shared" si="29"/>
        <v>3776.69</v>
      </c>
      <c r="Q204" s="3">
        <f t="shared" si="30"/>
        <v>155.38408199999955</v>
      </c>
      <c r="R204" s="3">
        <f t="shared" si="31"/>
        <v>3932.07</v>
      </c>
    </row>
    <row r="205" spans="1:18" outlineLevel="3">
      <c r="A205" s="1">
        <v>3105</v>
      </c>
      <c r="B205" s="1" t="s">
        <v>38</v>
      </c>
      <c r="C205" s="1" t="s">
        <v>294</v>
      </c>
      <c r="D205" s="1" t="s">
        <v>154</v>
      </c>
      <c r="E205" s="1">
        <v>46000</v>
      </c>
      <c r="G205" s="1" t="s">
        <v>16</v>
      </c>
      <c r="H205" s="1">
        <v>40</v>
      </c>
      <c r="I205" s="1" t="s">
        <v>84</v>
      </c>
      <c r="J205" s="1" t="s">
        <v>18</v>
      </c>
      <c r="K205" s="2">
        <v>2123.5</v>
      </c>
      <c r="L205" s="17">
        <v>10</v>
      </c>
      <c r="N205" s="3">
        <f t="shared" si="28"/>
        <v>2669.54</v>
      </c>
      <c r="O205" s="1">
        <f>VLOOKUP(A205,Urlaub!Urlaub,5,FALSE)</f>
        <v>30</v>
      </c>
      <c r="P205" s="3">
        <f t="shared" si="29"/>
        <v>1922.07</v>
      </c>
      <c r="Q205" s="3">
        <f t="shared" si="30"/>
        <v>377.01403049999999</v>
      </c>
      <c r="R205" s="3">
        <f t="shared" si="31"/>
        <v>2299.08</v>
      </c>
    </row>
    <row r="206" spans="1:18" outlineLevel="3">
      <c r="A206" s="1">
        <v>3117</v>
      </c>
      <c r="B206" s="1" t="s">
        <v>180</v>
      </c>
      <c r="C206" s="1" t="s">
        <v>300</v>
      </c>
      <c r="D206" s="1" t="s">
        <v>154</v>
      </c>
      <c r="E206" s="1">
        <v>46000</v>
      </c>
      <c r="G206" s="1" t="s">
        <v>16</v>
      </c>
      <c r="H206" s="1">
        <v>35</v>
      </c>
      <c r="I206" s="1" t="s">
        <v>32</v>
      </c>
      <c r="J206" s="1" t="s">
        <v>18</v>
      </c>
      <c r="K206" s="2">
        <v>2091</v>
      </c>
      <c r="L206" s="17">
        <v>12</v>
      </c>
      <c r="N206" s="3">
        <f t="shared" si="28"/>
        <v>2341.92</v>
      </c>
      <c r="O206" s="1">
        <f>VLOOKUP(A206,Urlaub!Urlaub,5,FALSE)</f>
        <v>30</v>
      </c>
      <c r="P206" s="3">
        <f t="shared" si="29"/>
        <v>1686.18</v>
      </c>
      <c r="Q206" s="3">
        <f t="shared" si="30"/>
        <v>330.74420700000002</v>
      </c>
      <c r="R206" s="3">
        <f t="shared" si="31"/>
        <v>2016.92</v>
      </c>
    </row>
    <row r="207" spans="1:18" outlineLevel="3">
      <c r="A207" s="1">
        <v>3122</v>
      </c>
      <c r="B207" s="1" t="s">
        <v>41</v>
      </c>
      <c r="C207" s="1" t="s">
        <v>306</v>
      </c>
      <c r="D207" s="1" t="s">
        <v>154</v>
      </c>
      <c r="E207" s="1">
        <v>46000</v>
      </c>
      <c r="G207" s="1" t="s">
        <v>16</v>
      </c>
      <c r="H207" s="1">
        <v>35</v>
      </c>
      <c r="I207" s="1" t="s">
        <v>53</v>
      </c>
      <c r="J207" s="1" t="s">
        <v>18</v>
      </c>
      <c r="K207" s="2">
        <v>3213.5</v>
      </c>
      <c r="L207" s="17">
        <v>12</v>
      </c>
      <c r="N207" s="3">
        <f t="shared" si="28"/>
        <v>3599.12</v>
      </c>
      <c r="O207" s="1">
        <f>VLOOKUP(A207,Urlaub!Urlaub,5,FALSE)</f>
        <v>30</v>
      </c>
      <c r="P207" s="3">
        <f t="shared" si="29"/>
        <v>2591.37</v>
      </c>
      <c r="Q207" s="3">
        <f t="shared" si="30"/>
        <v>354.35524900000013</v>
      </c>
      <c r="R207" s="3">
        <f t="shared" si="31"/>
        <v>2945.73</v>
      </c>
    </row>
    <row r="208" spans="1:18" outlineLevel="2">
      <c r="E208" s="4" t="s">
        <v>373</v>
      </c>
      <c r="K208" s="2"/>
      <c r="N208" s="3"/>
      <c r="P208" s="3"/>
      <c r="Q208" s="3"/>
      <c r="R208" s="3">
        <f>SUBTOTAL(9,R196:R207)</f>
        <v>39607.15</v>
      </c>
    </row>
    <row r="209" spans="1:18" outlineLevel="1">
      <c r="D209" s="4" t="s">
        <v>353</v>
      </c>
      <c r="K209" s="2"/>
      <c r="N209" s="3"/>
      <c r="P209" s="3"/>
      <c r="Q209" s="3"/>
      <c r="R209" s="3">
        <f>SUBTOTAL(9,R196:R207)</f>
        <v>39607.15</v>
      </c>
    </row>
    <row r="210" spans="1:18" outlineLevel="3">
      <c r="A210" s="1">
        <v>1109</v>
      </c>
      <c r="B210" s="1" t="s">
        <v>54</v>
      </c>
      <c r="C210" s="1" t="s">
        <v>55</v>
      </c>
      <c r="D210" s="1" t="s">
        <v>25</v>
      </c>
      <c r="E210" s="1">
        <v>51000</v>
      </c>
      <c r="G210" s="1" t="s">
        <v>16</v>
      </c>
      <c r="H210" s="1">
        <v>40</v>
      </c>
      <c r="I210" s="1" t="s">
        <v>56</v>
      </c>
      <c r="J210" s="1" t="s">
        <v>18</v>
      </c>
      <c r="K210" s="2">
        <v>2042</v>
      </c>
      <c r="L210" s="17">
        <v>11</v>
      </c>
      <c r="M210" s="1">
        <v>273</v>
      </c>
      <c r="N210" s="3">
        <f t="shared" ref="N210:N219" si="32">ROUND(IF(Tariftyp="AT",Grundentgelt,Grundentgelt*(1+LZProzent/100)*IRWAZ/35+FWZ),2)</f>
        <v>2863.42</v>
      </c>
      <c r="O210" s="1">
        <f>VLOOKUP(A210,Urlaub!Urlaub,5,FALSE)</f>
        <v>30</v>
      </c>
      <c r="P210" s="3">
        <f t="shared" ref="P210:P219" si="33">ROUND(Monatsentgelt*IF(GdB&gt;=50,UrlaubsAn+5,UrlaubsAn)*Urlaubsfaktor,2)</f>
        <v>2061.66</v>
      </c>
      <c r="Q210" s="3">
        <f t="shared" ref="Q210:Q219" si="34"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404.39460899999995</v>
      </c>
      <c r="R210" s="3">
        <f t="shared" ref="R210:R219" si="35">ROUND(P210+Q210,2)</f>
        <v>2466.0500000000002</v>
      </c>
    </row>
    <row r="211" spans="1:18" outlineLevel="3">
      <c r="A211" s="1">
        <v>1141</v>
      </c>
      <c r="B211" s="1" t="s">
        <v>72</v>
      </c>
      <c r="C211" s="1" t="s">
        <v>73</v>
      </c>
      <c r="D211" s="1" t="s">
        <v>25</v>
      </c>
      <c r="E211" s="1">
        <v>51000</v>
      </c>
      <c r="G211" s="1" t="s">
        <v>16</v>
      </c>
      <c r="H211" s="1">
        <v>35</v>
      </c>
      <c r="I211" s="1" t="s">
        <v>43</v>
      </c>
      <c r="J211" s="1" t="s">
        <v>18</v>
      </c>
      <c r="K211" s="2">
        <v>2413</v>
      </c>
      <c r="L211" s="17">
        <v>9</v>
      </c>
      <c r="M211" s="1">
        <v>113</v>
      </c>
      <c r="N211" s="3">
        <f t="shared" si="32"/>
        <v>2743.17</v>
      </c>
      <c r="O211" s="1">
        <f>VLOOKUP(A211,Urlaub!Urlaub,5,FALSE)</f>
        <v>30</v>
      </c>
      <c r="P211" s="3">
        <f t="shared" si="33"/>
        <v>1975.08</v>
      </c>
      <c r="Q211" s="3">
        <f t="shared" si="34"/>
        <v>387.41194200000001</v>
      </c>
      <c r="R211" s="3">
        <f t="shared" si="35"/>
        <v>2362.4899999999998</v>
      </c>
    </row>
    <row r="212" spans="1:18" outlineLevel="3">
      <c r="A212" s="1">
        <v>1160</v>
      </c>
      <c r="B212" s="1" t="s">
        <v>19</v>
      </c>
      <c r="C212" s="1" t="s">
        <v>83</v>
      </c>
      <c r="D212" s="1" t="s">
        <v>25</v>
      </c>
      <c r="E212" s="1">
        <v>51000</v>
      </c>
      <c r="G212" s="1" t="s">
        <v>16</v>
      </c>
      <c r="H212" s="1">
        <v>40</v>
      </c>
      <c r="I212" s="1" t="s">
        <v>84</v>
      </c>
      <c r="J212" s="1" t="s">
        <v>18</v>
      </c>
      <c r="K212" s="2">
        <v>2123.5</v>
      </c>
      <c r="L212" s="17">
        <v>9</v>
      </c>
      <c r="M212" s="2">
        <v>206</v>
      </c>
      <c r="N212" s="3">
        <f t="shared" si="32"/>
        <v>2851.27</v>
      </c>
      <c r="O212" s="1">
        <f>VLOOKUP(A212,Urlaub!Urlaub,5,FALSE)</f>
        <v>30</v>
      </c>
      <c r="P212" s="3">
        <f t="shared" si="33"/>
        <v>2052.91</v>
      </c>
      <c r="Q212" s="3">
        <f t="shared" si="34"/>
        <v>402.67829649999999</v>
      </c>
      <c r="R212" s="3">
        <f t="shared" si="35"/>
        <v>2455.59</v>
      </c>
    </row>
    <row r="213" spans="1:18" outlineLevel="3">
      <c r="A213" s="1">
        <v>1175</v>
      </c>
      <c r="B213" s="1" t="s">
        <v>62</v>
      </c>
      <c r="C213" s="1" t="s">
        <v>88</v>
      </c>
      <c r="D213" s="1" t="s">
        <v>25</v>
      </c>
      <c r="E213" s="1">
        <v>51000</v>
      </c>
      <c r="G213" s="1" t="s">
        <v>16</v>
      </c>
      <c r="H213" s="1">
        <v>35</v>
      </c>
      <c r="I213" s="1" t="s">
        <v>59</v>
      </c>
      <c r="J213" s="1" t="s">
        <v>18</v>
      </c>
      <c r="K213" s="2">
        <v>2224</v>
      </c>
      <c r="L213" s="17">
        <v>9</v>
      </c>
      <c r="M213" s="2"/>
      <c r="N213" s="3">
        <f t="shared" si="32"/>
        <v>2424.16</v>
      </c>
      <c r="O213" s="1">
        <f>VLOOKUP(A213,Urlaub!Urlaub,5,FALSE)</f>
        <v>28</v>
      </c>
      <c r="P213" s="3">
        <f t="shared" si="33"/>
        <v>1629.04</v>
      </c>
      <c r="Q213" s="3">
        <f t="shared" si="34"/>
        <v>319.53619600000002</v>
      </c>
      <c r="R213" s="3">
        <f t="shared" si="35"/>
        <v>1948.58</v>
      </c>
    </row>
    <row r="214" spans="1:18" outlineLevel="3">
      <c r="A214" s="1">
        <v>1194</v>
      </c>
      <c r="B214" s="1" t="s">
        <v>102</v>
      </c>
      <c r="C214" s="1" t="s">
        <v>103</v>
      </c>
      <c r="D214" s="1" t="s">
        <v>25</v>
      </c>
      <c r="E214" s="1">
        <v>51000</v>
      </c>
      <c r="G214" s="1" t="s">
        <v>40</v>
      </c>
      <c r="H214" s="1">
        <v>40</v>
      </c>
      <c r="K214" s="2">
        <v>5340.14</v>
      </c>
      <c r="N214" s="3">
        <f t="shared" si="32"/>
        <v>5340.14</v>
      </c>
      <c r="O214" s="1">
        <f>VLOOKUP(A214,Urlaub!Urlaub,5,FALSE)</f>
        <v>30</v>
      </c>
      <c r="P214" s="3">
        <f t="shared" si="33"/>
        <v>3844.9</v>
      </c>
      <c r="Q214" s="3">
        <f t="shared" si="34"/>
        <v>20.552956199998601</v>
      </c>
      <c r="R214" s="3">
        <f t="shared" si="35"/>
        <v>3865.45</v>
      </c>
    </row>
    <row r="215" spans="1:18" outlineLevel="3">
      <c r="A215" s="1">
        <v>1197</v>
      </c>
      <c r="B215" s="1" t="s">
        <v>62</v>
      </c>
      <c r="C215" s="1" t="s">
        <v>104</v>
      </c>
      <c r="D215" s="1" t="s">
        <v>25</v>
      </c>
      <c r="E215" s="1">
        <v>51000</v>
      </c>
      <c r="G215" s="1" t="s">
        <v>16</v>
      </c>
      <c r="H215" s="1">
        <v>25</v>
      </c>
      <c r="I215" s="1" t="s">
        <v>80</v>
      </c>
      <c r="J215" s="1" t="s">
        <v>81</v>
      </c>
      <c r="K215" s="2">
        <v>4353.5</v>
      </c>
      <c r="L215" s="17">
        <v>11</v>
      </c>
      <c r="N215" s="3">
        <f t="shared" si="32"/>
        <v>3451.7</v>
      </c>
      <c r="O215" s="1">
        <f>VLOOKUP(A215,Urlaub!Urlaub,5,FALSE)</f>
        <v>30</v>
      </c>
      <c r="P215" s="3">
        <f t="shared" si="33"/>
        <v>2485.2199999999998</v>
      </c>
      <c r="Q215" s="3">
        <f t="shared" si="34"/>
        <v>487.47590299999996</v>
      </c>
      <c r="R215" s="3">
        <f t="shared" si="35"/>
        <v>2972.7</v>
      </c>
    </row>
    <row r="216" spans="1:18" outlineLevel="3">
      <c r="A216" s="1">
        <v>1198</v>
      </c>
      <c r="B216" s="1" t="s">
        <v>105</v>
      </c>
      <c r="C216" s="1" t="s">
        <v>106</v>
      </c>
      <c r="D216" s="1" t="s">
        <v>25</v>
      </c>
      <c r="E216" s="1">
        <v>51000</v>
      </c>
      <c r="G216" s="1" t="s">
        <v>16</v>
      </c>
      <c r="H216" s="1">
        <v>25</v>
      </c>
      <c r="I216" s="1" t="s">
        <v>107</v>
      </c>
      <c r="J216" s="1" t="s">
        <v>18</v>
      </c>
      <c r="K216" s="2">
        <v>2294</v>
      </c>
      <c r="L216" s="17">
        <v>12</v>
      </c>
      <c r="M216" s="2"/>
      <c r="N216" s="3">
        <f t="shared" si="32"/>
        <v>1835.2</v>
      </c>
      <c r="O216" s="1">
        <f>VLOOKUP(A216,Urlaub!Urlaub,5,FALSE)</f>
        <v>30</v>
      </c>
      <c r="P216" s="3">
        <f t="shared" si="33"/>
        <v>1321.34</v>
      </c>
      <c r="Q216" s="3">
        <f t="shared" si="34"/>
        <v>259.18084099999999</v>
      </c>
      <c r="R216" s="3">
        <f t="shared" si="35"/>
        <v>1580.52</v>
      </c>
    </row>
    <row r="217" spans="1:18" outlineLevel="3">
      <c r="A217" s="1">
        <v>1228</v>
      </c>
      <c r="B217" s="1" t="s">
        <v>26</v>
      </c>
      <c r="C217" s="1" t="s">
        <v>130</v>
      </c>
      <c r="D217" s="1" t="s">
        <v>25</v>
      </c>
      <c r="E217" s="1">
        <v>51000</v>
      </c>
      <c r="G217" s="1" t="s">
        <v>16</v>
      </c>
      <c r="H217" s="1">
        <v>35</v>
      </c>
      <c r="I217" s="1" t="s">
        <v>43</v>
      </c>
      <c r="J217" s="1" t="s">
        <v>18</v>
      </c>
      <c r="K217" s="2">
        <v>2413</v>
      </c>
      <c r="L217" s="17">
        <v>8</v>
      </c>
      <c r="M217" s="1">
        <v>147</v>
      </c>
      <c r="N217" s="3">
        <f t="shared" si="32"/>
        <v>2753.04</v>
      </c>
      <c r="O217" s="1">
        <f>VLOOKUP(A217,Urlaub!Urlaub,5,FALSE)</f>
        <v>30</v>
      </c>
      <c r="P217" s="3">
        <f t="shared" si="33"/>
        <v>1982.19</v>
      </c>
      <c r="Q217" s="3">
        <f t="shared" si="34"/>
        <v>388.80656850000003</v>
      </c>
      <c r="R217" s="3">
        <f t="shared" si="35"/>
        <v>2371</v>
      </c>
    </row>
    <row r="218" spans="1:18" outlineLevel="3">
      <c r="A218" s="1">
        <v>1232</v>
      </c>
      <c r="B218" s="1" t="s">
        <v>125</v>
      </c>
      <c r="C218" s="1" t="s">
        <v>135</v>
      </c>
      <c r="D218" s="1" t="s">
        <v>25</v>
      </c>
      <c r="E218" s="1">
        <v>51000</v>
      </c>
      <c r="G218" s="1" t="s">
        <v>16</v>
      </c>
      <c r="H218" s="1">
        <v>35</v>
      </c>
      <c r="I218" s="1" t="s">
        <v>17</v>
      </c>
      <c r="J218" s="1" t="s">
        <v>18</v>
      </c>
      <c r="K218" s="2">
        <v>2608</v>
      </c>
      <c r="L218" s="17">
        <v>11</v>
      </c>
      <c r="M218" s="2"/>
      <c r="N218" s="3">
        <f t="shared" si="32"/>
        <v>2894.88</v>
      </c>
      <c r="O218" s="1">
        <f>VLOOKUP(A218,Urlaub!Urlaub,5,FALSE)</f>
        <v>30</v>
      </c>
      <c r="P218" s="3">
        <f t="shared" si="33"/>
        <v>2084.31</v>
      </c>
      <c r="Q218" s="3">
        <f t="shared" si="34"/>
        <v>408.83740649999999</v>
      </c>
      <c r="R218" s="3">
        <f t="shared" si="35"/>
        <v>2493.15</v>
      </c>
    </row>
    <row r="219" spans="1:18" outlineLevel="3">
      <c r="A219" s="1">
        <v>1235</v>
      </c>
      <c r="B219" s="1" t="s">
        <v>19</v>
      </c>
      <c r="C219" s="1" t="s">
        <v>141</v>
      </c>
      <c r="D219" s="1" t="s">
        <v>25</v>
      </c>
      <c r="E219" s="1">
        <v>51000</v>
      </c>
      <c r="G219" s="1" t="s">
        <v>16</v>
      </c>
      <c r="H219" s="1">
        <v>40</v>
      </c>
      <c r="I219" s="1" t="s">
        <v>53</v>
      </c>
      <c r="J219" s="1" t="s">
        <v>18</v>
      </c>
      <c r="K219" s="2">
        <v>3213.5</v>
      </c>
      <c r="L219" s="17">
        <v>12</v>
      </c>
      <c r="N219" s="3">
        <f t="shared" si="32"/>
        <v>4113.28</v>
      </c>
      <c r="O219" s="1">
        <f>VLOOKUP(A219,Urlaub!Urlaub,5,FALSE)</f>
        <v>30</v>
      </c>
      <c r="P219" s="3">
        <f t="shared" si="33"/>
        <v>2961.56</v>
      </c>
      <c r="Q219" s="3">
        <f t="shared" si="34"/>
        <v>335.84090400000002</v>
      </c>
      <c r="R219" s="3">
        <f t="shared" si="35"/>
        <v>3297.4</v>
      </c>
    </row>
    <row r="220" spans="1:18" outlineLevel="2">
      <c r="E220" s="4" t="s">
        <v>374</v>
      </c>
      <c r="K220" s="2"/>
      <c r="N220" s="3"/>
      <c r="P220" s="3"/>
      <c r="Q220" s="3"/>
      <c r="R220" s="3">
        <f>SUBTOTAL(9,R210:R219)</f>
        <v>25812.930000000004</v>
      </c>
    </row>
    <row r="221" spans="1:18" outlineLevel="3">
      <c r="A221" s="1">
        <v>1215</v>
      </c>
      <c r="B221" s="1" t="s">
        <v>38</v>
      </c>
      <c r="C221" s="1" t="s">
        <v>122</v>
      </c>
      <c r="D221" s="1" t="s">
        <v>25</v>
      </c>
      <c r="E221" s="1">
        <v>51010</v>
      </c>
      <c r="G221" s="1" t="s">
        <v>16</v>
      </c>
      <c r="H221" s="1">
        <v>40</v>
      </c>
      <c r="I221" s="1" t="s">
        <v>32</v>
      </c>
      <c r="J221" s="1" t="s">
        <v>18</v>
      </c>
      <c r="K221" s="2">
        <v>2091</v>
      </c>
      <c r="L221" s="17">
        <v>12</v>
      </c>
      <c r="N221" s="3">
        <f>ROUND(IF(Tariftyp="AT",Grundentgelt,Grundentgelt*(1+LZProzent/100)*IRWAZ/35+FWZ),2)</f>
        <v>2676.48</v>
      </c>
      <c r="O221" s="1">
        <f>VLOOKUP(A221,Urlaub!Urlaub,5,FALSE)</f>
        <v>30</v>
      </c>
      <c r="P221" s="3">
        <f>ROUND(Monatsentgelt*IF(GdB&gt;=50,UrlaubsAn+5,UrlaubsAn)*Urlaubsfaktor,2)</f>
        <v>1927.07</v>
      </c>
      <c r="Q221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377.99478049999999</v>
      </c>
      <c r="R221" s="3">
        <f>ROUND(P221+Q221,2)</f>
        <v>2305.06</v>
      </c>
    </row>
    <row r="222" spans="1:18" outlineLevel="3">
      <c r="A222" s="1">
        <v>1221</v>
      </c>
      <c r="B222" s="1" t="s">
        <v>123</v>
      </c>
      <c r="C222" s="1" t="s">
        <v>124</v>
      </c>
      <c r="D222" s="1" t="s">
        <v>25</v>
      </c>
      <c r="E222" s="1">
        <v>51010</v>
      </c>
      <c r="G222" s="1" t="s">
        <v>40</v>
      </c>
      <c r="H222" s="1">
        <v>40</v>
      </c>
      <c r="K222" s="2">
        <v>1470</v>
      </c>
      <c r="N222" s="3">
        <f>ROUND(IF(Tariftyp="AT",Grundentgelt,Grundentgelt*(1+LZProzent/100)*IRWAZ/35+FWZ),2)</f>
        <v>1470</v>
      </c>
      <c r="O222" s="1">
        <f>VLOOKUP(A222,Urlaub!Urlaub,5,FALSE)</f>
        <v>30</v>
      </c>
      <c r="P222" s="3">
        <f>ROUND(Monatsentgelt*IF(GdB&gt;=50,UrlaubsAn+5,UrlaubsAn)*Urlaubsfaktor,2)</f>
        <v>1058.4000000000001</v>
      </c>
      <c r="Q222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207.60516000000001</v>
      </c>
      <c r="R222" s="3">
        <f>ROUND(P222+Q222,2)</f>
        <v>1266.01</v>
      </c>
    </row>
    <row r="223" spans="1:18" outlineLevel="3">
      <c r="A223" s="1">
        <v>1224</v>
      </c>
      <c r="B223" s="1" t="s">
        <v>38</v>
      </c>
      <c r="C223" s="1" t="s">
        <v>127</v>
      </c>
      <c r="D223" s="1" t="s">
        <v>25</v>
      </c>
      <c r="E223" s="1">
        <v>51010</v>
      </c>
      <c r="G223" s="1" t="s">
        <v>40</v>
      </c>
      <c r="H223" s="1">
        <v>40</v>
      </c>
      <c r="K223" s="2">
        <v>1344</v>
      </c>
      <c r="N223" s="3">
        <f>ROUND(IF(Tariftyp="AT",Grundentgelt,Grundentgelt*(1+LZProzent/100)*IRWAZ/35+FWZ),2)</f>
        <v>1344</v>
      </c>
      <c r="O223" s="1">
        <f>VLOOKUP(A223,Urlaub!Urlaub,5,FALSE)</f>
        <v>30</v>
      </c>
      <c r="P223" s="3">
        <f>ROUND(Monatsentgelt*IF(GdB&gt;=50,UrlaubsAn+5,UrlaubsAn)*Urlaubsfaktor,2)</f>
        <v>967.68</v>
      </c>
      <c r="Q223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189.81043199999999</v>
      </c>
      <c r="R223" s="3">
        <f>ROUND(P223+Q223,2)</f>
        <v>1157.49</v>
      </c>
    </row>
    <row r="224" spans="1:18" outlineLevel="2">
      <c r="E224" s="4" t="s">
        <v>375</v>
      </c>
      <c r="K224" s="2"/>
      <c r="N224" s="3"/>
      <c r="P224" s="3"/>
      <c r="Q224" s="3"/>
      <c r="R224" s="3">
        <f>SUBTOTAL(9,R221:R223)</f>
        <v>4728.5599999999995</v>
      </c>
    </row>
    <row r="225" spans="1:18" outlineLevel="3">
      <c r="A225" s="1">
        <v>1027</v>
      </c>
      <c r="B225" s="1" t="s">
        <v>23</v>
      </c>
      <c r="C225" s="1" t="s">
        <v>24</v>
      </c>
      <c r="D225" s="1" t="s">
        <v>25</v>
      </c>
      <c r="E225" s="1">
        <v>51020</v>
      </c>
      <c r="G225" s="1" t="s">
        <v>16</v>
      </c>
      <c r="H225" s="1">
        <v>25</v>
      </c>
      <c r="I225" s="1" t="s">
        <v>22</v>
      </c>
      <c r="J225" s="1" t="s">
        <v>18</v>
      </c>
      <c r="K225" s="2">
        <v>2167.5</v>
      </c>
      <c r="L225" s="17">
        <v>9</v>
      </c>
      <c r="M225" s="1">
        <v>132</v>
      </c>
      <c r="N225" s="3">
        <f>ROUND(IF(Tariftyp="AT",Grundentgelt,Grundentgelt*(1+LZProzent/100)*IRWAZ/35+FWZ),2)</f>
        <v>1819.55</v>
      </c>
      <c r="O225" s="1">
        <f>VLOOKUP(A225,Urlaub!Urlaub,5,FALSE)</f>
        <v>30</v>
      </c>
      <c r="P225" s="3">
        <f>ROUND(Monatsentgelt*IF(GdB&gt;=50,UrlaubsAn+5,UrlaubsAn)*Urlaubsfaktor,2)</f>
        <v>1310.08</v>
      </c>
      <c r="Q225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256.97219200000001</v>
      </c>
      <c r="R225" s="3">
        <f>ROUND(P225+Q225,2)</f>
        <v>1567.05</v>
      </c>
    </row>
    <row r="226" spans="1:18" outlineLevel="3">
      <c r="A226" s="1">
        <v>1129</v>
      </c>
      <c r="B226" s="1" t="s">
        <v>69</v>
      </c>
      <c r="C226" s="1" t="s">
        <v>70</v>
      </c>
      <c r="D226" s="1" t="s">
        <v>25</v>
      </c>
      <c r="E226" s="1">
        <v>51020</v>
      </c>
      <c r="G226" s="1" t="s">
        <v>16</v>
      </c>
      <c r="H226" s="1">
        <v>40</v>
      </c>
      <c r="I226" s="1" t="s">
        <v>53</v>
      </c>
      <c r="J226" s="1" t="s">
        <v>18</v>
      </c>
      <c r="K226" s="2">
        <v>3213.5</v>
      </c>
      <c r="L226" s="17">
        <v>9</v>
      </c>
      <c r="N226" s="3">
        <f>ROUND(IF(Tariftyp="AT",Grundentgelt,Grundentgelt*(1+LZProzent/100)*IRWAZ/35+FWZ),2)</f>
        <v>4003.1</v>
      </c>
      <c r="O226" s="1">
        <f>VLOOKUP(A226,Urlaub!Urlaub,5,FALSE)</f>
        <v>30</v>
      </c>
      <c r="P226" s="3">
        <f>ROUND(Monatsentgelt*IF(GdB&gt;=50,UrlaubsAn+5,UrlaubsAn)*Urlaubsfaktor,2)</f>
        <v>2882.23</v>
      </c>
      <c r="Q226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326.84488199999998</v>
      </c>
      <c r="R226" s="3">
        <f>ROUND(P226+Q226,2)</f>
        <v>3209.07</v>
      </c>
    </row>
    <row r="227" spans="1:18" outlineLevel="3">
      <c r="A227" s="1">
        <v>1181</v>
      </c>
      <c r="B227" s="1" t="s">
        <v>62</v>
      </c>
      <c r="C227" s="1" t="s">
        <v>93</v>
      </c>
      <c r="D227" s="1" t="s">
        <v>25</v>
      </c>
      <c r="E227" s="1">
        <v>51020</v>
      </c>
      <c r="G227" s="1" t="s">
        <v>16</v>
      </c>
      <c r="H227" s="1">
        <v>35</v>
      </c>
      <c r="I227" s="1" t="s">
        <v>94</v>
      </c>
      <c r="J227" s="1" t="s">
        <v>18</v>
      </c>
      <c r="K227" s="2">
        <v>2066.5</v>
      </c>
      <c r="L227" s="17">
        <v>11</v>
      </c>
      <c r="M227" s="2">
        <v>63</v>
      </c>
      <c r="N227" s="3">
        <f>ROUND(IF(Tariftyp="AT",Grundentgelt,Grundentgelt*(1+LZProzent/100)*IRWAZ/35+FWZ),2)</f>
        <v>2356.8200000000002</v>
      </c>
      <c r="O227" s="1">
        <f>VLOOKUP(A227,Urlaub!Urlaub,5,FALSE)</f>
        <v>30</v>
      </c>
      <c r="P227" s="3">
        <f>ROUND(Monatsentgelt*IF(GdB&gt;=50,UrlaubsAn+5,UrlaubsAn)*Urlaubsfaktor,2)</f>
        <v>1696.91</v>
      </c>
      <c r="Q227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332.84889650000002</v>
      </c>
      <c r="R227" s="3">
        <f>ROUND(P227+Q227,2)</f>
        <v>2029.76</v>
      </c>
    </row>
    <row r="228" spans="1:18" outlineLevel="3">
      <c r="A228" s="1">
        <v>1201</v>
      </c>
      <c r="B228" s="1" t="s">
        <v>111</v>
      </c>
      <c r="C228" s="1" t="s">
        <v>112</v>
      </c>
      <c r="D228" s="1" t="s">
        <v>25</v>
      </c>
      <c r="E228" s="1">
        <v>51020</v>
      </c>
      <c r="G228" s="1" t="s">
        <v>16</v>
      </c>
      <c r="H228" s="1">
        <v>40</v>
      </c>
      <c r="I228" s="1" t="s">
        <v>107</v>
      </c>
      <c r="J228" s="1" t="s">
        <v>18</v>
      </c>
      <c r="K228" s="2">
        <v>2294</v>
      </c>
      <c r="L228" s="17">
        <v>9</v>
      </c>
      <c r="M228" s="2"/>
      <c r="N228" s="3">
        <f>ROUND(IF(Tariftyp="AT",Grundentgelt,Grundentgelt*(1+LZProzent/100)*IRWAZ/35+FWZ),2)</f>
        <v>2857.67</v>
      </c>
      <c r="O228" s="1">
        <f>VLOOKUP(A228,Urlaub!Urlaub,5,FALSE)</f>
        <v>30</v>
      </c>
      <c r="P228" s="3">
        <f>ROUND(Monatsentgelt*IF(GdB&gt;=50,UrlaubsAn+5,UrlaubsAn)*Urlaubsfaktor,2)</f>
        <v>2057.52</v>
      </c>
      <c r="Q228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403.58254799999997</v>
      </c>
      <c r="R228" s="3">
        <f>ROUND(P228+Q228,2)</f>
        <v>2461.1</v>
      </c>
    </row>
    <row r="229" spans="1:18" outlineLevel="3">
      <c r="A229" s="1">
        <v>1238</v>
      </c>
      <c r="B229" s="1" t="s">
        <v>143</v>
      </c>
      <c r="C229" s="1" t="s">
        <v>144</v>
      </c>
      <c r="D229" s="1" t="s">
        <v>25</v>
      </c>
      <c r="E229" s="1">
        <v>51020</v>
      </c>
      <c r="G229" s="1" t="s">
        <v>16</v>
      </c>
      <c r="H229" s="1">
        <v>40</v>
      </c>
      <c r="I229" s="1" t="s">
        <v>80</v>
      </c>
      <c r="J229" s="1" t="s">
        <v>115</v>
      </c>
      <c r="K229" s="2">
        <v>3918.5</v>
      </c>
      <c r="L229" s="17">
        <v>12</v>
      </c>
      <c r="N229" s="3">
        <f>ROUND(IF(Tariftyp="AT",Grundentgelt,Grundentgelt*(1+LZProzent/100)*IRWAZ/35+FWZ),2)</f>
        <v>5015.68</v>
      </c>
      <c r="O229" s="1">
        <f>VLOOKUP(A229,Urlaub!Urlaub,5,FALSE)</f>
        <v>30</v>
      </c>
      <c r="P229" s="3">
        <f>ROUND(Monatsentgelt*IF(GdB&gt;=50,UrlaubsAn+5,UrlaubsAn)*Urlaubsfaktor,2)</f>
        <v>3611.29</v>
      </c>
      <c r="Q229" s="3">
        <f>IF(Monatsentgelt*12.55+UrlaubVor&lt;BBGW1,UrlaubVor*KVPV_AG,IF(Monatsentgelt*12.55&lt;BBGW1,(BBGW1-(Monatsentgelt*12.55))*KVPV_AG,0))+IF(Monatsentgelt*12.55+UrlaubVor&lt;BBGW2,UrlaubVor*(RVAV_AG+Insolv),IF(Monatsentgelt*12.55&lt;BBGW2,(BBGW2-(Monatsentgelt*12.55))*(RVAV_AG+Insolv),0))</f>
        <v>409.520286</v>
      </c>
      <c r="R229" s="3">
        <f>ROUND(P229+Q229,2)</f>
        <v>4020.81</v>
      </c>
    </row>
    <row r="230" spans="1:18" outlineLevel="2">
      <c r="E230" s="4" t="s">
        <v>376</v>
      </c>
      <c r="K230" s="2"/>
      <c r="N230" s="3"/>
      <c r="P230" s="3"/>
      <c r="Q230" s="3"/>
      <c r="R230" s="3">
        <f>SUBTOTAL(9,R225:R229)</f>
        <v>13287.789999999999</v>
      </c>
    </row>
    <row r="231" spans="1:18" outlineLevel="1">
      <c r="D231" s="4" t="s">
        <v>354</v>
      </c>
      <c r="K231" s="2"/>
      <c r="N231" s="3"/>
      <c r="P231" s="3"/>
      <c r="Q231" s="3"/>
      <c r="R231" s="3">
        <f>SUBTOTAL(9,R210:R229)</f>
        <v>43829.280000000006</v>
      </c>
    </row>
    <row r="232" spans="1:18">
      <c r="D232" s="4" t="s">
        <v>355</v>
      </c>
      <c r="K232" s="2"/>
      <c r="N232" s="3"/>
      <c r="P232" s="3"/>
      <c r="Q232" s="3"/>
      <c r="R232" s="3">
        <f>SUBTOTAL(9,R2:R229)</f>
        <v>519180.59999999992</v>
      </c>
    </row>
  </sheetData>
  <sortState ref="A2:R196">
    <sortCondition ref="D3"/>
  </sortState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04"/>
  <sheetViews>
    <sheetView workbookViewId="0">
      <selection sqref="A1:E204"/>
    </sheetView>
  </sheetViews>
  <sheetFormatPr baseColWidth="10" defaultRowHeight="12.75"/>
  <cols>
    <col min="1" max="1" width="5.7109375" bestFit="1" customWidth="1"/>
    <col min="2" max="2" width="9.85546875" bestFit="1" customWidth="1"/>
    <col min="3" max="3" width="23.28515625" bestFit="1" customWidth="1"/>
    <col min="4" max="4" width="9.85546875" bestFit="1" customWidth="1"/>
    <col min="5" max="5" width="14.85546875" bestFit="1" customWidth="1"/>
  </cols>
  <sheetData>
    <row r="1" spans="1:5" ht="15">
      <c r="A1" s="1" t="s">
        <v>0</v>
      </c>
      <c r="B1" s="1" t="s">
        <v>1</v>
      </c>
      <c r="C1" s="1" t="s">
        <v>317</v>
      </c>
      <c r="D1" s="1" t="s">
        <v>318</v>
      </c>
      <c r="E1" s="1" t="s">
        <v>319</v>
      </c>
    </row>
    <row r="2" spans="1:5" ht="15">
      <c r="A2" s="1">
        <v>2602</v>
      </c>
      <c r="B2" s="1" t="s">
        <v>19</v>
      </c>
      <c r="C2" s="1" t="s">
        <v>231</v>
      </c>
      <c r="D2" s="1">
        <v>0</v>
      </c>
      <c r="E2" s="1">
        <v>30</v>
      </c>
    </row>
    <row r="3" spans="1:5" ht="15">
      <c r="A3" s="1">
        <v>3111</v>
      </c>
      <c r="B3" s="1" t="s">
        <v>295</v>
      </c>
      <c r="C3" s="1" t="s">
        <v>296</v>
      </c>
      <c r="D3" s="1">
        <v>0</v>
      </c>
      <c r="E3" s="1">
        <v>28</v>
      </c>
    </row>
    <row r="4" spans="1:5" ht="15">
      <c r="A4" s="1">
        <v>1193</v>
      </c>
      <c r="B4" s="1" t="s">
        <v>38</v>
      </c>
      <c r="C4" s="1" t="s">
        <v>101</v>
      </c>
      <c r="D4" s="1">
        <v>0</v>
      </c>
      <c r="E4" s="1">
        <v>30</v>
      </c>
    </row>
    <row r="5" spans="1:5" ht="15">
      <c r="A5" s="1">
        <v>2453</v>
      </c>
      <c r="B5" s="1" t="s">
        <v>69</v>
      </c>
      <c r="C5" s="1" t="s">
        <v>320</v>
      </c>
      <c r="D5" s="1">
        <v>0</v>
      </c>
      <c r="E5" s="1">
        <v>30</v>
      </c>
    </row>
    <row r="6" spans="1:5" ht="15">
      <c r="A6" s="1">
        <v>3118</v>
      </c>
      <c r="B6" s="1" t="s">
        <v>38</v>
      </c>
      <c r="C6" s="1" t="s">
        <v>301</v>
      </c>
      <c r="D6" s="1">
        <v>0</v>
      </c>
      <c r="E6" s="1">
        <v>28</v>
      </c>
    </row>
    <row r="7" spans="1:5" ht="15">
      <c r="A7" s="1">
        <v>1229</v>
      </c>
      <c r="B7" s="1" t="s">
        <v>131</v>
      </c>
      <c r="C7" s="1" t="s">
        <v>132</v>
      </c>
      <c r="D7" s="1">
        <v>0</v>
      </c>
      <c r="E7" s="1">
        <v>30</v>
      </c>
    </row>
    <row r="8" spans="1:5" ht="15">
      <c r="A8" s="1">
        <v>1234</v>
      </c>
      <c r="B8" s="1" t="s">
        <v>138</v>
      </c>
      <c r="C8" s="1" t="s">
        <v>139</v>
      </c>
      <c r="D8" s="1">
        <v>0</v>
      </c>
      <c r="E8" s="1">
        <v>30</v>
      </c>
    </row>
    <row r="9" spans="1:5" ht="15">
      <c r="A9" s="1">
        <v>2145</v>
      </c>
      <c r="B9" s="1" t="s">
        <v>62</v>
      </c>
      <c r="C9" s="1" t="s">
        <v>164</v>
      </c>
      <c r="D9" s="1">
        <v>0</v>
      </c>
      <c r="E9" s="1">
        <v>30</v>
      </c>
    </row>
    <row r="10" spans="1:5" ht="15">
      <c r="A10" s="1">
        <v>2444</v>
      </c>
      <c r="B10" s="1" t="s">
        <v>29</v>
      </c>
      <c r="C10" s="1" t="s">
        <v>191</v>
      </c>
      <c r="D10" s="1">
        <v>0</v>
      </c>
      <c r="E10" s="1">
        <v>30</v>
      </c>
    </row>
    <row r="11" spans="1:5" ht="15">
      <c r="A11" s="1">
        <v>2567</v>
      </c>
      <c r="B11" s="1" t="s">
        <v>125</v>
      </c>
      <c r="C11" s="1" t="s">
        <v>227</v>
      </c>
      <c r="D11" s="1">
        <v>0</v>
      </c>
      <c r="E11" s="1">
        <v>30</v>
      </c>
    </row>
    <row r="12" spans="1:5" ht="15">
      <c r="A12" s="1">
        <v>2767</v>
      </c>
      <c r="B12" s="1" t="s">
        <v>19</v>
      </c>
      <c r="C12" s="1" t="s">
        <v>250</v>
      </c>
      <c r="D12" s="1">
        <v>0</v>
      </c>
      <c r="E12" s="1">
        <v>30</v>
      </c>
    </row>
    <row r="13" spans="1:5" ht="15">
      <c r="A13" s="1">
        <v>3106</v>
      </c>
      <c r="B13" s="1" t="s">
        <v>57</v>
      </c>
      <c r="C13" s="1" t="s">
        <v>294</v>
      </c>
      <c r="D13" s="1">
        <v>0</v>
      </c>
      <c r="E13" s="1">
        <v>30</v>
      </c>
    </row>
    <row r="14" spans="1:5" ht="15">
      <c r="A14" s="1">
        <v>1162</v>
      </c>
      <c r="B14" s="1" t="s">
        <v>321</v>
      </c>
      <c r="C14" s="1" t="s">
        <v>87</v>
      </c>
      <c r="D14" s="1">
        <v>0</v>
      </c>
      <c r="E14" s="1">
        <v>30</v>
      </c>
    </row>
    <row r="15" spans="1:5" ht="15">
      <c r="A15" s="1">
        <v>2452</v>
      </c>
      <c r="B15" s="1" t="s">
        <v>199</v>
      </c>
      <c r="C15" s="1" t="s">
        <v>200</v>
      </c>
      <c r="D15" s="1">
        <v>0</v>
      </c>
      <c r="E15" s="1">
        <v>30</v>
      </c>
    </row>
    <row r="16" spans="1:5" ht="15">
      <c r="A16" s="1">
        <v>2735</v>
      </c>
      <c r="B16" s="1" t="s">
        <v>165</v>
      </c>
      <c r="C16" s="1" t="s">
        <v>248</v>
      </c>
      <c r="D16" s="1">
        <v>0</v>
      </c>
      <c r="E16" s="1">
        <v>30</v>
      </c>
    </row>
    <row r="17" spans="1:5" ht="15">
      <c r="A17" s="1">
        <v>2969</v>
      </c>
      <c r="B17" s="1" t="s">
        <v>38</v>
      </c>
      <c r="C17" s="1" t="s">
        <v>257</v>
      </c>
      <c r="D17" s="1">
        <v>0</v>
      </c>
      <c r="E17" s="1">
        <v>30</v>
      </c>
    </row>
    <row r="18" spans="1:5" ht="15">
      <c r="A18" s="1">
        <v>2990</v>
      </c>
      <c r="B18" s="1" t="s">
        <v>38</v>
      </c>
      <c r="C18" s="1" t="s">
        <v>258</v>
      </c>
      <c r="D18" s="1">
        <v>0</v>
      </c>
      <c r="E18" s="1">
        <v>30</v>
      </c>
    </row>
    <row r="19" spans="1:5" ht="15">
      <c r="A19" s="1">
        <v>3084</v>
      </c>
      <c r="B19" s="1" t="s">
        <v>69</v>
      </c>
      <c r="C19" s="1" t="s">
        <v>282</v>
      </c>
      <c r="D19" s="1">
        <v>0</v>
      </c>
      <c r="E19" s="1">
        <v>30</v>
      </c>
    </row>
    <row r="20" spans="1:5" ht="15">
      <c r="A20" s="1">
        <v>3113</v>
      </c>
      <c r="B20" s="1" t="s">
        <v>201</v>
      </c>
      <c r="C20" s="1" t="s">
        <v>299</v>
      </c>
      <c r="D20" s="1">
        <v>0</v>
      </c>
      <c r="E20" s="1">
        <v>30</v>
      </c>
    </row>
    <row r="21" spans="1:5" ht="15">
      <c r="A21" s="1">
        <v>3103</v>
      </c>
      <c r="B21" s="1" t="s">
        <v>41</v>
      </c>
      <c r="C21" s="1" t="s">
        <v>292</v>
      </c>
      <c r="D21" s="1">
        <v>0</v>
      </c>
      <c r="E21" s="1">
        <v>30</v>
      </c>
    </row>
    <row r="22" spans="1:5" ht="15">
      <c r="A22" s="1">
        <v>3117</v>
      </c>
      <c r="B22" s="1" t="s">
        <v>180</v>
      </c>
      <c r="C22" s="1" t="s">
        <v>300</v>
      </c>
      <c r="D22" s="1">
        <v>0</v>
      </c>
      <c r="E22" s="1">
        <v>30</v>
      </c>
    </row>
    <row r="23" spans="1:5" ht="15">
      <c r="A23" s="1">
        <v>1159</v>
      </c>
      <c r="B23" s="1" t="s">
        <v>44</v>
      </c>
      <c r="C23" s="1" t="s">
        <v>82</v>
      </c>
      <c r="D23" s="1">
        <v>0</v>
      </c>
      <c r="E23" s="1">
        <v>30</v>
      </c>
    </row>
    <row r="24" spans="1:5" ht="15">
      <c r="A24" s="1">
        <v>1194</v>
      </c>
      <c r="B24" s="1" t="s">
        <v>102</v>
      </c>
      <c r="C24" s="1" t="s">
        <v>103</v>
      </c>
      <c r="D24" s="1">
        <v>0</v>
      </c>
      <c r="E24" s="1">
        <v>30</v>
      </c>
    </row>
    <row r="25" spans="1:5" ht="15">
      <c r="A25" s="1">
        <v>1197</v>
      </c>
      <c r="B25" s="1" t="s">
        <v>62</v>
      </c>
      <c r="C25" s="1" t="s">
        <v>104</v>
      </c>
      <c r="D25" s="1">
        <v>0</v>
      </c>
      <c r="E25" s="1">
        <v>30</v>
      </c>
    </row>
    <row r="26" spans="1:5" ht="15">
      <c r="A26" s="1">
        <v>1201</v>
      </c>
      <c r="B26" s="1" t="s">
        <v>111</v>
      </c>
      <c r="C26" s="1" t="s">
        <v>112</v>
      </c>
      <c r="D26" s="1">
        <v>0</v>
      </c>
      <c r="E26" s="1">
        <v>30</v>
      </c>
    </row>
    <row r="27" spans="1:5" ht="15">
      <c r="A27" s="1">
        <v>1183</v>
      </c>
      <c r="B27" s="1" t="s">
        <v>23</v>
      </c>
      <c r="C27" s="1" t="s">
        <v>95</v>
      </c>
      <c r="D27" s="1">
        <v>0</v>
      </c>
      <c r="E27" s="1">
        <v>30</v>
      </c>
    </row>
    <row r="28" spans="1:5" ht="15">
      <c r="A28" s="1">
        <v>1212</v>
      </c>
      <c r="B28" s="1" t="s">
        <v>38</v>
      </c>
      <c r="C28" s="1" t="s">
        <v>121</v>
      </c>
      <c r="D28" s="1">
        <v>0</v>
      </c>
      <c r="E28" s="1">
        <v>30</v>
      </c>
    </row>
    <row r="29" spans="1:5" ht="15">
      <c r="A29" s="1">
        <v>1034</v>
      </c>
      <c r="B29" s="1" t="s">
        <v>29</v>
      </c>
      <c r="C29" s="1" t="s">
        <v>30</v>
      </c>
      <c r="D29" s="1">
        <v>1</v>
      </c>
      <c r="E29" s="1">
        <v>30</v>
      </c>
    </row>
    <row r="30" spans="1:5" ht="15">
      <c r="A30" s="1">
        <v>3104</v>
      </c>
      <c r="B30" s="1" t="s">
        <v>201</v>
      </c>
      <c r="C30" s="1" t="s">
        <v>293</v>
      </c>
      <c r="D30" s="1">
        <v>1</v>
      </c>
      <c r="E30" s="1">
        <v>30</v>
      </c>
    </row>
    <row r="31" spans="1:5" ht="15">
      <c r="A31" s="1">
        <v>2372</v>
      </c>
      <c r="B31" s="1" t="s">
        <v>182</v>
      </c>
      <c r="C31" s="1" t="s">
        <v>183</v>
      </c>
      <c r="D31" s="1">
        <v>1</v>
      </c>
      <c r="E31" s="1">
        <v>30</v>
      </c>
    </row>
    <row r="32" spans="1:5" ht="15">
      <c r="A32" s="1">
        <v>2430</v>
      </c>
      <c r="B32" s="1" t="s">
        <v>189</v>
      </c>
      <c r="C32" s="1" t="s">
        <v>190</v>
      </c>
      <c r="D32" s="1">
        <v>1</v>
      </c>
      <c r="E32" s="1">
        <v>30</v>
      </c>
    </row>
    <row r="33" spans="1:5" ht="15">
      <c r="A33" s="1">
        <v>2564</v>
      </c>
      <c r="B33" s="1" t="s">
        <v>19</v>
      </c>
      <c r="C33" s="1" t="s">
        <v>226</v>
      </c>
      <c r="D33" s="1">
        <v>1</v>
      </c>
      <c r="E33" s="1">
        <v>30</v>
      </c>
    </row>
    <row r="34" spans="1:5" ht="15">
      <c r="A34" s="1">
        <v>3079</v>
      </c>
      <c r="B34" s="1" t="s">
        <v>38</v>
      </c>
      <c r="C34" s="1" t="s">
        <v>280</v>
      </c>
      <c r="D34" s="1">
        <v>1</v>
      </c>
      <c r="E34" s="1">
        <v>30</v>
      </c>
    </row>
    <row r="35" spans="1:5" ht="15">
      <c r="A35" s="1">
        <v>3054</v>
      </c>
      <c r="B35" s="1" t="s">
        <v>38</v>
      </c>
      <c r="C35" s="1" t="s">
        <v>265</v>
      </c>
      <c r="D35" s="1">
        <v>1</v>
      </c>
      <c r="E35" s="1">
        <v>30</v>
      </c>
    </row>
    <row r="36" spans="1:5" ht="15">
      <c r="A36" s="1">
        <v>2197</v>
      </c>
      <c r="B36" s="1" t="s">
        <v>19</v>
      </c>
      <c r="C36" s="1" t="s">
        <v>167</v>
      </c>
      <c r="D36" s="1">
        <v>1</v>
      </c>
      <c r="E36" s="1">
        <v>30</v>
      </c>
    </row>
    <row r="37" spans="1:5" ht="15">
      <c r="A37" s="1">
        <v>3068</v>
      </c>
      <c r="B37" s="1" t="s">
        <v>41</v>
      </c>
      <c r="C37" s="1" t="s">
        <v>273</v>
      </c>
      <c r="D37" s="1">
        <v>1</v>
      </c>
      <c r="E37" s="1">
        <v>30</v>
      </c>
    </row>
    <row r="38" spans="1:5" ht="15">
      <c r="A38" s="1">
        <v>2055</v>
      </c>
      <c r="B38" s="1" t="s">
        <v>19</v>
      </c>
      <c r="C38" s="1" t="s">
        <v>153</v>
      </c>
      <c r="D38" s="1">
        <v>1</v>
      </c>
      <c r="E38" s="1">
        <v>30</v>
      </c>
    </row>
    <row r="39" spans="1:5" ht="15">
      <c r="A39" s="1">
        <v>2770</v>
      </c>
      <c r="B39" s="1" t="s">
        <v>29</v>
      </c>
      <c r="C39" s="1" t="s">
        <v>252</v>
      </c>
      <c r="D39" s="1">
        <v>1</v>
      </c>
      <c r="E39" s="1">
        <v>30</v>
      </c>
    </row>
    <row r="40" spans="1:5" ht="15">
      <c r="A40" s="1">
        <v>3122</v>
      </c>
      <c r="B40" s="1" t="s">
        <v>41</v>
      </c>
      <c r="C40" s="1" t="s">
        <v>306</v>
      </c>
      <c r="D40" s="1">
        <v>1</v>
      </c>
      <c r="E40" s="1">
        <v>30</v>
      </c>
    </row>
    <row r="41" spans="1:5" ht="15">
      <c r="A41" s="1">
        <v>3101</v>
      </c>
      <c r="B41" s="1" t="s">
        <v>131</v>
      </c>
      <c r="C41" s="1" t="s">
        <v>291</v>
      </c>
      <c r="D41" s="1">
        <v>1</v>
      </c>
      <c r="E41" s="1">
        <v>28</v>
      </c>
    </row>
    <row r="42" spans="1:5" ht="15">
      <c r="A42" s="1">
        <v>3055</v>
      </c>
      <c r="B42" s="1" t="s">
        <v>38</v>
      </c>
      <c r="C42" s="1" t="s">
        <v>266</v>
      </c>
      <c r="D42" s="1">
        <v>1</v>
      </c>
      <c r="E42" s="1">
        <v>30</v>
      </c>
    </row>
    <row r="43" spans="1:5" ht="15">
      <c r="A43" s="1">
        <v>1061</v>
      </c>
      <c r="B43" s="1" t="s">
        <v>38</v>
      </c>
      <c r="C43" s="1" t="s">
        <v>39</v>
      </c>
      <c r="D43" s="1">
        <v>2</v>
      </c>
      <c r="E43" s="1">
        <v>28</v>
      </c>
    </row>
    <row r="44" spans="1:5" ht="15">
      <c r="A44" s="1">
        <v>3074</v>
      </c>
      <c r="B44" s="1" t="s">
        <v>131</v>
      </c>
      <c r="C44" s="1" t="s">
        <v>277</v>
      </c>
      <c r="D44" s="1">
        <v>2</v>
      </c>
      <c r="E44" s="1">
        <v>30</v>
      </c>
    </row>
    <row r="45" spans="1:5" ht="15">
      <c r="A45" s="1">
        <v>1186</v>
      </c>
      <c r="B45" s="1" t="s">
        <v>72</v>
      </c>
      <c r="C45" s="1" t="s">
        <v>96</v>
      </c>
      <c r="D45" s="1">
        <v>2</v>
      </c>
      <c r="E45" s="1">
        <v>30</v>
      </c>
    </row>
    <row r="46" spans="1:5" ht="15">
      <c r="A46" s="1">
        <v>1199</v>
      </c>
      <c r="B46" s="1" t="s">
        <v>38</v>
      </c>
      <c r="C46" s="1" t="s">
        <v>108</v>
      </c>
      <c r="D46" s="1">
        <v>2</v>
      </c>
      <c r="E46" s="1">
        <v>30</v>
      </c>
    </row>
    <row r="47" spans="1:5" ht="15">
      <c r="A47" s="1">
        <v>2695</v>
      </c>
      <c r="B47" s="1" t="s">
        <v>117</v>
      </c>
      <c r="C47" s="1" t="s">
        <v>245</v>
      </c>
      <c r="D47" s="1">
        <v>2</v>
      </c>
      <c r="E47" s="1">
        <v>30</v>
      </c>
    </row>
    <row r="48" spans="1:5" ht="15">
      <c r="A48" s="1">
        <v>2239</v>
      </c>
      <c r="B48" s="1" t="s">
        <v>41</v>
      </c>
      <c r="C48" s="1" t="s">
        <v>174</v>
      </c>
      <c r="D48" s="1">
        <v>2</v>
      </c>
      <c r="E48" s="1">
        <v>30</v>
      </c>
    </row>
    <row r="49" spans="1:5" ht="15">
      <c r="A49" s="1">
        <v>2621</v>
      </c>
      <c r="B49" s="1" t="s">
        <v>19</v>
      </c>
      <c r="C49" s="1" t="s">
        <v>236</v>
      </c>
      <c r="D49" s="1">
        <v>2</v>
      </c>
      <c r="E49" s="1">
        <v>30</v>
      </c>
    </row>
    <row r="50" spans="1:5" ht="15">
      <c r="A50" s="1">
        <v>2791</v>
      </c>
      <c r="B50" s="1" t="s">
        <v>253</v>
      </c>
      <c r="C50" s="1" t="s">
        <v>254</v>
      </c>
      <c r="D50" s="1">
        <v>2</v>
      </c>
      <c r="E50" s="1">
        <v>30</v>
      </c>
    </row>
    <row r="51" spans="1:5" ht="15">
      <c r="A51" s="1">
        <v>3078</v>
      </c>
      <c r="B51" s="1" t="s">
        <v>143</v>
      </c>
      <c r="C51" s="1" t="s">
        <v>280</v>
      </c>
      <c r="D51" s="1">
        <v>2</v>
      </c>
      <c r="E51" s="1">
        <v>30</v>
      </c>
    </row>
    <row r="52" spans="1:5" ht="15">
      <c r="A52" s="1">
        <v>2017</v>
      </c>
      <c r="B52" s="1" t="s">
        <v>148</v>
      </c>
      <c r="C52" s="1" t="s">
        <v>149</v>
      </c>
      <c r="D52" s="1">
        <v>2</v>
      </c>
      <c r="E52" s="1">
        <v>30</v>
      </c>
    </row>
    <row r="53" spans="1:5" ht="15">
      <c r="A53" s="1">
        <v>2114</v>
      </c>
      <c r="B53" s="1" t="s">
        <v>38</v>
      </c>
      <c r="C53" s="1" t="s">
        <v>158</v>
      </c>
      <c r="D53" s="1">
        <v>2</v>
      </c>
      <c r="E53" s="1">
        <v>30</v>
      </c>
    </row>
    <row r="54" spans="1:5" ht="15">
      <c r="A54" s="1">
        <v>2117</v>
      </c>
      <c r="B54" s="1" t="s">
        <v>160</v>
      </c>
      <c r="C54" s="1" t="s">
        <v>161</v>
      </c>
      <c r="D54" s="1">
        <v>2</v>
      </c>
      <c r="E54" s="1">
        <v>30</v>
      </c>
    </row>
    <row r="55" spans="1:5" ht="15">
      <c r="A55" s="1">
        <v>2492</v>
      </c>
      <c r="B55" s="1" t="s">
        <v>46</v>
      </c>
      <c r="C55" s="1" t="s">
        <v>206</v>
      </c>
      <c r="D55" s="1">
        <v>2</v>
      </c>
      <c r="E55" s="1">
        <v>30</v>
      </c>
    </row>
    <row r="56" spans="1:5" ht="15">
      <c r="A56" s="1">
        <v>2528</v>
      </c>
      <c r="B56" s="1" t="s">
        <v>44</v>
      </c>
      <c r="C56" s="1" t="s">
        <v>210</v>
      </c>
      <c r="D56" s="1">
        <v>2</v>
      </c>
      <c r="E56" s="1">
        <v>30</v>
      </c>
    </row>
    <row r="57" spans="1:5" ht="15">
      <c r="A57" s="1">
        <v>2094</v>
      </c>
      <c r="B57" s="1" t="s">
        <v>143</v>
      </c>
      <c r="C57" s="1" t="s">
        <v>156</v>
      </c>
      <c r="D57" s="1">
        <v>2</v>
      </c>
      <c r="E57" s="1">
        <v>30</v>
      </c>
    </row>
    <row r="58" spans="1:5" ht="15">
      <c r="A58" s="1">
        <v>2675</v>
      </c>
      <c r="B58" s="1" t="s">
        <v>38</v>
      </c>
      <c r="C58" s="1" t="s">
        <v>239</v>
      </c>
      <c r="D58" s="1">
        <v>2</v>
      </c>
      <c r="E58" s="1">
        <v>30</v>
      </c>
    </row>
    <row r="59" spans="1:5" ht="15">
      <c r="A59" s="1">
        <v>2848</v>
      </c>
      <c r="B59" s="1" t="s">
        <v>19</v>
      </c>
      <c r="C59" s="1" t="s">
        <v>255</v>
      </c>
      <c r="D59" s="1">
        <v>2</v>
      </c>
      <c r="E59" s="1">
        <v>30</v>
      </c>
    </row>
    <row r="60" spans="1:5" ht="15">
      <c r="A60" s="1">
        <v>1215</v>
      </c>
      <c r="B60" s="1" t="s">
        <v>38</v>
      </c>
      <c r="C60" s="1" t="s">
        <v>122</v>
      </c>
      <c r="D60" s="1">
        <v>2</v>
      </c>
      <c r="E60" s="1">
        <v>30</v>
      </c>
    </row>
    <row r="61" spans="1:5" ht="15">
      <c r="A61" s="1">
        <v>1227</v>
      </c>
      <c r="B61" s="1" t="s">
        <v>128</v>
      </c>
      <c r="C61" s="1" t="s">
        <v>129</v>
      </c>
      <c r="D61" s="1">
        <v>2</v>
      </c>
      <c r="E61" s="1">
        <v>28</v>
      </c>
    </row>
    <row r="62" spans="1:5" ht="15">
      <c r="A62" s="1">
        <v>1176</v>
      </c>
      <c r="B62" s="1" t="s">
        <v>89</v>
      </c>
      <c r="C62" s="1" t="s">
        <v>90</v>
      </c>
      <c r="D62" s="1">
        <v>2</v>
      </c>
      <c r="E62" s="1">
        <v>30</v>
      </c>
    </row>
    <row r="63" spans="1:5" ht="15">
      <c r="A63" s="1">
        <v>2446</v>
      </c>
      <c r="B63" s="1" t="s">
        <v>192</v>
      </c>
      <c r="C63" s="1" t="s">
        <v>193</v>
      </c>
      <c r="D63" s="1">
        <v>3</v>
      </c>
      <c r="E63" s="1">
        <v>30</v>
      </c>
    </row>
    <row r="64" spans="1:5" ht="15">
      <c r="A64" s="1">
        <v>3093</v>
      </c>
      <c r="B64" s="1" t="s">
        <v>19</v>
      </c>
      <c r="C64" s="1" t="s">
        <v>286</v>
      </c>
      <c r="D64" s="1">
        <v>3</v>
      </c>
      <c r="E64" s="1">
        <v>30</v>
      </c>
    </row>
    <row r="65" spans="1:5" ht="15">
      <c r="A65" s="1">
        <v>3124</v>
      </c>
      <c r="B65" s="1" t="s">
        <v>38</v>
      </c>
      <c r="C65" s="1" t="s">
        <v>322</v>
      </c>
      <c r="D65" s="1">
        <v>3</v>
      </c>
      <c r="E65" s="1">
        <v>30</v>
      </c>
    </row>
    <row r="66" spans="1:5" ht="15">
      <c r="A66" s="1">
        <v>1233</v>
      </c>
      <c r="B66" s="1" t="s">
        <v>136</v>
      </c>
      <c r="C66" s="1" t="s">
        <v>137</v>
      </c>
      <c r="D66" s="1">
        <v>3</v>
      </c>
      <c r="E66" s="1">
        <v>28</v>
      </c>
    </row>
    <row r="67" spans="1:5" ht="15">
      <c r="A67" s="1">
        <v>2399</v>
      </c>
      <c r="B67" s="1" t="s">
        <v>168</v>
      </c>
      <c r="C67" s="1" t="s">
        <v>185</v>
      </c>
      <c r="D67" s="1">
        <v>3</v>
      </c>
      <c r="E67" s="1">
        <v>30</v>
      </c>
    </row>
    <row r="68" spans="1:5" ht="15">
      <c r="A68" s="1">
        <v>2522</v>
      </c>
      <c r="B68" s="1" t="s">
        <v>208</v>
      </c>
      <c r="C68" s="1" t="s">
        <v>209</v>
      </c>
      <c r="D68" s="1">
        <v>3</v>
      </c>
      <c r="E68" s="1">
        <v>30</v>
      </c>
    </row>
    <row r="69" spans="1:5" ht="15">
      <c r="A69" s="1">
        <v>2539</v>
      </c>
      <c r="B69" s="1" t="s">
        <v>38</v>
      </c>
      <c r="C69" s="1" t="s">
        <v>216</v>
      </c>
      <c r="D69" s="1">
        <v>3</v>
      </c>
      <c r="E69" s="1">
        <v>30</v>
      </c>
    </row>
    <row r="70" spans="1:5" ht="15">
      <c r="A70" s="1">
        <v>3125</v>
      </c>
      <c r="B70" s="1" t="s">
        <v>125</v>
      </c>
      <c r="C70" s="1" t="s">
        <v>308</v>
      </c>
      <c r="D70" s="1">
        <v>3</v>
      </c>
      <c r="E70" s="1">
        <v>30</v>
      </c>
    </row>
    <row r="71" spans="1:5" ht="15">
      <c r="A71" s="1">
        <v>2024</v>
      </c>
      <c r="B71" s="1" t="s">
        <v>131</v>
      </c>
      <c r="C71" s="1" t="s">
        <v>151</v>
      </c>
      <c r="D71" s="1">
        <v>3</v>
      </c>
      <c r="E71" s="1">
        <v>30</v>
      </c>
    </row>
    <row r="72" spans="1:5" ht="15">
      <c r="A72" s="1">
        <v>2203</v>
      </c>
      <c r="B72" s="1" t="s">
        <v>168</v>
      </c>
      <c r="C72" s="1" t="s">
        <v>169</v>
      </c>
      <c r="D72" s="1">
        <v>3</v>
      </c>
      <c r="E72" s="1">
        <v>30</v>
      </c>
    </row>
    <row r="73" spans="1:5" ht="15">
      <c r="A73" s="1">
        <v>2389</v>
      </c>
      <c r="B73" s="1" t="s">
        <v>117</v>
      </c>
      <c r="C73" s="1" t="s">
        <v>184</v>
      </c>
      <c r="D73" s="1">
        <v>3</v>
      </c>
      <c r="E73" s="1">
        <v>30</v>
      </c>
    </row>
    <row r="74" spans="1:5" ht="15">
      <c r="A74" s="1">
        <v>3132</v>
      </c>
      <c r="B74" s="1" t="s">
        <v>19</v>
      </c>
      <c r="C74" s="1" t="s">
        <v>315</v>
      </c>
      <c r="D74" s="1">
        <v>3</v>
      </c>
      <c r="E74" s="1">
        <v>30</v>
      </c>
    </row>
    <row r="75" spans="1:5" ht="15">
      <c r="A75" s="1">
        <v>3133</v>
      </c>
      <c r="B75" s="1" t="s">
        <v>143</v>
      </c>
      <c r="C75" s="1" t="s">
        <v>316</v>
      </c>
      <c r="D75" s="1">
        <v>3</v>
      </c>
      <c r="E75" s="1">
        <v>30</v>
      </c>
    </row>
    <row r="76" spans="1:5" ht="15">
      <c r="A76" s="1">
        <v>1175</v>
      </c>
      <c r="B76" s="1" t="s">
        <v>62</v>
      </c>
      <c r="C76" s="1" t="s">
        <v>88</v>
      </c>
      <c r="D76" s="1">
        <v>3</v>
      </c>
      <c r="E76" s="1">
        <v>28</v>
      </c>
    </row>
    <row r="77" spans="1:5" ht="15">
      <c r="A77" s="1">
        <v>1221</v>
      </c>
      <c r="B77" s="1" t="s">
        <v>123</v>
      </c>
      <c r="C77" s="1" t="s">
        <v>124</v>
      </c>
      <c r="D77" s="1">
        <v>3</v>
      </c>
      <c r="E77" s="1">
        <v>30</v>
      </c>
    </row>
    <row r="78" spans="1:5" ht="15">
      <c r="A78" s="1">
        <v>1129</v>
      </c>
      <c r="B78" s="1" t="s">
        <v>69</v>
      </c>
      <c r="C78" s="1" t="s">
        <v>70</v>
      </c>
      <c r="D78" s="1">
        <v>3</v>
      </c>
      <c r="E78" s="1">
        <v>30</v>
      </c>
    </row>
    <row r="79" spans="1:5" ht="15">
      <c r="A79" s="1">
        <v>1181</v>
      </c>
      <c r="B79" s="1" t="s">
        <v>62</v>
      </c>
      <c r="C79" s="1" t="s">
        <v>93</v>
      </c>
      <c r="D79" s="1">
        <v>3</v>
      </c>
      <c r="E79" s="1">
        <v>30</v>
      </c>
    </row>
    <row r="80" spans="1:5" ht="15">
      <c r="A80" s="1">
        <v>1062</v>
      </c>
      <c r="B80" s="1" t="s">
        <v>41</v>
      </c>
      <c r="C80" s="1" t="s">
        <v>42</v>
      </c>
      <c r="D80" s="1">
        <v>4</v>
      </c>
      <c r="E80" s="1">
        <v>30</v>
      </c>
    </row>
    <row r="81" spans="1:5" ht="15">
      <c r="A81" s="1">
        <v>3123</v>
      </c>
      <c r="B81" s="1" t="s">
        <v>143</v>
      </c>
      <c r="C81" s="1" t="s">
        <v>307</v>
      </c>
      <c r="D81" s="1">
        <v>4</v>
      </c>
      <c r="E81" s="1">
        <v>30</v>
      </c>
    </row>
    <row r="82" spans="1:5" ht="15">
      <c r="A82" s="1">
        <v>1158</v>
      </c>
      <c r="B82" s="1" t="s">
        <v>38</v>
      </c>
      <c r="C82" s="1" t="s">
        <v>82</v>
      </c>
      <c r="D82" s="1">
        <v>4</v>
      </c>
      <c r="E82" s="1">
        <v>30</v>
      </c>
    </row>
    <row r="83" spans="1:5" ht="15">
      <c r="A83" s="1">
        <v>1178</v>
      </c>
      <c r="B83" s="1" t="s">
        <v>62</v>
      </c>
      <c r="C83" s="1" t="s">
        <v>92</v>
      </c>
      <c r="D83" s="1">
        <v>4</v>
      </c>
      <c r="E83" s="1">
        <v>28</v>
      </c>
    </row>
    <row r="84" spans="1:5" ht="15">
      <c r="A84" s="1">
        <v>1148</v>
      </c>
      <c r="B84" s="1" t="s">
        <v>62</v>
      </c>
      <c r="C84" s="1" t="s">
        <v>79</v>
      </c>
      <c r="D84" s="1">
        <v>4</v>
      </c>
      <c r="E84" s="1">
        <v>30</v>
      </c>
    </row>
    <row r="85" spans="1:5" ht="15">
      <c r="A85" s="1">
        <v>2209</v>
      </c>
      <c r="B85" s="1" t="s">
        <v>138</v>
      </c>
      <c r="C85" s="1" t="s">
        <v>171</v>
      </c>
      <c r="D85" s="1">
        <v>4</v>
      </c>
      <c r="E85" s="1">
        <v>30</v>
      </c>
    </row>
    <row r="86" spans="1:5" ht="15">
      <c r="A86" s="1">
        <v>2608</v>
      </c>
      <c r="B86" s="1" t="s">
        <v>29</v>
      </c>
      <c r="C86" s="1" t="s">
        <v>235</v>
      </c>
      <c r="D86" s="1">
        <v>4</v>
      </c>
      <c r="E86" s="1">
        <v>30</v>
      </c>
    </row>
    <row r="87" spans="1:5" ht="15">
      <c r="A87" s="1">
        <v>2644</v>
      </c>
      <c r="B87" s="1" t="s">
        <v>143</v>
      </c>
      <c r="C87" s="1" t="s">
        <v>238</v>
      </c>
      <c r="D87" s="1">
        <v>4</v>
      </c>
      <c r="E87" s="1">
        <v>30</v>
      </c>
    </row>
    <row r="88" spans="1:5" ht="15">
      <c r="A88" s="1">
        <v>2688</v>
      </c>
      <c r="B88" s="1" t="s">
        <v>46</v>
      </c>
      <c r="C88" s="1" t="s">
        <v>242</v>
      </c>
      <c r="D88" s="1">
        <v>4</v>
      </c>
      <c r="E88" s="1">
        <v>30</v>
      </c>
    </row>
    <row r="89" spans="1:5" ht="15">
      <c r="A89" s="1">
        <v>1121</v>
      </c>
      <c r="B89" s="1" t="s">
        <v>62</v>
      </c>
      <c r="C89" s="1" t="s">
        <v>63</v>
      </c>
      <c r="D89" s="1">
        <v>4</v>
      </c>
      <c r="E89" s="1">
        <v>30</v>
      </c>
    </row>
    <row r="90" spans="1:5" ht="15">
      <c r="A90" s="1">
        <v>1223</v>
      </c>
      <c r="B90" s="1" t="s">
        <v>125</v>
      </c>
      <c r="C90" s="1" t="s">
        <v>126</v>
      </c>
      <c r="D90" s="1">
        <v>4</v>
      </c>
      <c r="E90" s="1">
        <v>30</v>
      </c>
    </row>
    <row r="91" spans="1:5" ht="15">
      <c r="A91" s="1">
        <v>3037</v>
      </c>
      <c r="B91" s="1" t="s">
        <v>219</v>
      </c>
      <c r="C91" s="1" t="s">
        <v>259</v>
      </c>
      <c r="D91" s="1">
        <v>4</v>
      </c>
      <c r="E91" s="1">
        <v>30</v>
      </c>
    </row>
    <row r="92" spans="1:5" ht="15">
      <c r="A92" s="1">
        <v>3056</v>
      </c>
      <c r="B92" s="1" t="s">
        <v>19</v>
      </c>
      <c r="C92" s="1" t="s">
        <v>267</v>
      </c>
      <c r="D92" s="1">
        <v>4</v>
      </c>
      <c r="E92" s="1">
        <v>30</v>
      </c>
    </row>
    <row r="93" spans="1:5" ht="15">
      <c r="A93" s="1">
        <v>2271</v>
      </c>
      <c r="B93" s="1" t="s">
        <v>176</v>
      </c>
      <c r="C93" s="1" t="s">
        <v>177</v>
      </c>
      <c r="D93" s="1">
        <v>4</v>
      </c>
      <c r="E93" s="1">
        <v>30</v>
      </c>
    </row>
    <row r="94" spans="1:5" ht="15">
      <c r="A94" s="1">
        <v>3076</v>
      </c>
      <c r="B94" s="1" t="s">
        <v>160</v>
      </c>
      <c r="C94" s="1" t="s">
        <v>279</v>
      </c>
      <c r="D94" s="1">
        <v>4</v>
      </c>
      <c r="E94" s="1">
        <v>30</v>
      </c>
    </row>
    <row r="95" spans="1:5" ht="15">
      <c r="A95" s="1">
        <v>3062</v>
      </c>
      <c r="B95" s="1" t="s">
        <v>117</v>
      </c>
      <c r="C95" s="1" t="s">
        <v>269</v>
      </c>
      <c r="D95" s="1">
        <v>4</v>
      </c>
      <c r="E95" s="1">
        <v>30</v>
      </c>
    </row>
    <row r="96" spans="1:5" ht="15">
      <c r="A96" s="1">
        <v>1198</v>
      </c>
      <c r="B96" s="1" t="s">
        <v>105</v>
      </c>
      <c r="C96" s="1" t="s">
        <v>106</v>
      </c>
      <c r="D96" s="1">
        <v>4</v>
      </c>
      <c r="E96" s="1">
        <v>30</v>
      </c>
    </row>
    <row r="97" spans="1:5" ht="15">
      <c r="A97" s="1">
        <v>1210</v>
      </c>
      <c r="B97" s="1" t="s">
        <v>119</v>
      </c>
      <c r="C97" s="1" t="s">
        <v>120</v>
      </c>
      <c r="D97" s="1">
        <v>4</v>
      </c>
      <c r="E97" s="1">
        <v>30</v>
      </c>
    </row>
    <row r="98" spans="1:5" ht="15">
      <c r="A98" s="1">
        <v>3129</v>
      </c>
      <c r="B98" s="1" t="s">
        <v>57</v>
      </c>
      <c r="C98" s="1" t="s">
        <v>312</v>
      </c>
      <c r="D98" s="1">
        <v>4</v>
      </c>
      <c r="E98" s="1">
        <v>30</v>
      </c>
    </row>
    <row r="99" spans="1:5" ht="15">
      <c r="A99" s="1">
        <v>3131</v>
      </c>
      <c r="B99" s="1" t="s">
        <v>69</v>
      </c>
      <c r="C99" s="1" t="s">
        <v>314</v>
      </c>
      <c r="D99" s="1">
        <v>4</v>
      </c>
      <c r="E99" s="1">
        <v>30</v>
      </c>
    </row>
    <row r="100" spans="1:5" ht="15">
      <c r="A100" s="1">
        <v>1116</v>
      </c>
      <c r="B100" s="1" t="s">
        <v>145</v>
      </c>
      <c r="C100" s="1" t="s">
        <v>61</v>
      </c>
      <c r="D100" s="1">
        <v>5</v>
      </c>
      <c r="E100" s="1">
        <v>30</v>
      </c>
    </row>
    <row r="101" spans="1:5" ht="15">
      <c r="A101" s="1">
        <v>1147</v>
      </c>
      <c r="B101" s="1" t="s">
        <v>77</v>
      </c>
      <c r="C101" s="1" t="s">
        <v>78</v>
      </c>
      <c r="D101" s="1">
        <v>5</v>
      </c>
      <c r="E101" s="1">
        <v>30</v>
      </c>
    </row>
    <row r="102" spans="1:5" ht="15">
      <c r="A102" s="1">
        <v>1161</v>
      </c>
      <c r="B102" s="1" t="s">
        <v>38</v>
      </c>
      <c r="C102" s="1" t="s">
        <v>85</v>
      </c>
      <c r="D102" s="1">
        <v>5</v>
      </c>
      <c r="E102" s="1">
        <v>28</v>
      </c>
    </row>
    <row r="103" spans="1:5" ht="15">
      <c r="A103" s="1">
        <v>2531</v>
      </c>
      <c r="B103" s="1" t="s">
        <v>19</v>
      </c>
      <c r="C103" s="1" t="s">
        <v>211</v>
      </c>
      <c r="D103" s="1">
        <v>5</v>
      </c>
      <c r="E103" s="1">
        <v>30</v>
      </c>
    </row>
    <row r="104" spans="1:5" ht="15">
      <c r="A104" s="1">
        <v>2550</v>
      </c>
      <c r="B104" s="1" t="s">
        <v>219</v>
      </c>
      <c r="C104" s="1" t="s">
        <v>220</v>
      </c>
      <c r="D104" s="1">
        <v>5</v>
      </c>
      <c r="E104" s="1">
        <v>30</v>
      </c>
    </row>
    <row r="105" spans="1:5" ht="15">
      <c r="A105" s="1">
        <v>2560</v>
      </c>
      <c r="B105" s="1" t="s">
        <v>221</v>
      </c>
      <c r="C105" s="1" t="s">
        <v>224</v>
      </c>
      <c r="D105" s="1">
        <v>5</v>
      </c>
      <c r="E105" s="1">
        <v>30</v>
      </c>
    </row>
    <row r="106" spans="1:5" ht="15">
      <c r="A106" s="1">
        <v>2507</v>
      </c>
      <c r="B106" s="1" t="s">
        <v>29</v>
      </c>
      <c r="C106" s="1" t="s">
        <v>323</v>
      </c>
      <c r="D106" s="1">
        <v>5</v>
      </c>
      <c r="E106" s="1">
        <v>30</v>
      </c>
    </row>
    <row r="107" spans="1:5" ht="15">
      <c r="A107" s="1">
        <v>2234</v>
      </c>
      <c r="B107" s="1" t="s">
        <v>117</v>
      </c>
      <c r="C107" s="1" t="s">
        <v>173</v>
      </c>
      <c r="D107" s="1">
        <v>5</v>
      </c>
      <c r="E107" s="1">
        <v>30</v>
      </c>
    </row>
    <row r="108" spans="1:5" ht="15">
      <c r="A108" s="1">
        <v>3096</v>
      </c>
      <c r="B108" s="1" t="s">
        <v>117</v>
      </c>
      <c r="C108" s="1" t="s">
        <v>288</v>
      </c>
      <c r="D108" s="1">
        <v>5</v>
      </c>
      <c r="E108" s="1">
        <v>30</v>
      </c>
    </row>
    <row r="109" spans="1:5" ht="15">
      <c r="A109" s="1">
        <v>1020</v>
      </c>
      <c r="B109" s="1" t="s">
        <v>19</v>
      </c>
      <c r="C109" s="1" t="s">
        <v>20</v>
      </c>
      <c r="D109" s="1">
        <v>5</v>
      </c>
      <c r="E109" s="1">
        <v>30</v>
      </c>
    </row>
    <row r="110" spans="1:5" ht="15">
      <c r="A110" s="1">
        <v>1200</v>
      </c>
      <c r="B110" s="1" t="s">
        <v>324</v>
      </c>
      <c r="C110" s="1" t="s">
        <v>110</v>
      </c>
      <c r="D110" s="1">
        <v>5</v>
      </c>
      <c r="E110" s="1">
        <v>30</v>
      </c>
    </row>
    <row r="111" spans="1:5" ht="15">
      <c r="A111" s="1">
        <v>2152</v>
      </c>
      <c r="B111" s="1" t="s">
        <v>165</v>
      </c>
      <c r="C111" s="1" t="s">
        <v>166</v>
      </c>
      <c r="D111" s="1">
        <v>5</v>
      </c>
      <c r="E111" s="1">
        <v>30</v>
      </c>
    </row>
    <row r="112" spans="1:5" ht="15">
      <c r="A112" s="1">
        <v>3071</v>
      </c>
      <c r="B112" s="1" t="s">
        <v>19</v>
      </c>
      <c r="C112" s="1" t="s">
        <v>274</v>
      </c>
      <c r="D112" s="1">
        <v>5</v>
      </c>
      <c r="E112" s="1">
        <v>30</v>
      </c>
    </row>
    <row r="113" spans="1:5" ht="15">
      <c r="A113" s="1">
        <v>3044</v>
      </c>
      <c r="B113" s="1" t="s">
        <v>261</v>
      </c>
      <c r="C113" s="1" t="s">
        <v>262</v>
      </c>
      <c r="D113" s="1">
        <v>5</v>
      </c>
      <c r="E113" s="1">
        <v>30</v>
      </c>
    </row>
    <row r="114" spans="1:5" ht="15">
      <c r="A114" s="1">
        <v>3052</v>
      </c>
      <c r="B114" s="1" t="s">
        <v>19</v>
      </c>
      <c r="C114" s="1" t="s">
        <v>263</v>
      </c>
      <c r="D114" s="1">
        <v>5</v>
      </c>
      <c r="E114" s="1">
        <v>30</v>
      </c>
    </row>
    <row r="115" spans="1:5" ht="15">
      <c r="A115" s="1">
        <v>3100</v>
      </c>
      <c r="B115" s="1" t="s">
        <v>19</v>
      </c>
      <c r="C115" s="1" t="s">
        <v>290</v>
      </c>
      <c r="D115" s="1">
        <v>5</v>
      </c>
      <c r="E115" s="1">
        <v>30</v>
      </c>
    </row>
    <row r="116" spans="1:5" ht="15">
      <c r="A116" s="1">
        <v>1097</v>
      </c>
      <c r="B116" s="1" t="s">
        <v>46</v>
      </c>
      <c r="C116" s="1" t="s">
        <v>49</v>
      </c>
      <c r="D116" s="1">
        <v>5</v>
      </c>
      <c r="E116" s="1">
        <v>30</v>
      </c>
    </row>
    <row r="117" spans="1:5" ht="15">
      <c r="A117" s="1">
        <v>3128</v>
      </c>
      <c r="B117" s="1" t="s">
        <v>310</v>
      </c>
      <c r="C117" s="1" t="s">
        <v>311</v>
      </c>
      <c r="D117" s="1">
        <v>5</v>
      </c>
      <c r="E117" s="1">
        <v>30</v>
      </c>
    </row>
    <row r="118" spans="1:5" ht="15">
      <c r="A118" s="1">
        <v>1204</v>
      </c>
      <c r="B118" s="1" t="s">
        <v>51</v>
      </c>
      <c r="C118" s="1" t="s">
        <v>116</v>
      </c>
      <c r="D118" s="1">
        <v>5</v>
      </c>
      <c r="E118" s="1">
        <v>30</v>
      </c>
    </row>
    <row r="119" spans="1:5" ht="15">
      <c r="A119" s="1">
        <v>1231</v>
      </c>
      <c r="B119" s="1" t="s">
        <v>133</v>
      </c>
      <c r="C119" s="1" t="s">
        <v>134</v>
      </c>
      <c r="D119" s="1">
        <v>5</v>
      </c>
      <c r="E119" s="1">
        <v>30</v>
      </c>
    </row>
    <row r="120" spans="1:5" ht="15">
      <c r="A120" s="1">
        <v>2717</v>
      </c>
      <c r="B120" s="1" t="s">
        <v>29</v>
      </c>
      <c r="C120" s="1" t="s">
        <v>246</v>
      </c>
      <c r="D120" s="1">
        <v>6</v>
      </c>
      <c r="E120" s="1">
        <v>30</v>
      </c>
    </row>
    <row r="121" spans="1:5" ht="15">
      <c r="A121" s="1">
        <v>3087</v>
      </c>
      <c r="B121" s="1" t="s">
        <v>138</v>
      </c>
      <c r="C121" s="1" t="s">
        <v>283</v>
      </c>
      <c r="D121" s="1">
        <v>6</v>
      </c>
      <c r="E121" s="1">
        <v>30</v>
      </c>
    </row>
    <row r="122" spans="1:5" ht="15">
      <c r="A122" s="1">
        <v>2269</v>
      </c>
      <c r="B122" s="1" t="s">
        <v>86</v>
      </c>
      <c r="C122" s="1" t="s">
        <v>175</v>
      </c>
      <c r="D122" s="1">
        <v>6</v>
      </c>
      <c r="E122" s="1">
        <v>30</v>
      </c>
    </row>
    <row r="123" spans="1:5" ht="15">
      <c r="A123" s="1">
        <v>2532</v>
      </c>
      <c r="B123" s="1" t="s">
        <v>325</v>
      </c>
      <c r="C123" s="1" t="s">
        <v>213</v>
      </c>
      <c r="D123" s="1">
        <v>6</v>
      </c>
      <c r="E123" s="1">
        <v>30</v>
      </c>
    </row>
    <row r="124" spans="1:5" ht="15">
      <c r="A124" s="1">
        <v>2545</v>
      </c>
      <c r="B124" s="1" t="s">
        <v>69</v>
      </c>
      <c r="C124" s="1" t="s">
        <v>218</v>
      </c>
      <c r="D124" s="1">
        <v>6</v>
      </c>
      <c r="E124" s="1">
        <v>30</v>
      </c>
    </row>
    <row r="125" spans="1:5" ht="15">
      <c r="A125" s="1">
        <v>2604</v>
      </c>
      <c r="B125" s="1" t="s">
        <v>232</v>
      </c>
      <c r="C125" s="1" t="s">
        <v>233</v>
      </c>
      <c r="D125" s="1">
        <v>6</v>
      </c>
      <c r="E125" s="1">
        <v>30</v>
      </c>
    </row>
    <row r="126" spans="1:5" ht="15">
      <c r="A126" s="1">
        <v>2874</v>
      </c>
      <c r="B126" s="1" t="s">
        <v>19</v>
      </c>
      <c r="C126" s="1" t="s">
        <v>256</v>
      </c>
      <c r="D126" s="1">
        <v>6</v>
      </c>
      <c r="E126" s="1">
        <v>30</v>
      </c>
    </row>
    <row r="127" spans="1:5" ht="15">
      <c r="A127" s="1">
        <v>3083</v>
      </c>
      <c r="B127" s="1" t="s">
        <v>38</v>
      </c>
      <c r="C127" s="1" t="s">
        <v>281</v>
      </c>
      <c r="D127" s="1">
        <v>6</v>
      </c>
      <c r="E127" s="1">
        <v>30</v>
      </c>
    </row>
    <row r="128" spans="1:5" ht="15">
      <c r="A128" s="1">
        <v>3064</v>
      </c>
      <c r="B128" s="1" t="s">
        <v>29</v>
      </c>
      <c r="C128" s="1" t="s">
        <v>270</v>
      </c>
      <c r="D128" s="1">
        <v>6</v>
      </c>
      <c r="E128" s="1">
        <v>30</v>
      </c>
    </row>
    <row r="129" spans="1:5" ht="15">
      <c r="A129" s="1">
        <v>3085</v>
      </c>
      <c r="B129" s="1" t="s">
        <v>38</v>
      </c>
      <c r="C129" s="1" t="s">
        <v>283</v>
      </c>
      <c r="D129" s="1">
        <v>6</v>
      </c>
      <c r="E129" s="1">
        <v>30</v>
      </c>
    </row>
    <row r="130" spans="1:5" ht="15">
      <c r="A130" s="1">
        <v>2763</v>
      </c>
      <c r="B130" s="1" t="s">
        <v>205</v>
      </c>
      <c r="C130" s="1" t="s">
        <v>249</v>
      </c>
      <c r="D130" s="1">
        <v>6</v>
      </c>
      <c r="E130" s="1">
        <v>30</v>
      </c>
    </row>
    <row r="131" spans="1:5" ht="15">
      <c r="A131" s="1">
        <v>3073</v>
      </c>
      <c r="B131" s="1" t="s">
        <v>29</v>
      </c>
      <c r="C131" s="1" t="s">
        <v>276</v>
      </c>
      <c r="D131" s="1">
        <v>6</v>
      </c>
      <c r="E131" s="1">
        <v>30</v>
      </c>
    </row>
    <row r="132" spans="1:5" ht="15">
      <c r="A132" s="1">
        <v>1109</v>
      </c>
      <c r="B132" s="1" t="s">
        <v>54</v>
      </c>
      <c r="C132" s="1" t="s">
        <v>55</v>
      </c>
      <c r="D132" s="1">
        <v>6</v>
      </c>
      <c r="E132" s="1">
        <v>30</v>
      </c>
    </row>
    <row r="133" spans="1:5" ht="15">
      <c r="A133" s="1">
        <v>1141</v>
      </c>
      <c r="B133" s="1" t="s">
        <v>72</v>
      </c>
      <c r="C133" s="1" t="s">
        <v>73</v>
      </c>
      <c r="D133" s="1">
        <v>6</v>
      </c>
      <c r="E133" s="1">
        <v>30</v>
      </c>
    </row>
    <row r="134" spans="1:5" ht="15">
      <c r="A134" s="1">
        <v>1235</v>
      </c>
      <c r="B134" s="1" t="s">
        <v>19</v>
      </c>
      <c r="C134" s="1" t="s">
        <v>141</v>
      </c>
      <c r="D134" s="1">
        <v>6</v>
      </c>
      <c r="E134" s="1">
        <v>30</v>
      </c>
    </row>
    <row r="135" spans="1:5" ht="15">
      <c r="A135" s="1">
        <v>1104</v>
      </c>
      <c r="B135" s="1" t="s">
        <v>51</v>
      </c>
      <c r="C135" s="1" t="s">
        <v>52</v>
      </c>
      <c r="D135" s="1">
        <v>6</v>
      </c>
      <c r="E135" s="1">
        <v>30</v>
      </c>
    </row>
    <row r="136" spans="1:5" ht="15">
      <c r="A136" s="1">
        <v>2624</v>
      </c>
      <c r="B136" s="1" t="s">
        <v>19</v>
      </c>
      <c r="C136" s="1" t="s">
        <v>237</v>
      </c>
      <c r="D136" s="1">
        <v>7</v>
      </c>
      <c r="E136" s="1">
        <v>30</v>
      </c>
    </row>
    <row r="137" spans="1:5" ht="15">
      <c r="A137" s="1">
        <v>3119</v>
      </c>
      <c r="B137" s="1" t="s">
        <v>302</v>
      </c>
      <c r="C137" s="1" t="s">
        <v>303</v>
      </c>
      <c r="D137" s="1">
        <v>7</v>
      </c>
      <c r="E137" s="1">
        <v>30</v>
      </c>
    </row>
    <row r="138" spans="1:5" ht="15">
      <c r="A138" s="1">
        <v>1130</v>
      </c>
      <c r="B138" s="1" t="s">
        <v>74</v>
      </c>
      <c r="C138" s="1" t="s">
        <v>326</v>
      </c>
      <c r="D138" s="1">
        <v>7</v>
      </c>
      <c r="E138" s="1">
        <v>30</v>
      </c>
    </row>
    <row r="139" spans="1:5" ht="15">
      <c r="A139" s="1">
        <v>3112</v>
      </c>
      <c r="B139" s="1" t="s">
        <v>165</v>
      </c>
      <c r="C139" s="1" t="s">
        <v>297</v>
      </c>
      <c r="D139" s="1">
        <v>7</v>
      </c>
      <c r="E139" s="1">
        <v>30</v>
      </c>
    </row>
    <row r="140" spans="1:5" ht="15">
      <c r="A140" s="1">
        <v>1203</v>
      </c>
      <c r="B140" s="1" t="s">
        <v>113</v>
      </c>
      <c r="C140" s="1" t="s">
        <v>114</v>
      </c>
      <c r="D140" s="1">
        <v>7</v>
      </c>
      <c r="E140" s="1">
        <v>30</v>
      </c>
    </row>
    <row r="141" spans="1:5" ht="15">
      <c r="A141" s="1">
        <v>1206</v>
      </c>
      <c r="B141" s="1" t="s">
        <v>117</v>
      </c>
      <c r="C141" s="1" t="s">
        <v>118</v>
      </c>
      <c r="D141" s="1">
        <v>7</v>
      </c>
      <c r="E141" s="1">
        <v>30</v>
      </c>
    </row>
    <row r="142" spans="1:5" ht="15">
      <c r="A142" s="1">
        <v>2342</v>
      </c>
      <c r="B142" s="1" t="s">
        <v>180</v>
      </c>
      <c r="C142" s="1" t="s">
        <v>181</v>
      </c>
      <c r="D142" s="1">
        <v>7</v>
      </c>
      <c r="E142" s="1">
        <v>30</v>
      </c>
    </row>
    <row r="143" spans="1:5" ht="15">
      <c r="A143" s="1">
        <v>2477</v>
      </c>
      <c r="B143" s="1" t="s">
        <v>205</v>
      </c>
      <c r="C143" s="1" t="s">
        <v>206</v>
      </c>
      <c r="D143" s="1">
        <v>7</v>
      </c>
      <c r="E143" s="1">
        <v>30</v>
      </c>
    </row>
    <row r="144" spans="1:5" ht="15">
      <c r="A144" s="1">
        <v>3120</v>
      </c>
      <c r="B144" s="1" t="s">
        <v>165</v>
      </c>
      <c r="C144" s="1" t="s">
        <v>304</v>
      </c>
      <c r="D144" s="1">
        <v>7</v>
      </c>
      <c r="E144" s="1">
        <v>30</v>
      </c>
    </row>
    <row r="145" spans="1:5" ht="15">
      <c r="A145" s="1">
        <v>2004</v>
      </c>
      <c r="B145" s="1" t="s">
        <v>145</v>
      </c>
      <c r="C145" s="1" t="s">
        <v>146</v>
      </c>
      <c r="D145" s="1">
        <v>7</v>
      </c>
      <c r="E145" s="1">
        <v>30</v>
      </c>
    </row>
    <row r="146" spans="1:5" ht="15">
      <c r="A146" s="1">
        <v>2123</v>
      </c>
      <c r="B146" s="1" t="s">
        <v>69</v>
      </c>
      <c r="C146" s="1" t="s">
        <v>163</v>
      </c>
      <c r="D146" s="1">
        <v>7</v>
      </c>
      <c r="E146" s="1">
        <v>30</v>
      </c>
    </row>
    <row r="147" spans="1:5" ht="15">
      <c r="A147" s="1">
        <v>2462</v>
      </c>
      <c r="B147" s="1" t="s">
        <v>19</v>
      </c>
      <c r="C147" s="1" t="s">
        <v>204</v>
      </c>
      <c r="D147" s="1">
        <v>7</v>
      </c>
      <c r="E147" s="1">
        <v>30</v>
      </c>
    </row>
    <row r="148" spans="1:5" ht="15">
      <c r="A148" s="1">
        <v>3065</v>
      </c>
      <c r="B148" s="1" t="s">
        <v>143</v>
      </c>
      <c r="C148" s="1" t="s">
        <v>271</v>
      </c>
      <c r="D148" s="1">
        <v>7</v>
      </c>
      <c r="E148" s="1">
        <v>30</v>
      </c>
    </row>
    <row r="149" spans="1:5" ht="15">
      <c r="A149" s="1">
        <v>2596</v>
      </c>
      <c r="B149" s="1" t="s">
        <v>229</v>
      </c>
      <c r="C149" s="1" t="s">
        <v>230</v>
      </c>
      <c r="D149" s="1">
        <v>7</v>
      </c>
      <c r="E149" s="1">
        <v>30</v>
      </c>
    </row>
    <row r="150" spans="1:5" ht="15">
      <c r="A150" s="1">
        <v>3102</v>
      </c>
      <c r="B150" s="1" t="s">
        <v>117</v>
      </c>
      <c r="C150" s="1" t="s">
        <v>291</v>
      </c>
      <c r="D150" s="1">
        <v>7</v>
      </c>
      <c r="E150" s="1">
        <v>30</v>
      </c>
    </row>
    <row r="151" spans="1:5" ht="15">
      <c r="A151" s="1">
        <v>2401</v>
      </c>
      <c r="B151" s="1" t="s">
        <v>125</v>
      </c>
      <c r="C151" s="1" t="s">
        <v>186</v>
      </c>
      <c r="D151" s="1">
        <v>7</v>
      </c>
      <c r="E151" s="1">
        <v>30</v>
      </c>
    </row>
    <row r="152" spans="1:5" ht="15">
      <c r="A152" s="1">
        <v>2461</v>
      </c>
      <c r="B152" s="1" t="s">
        <v>201</v>
      </c>
      <c r="C152" s="1" t="s">
        <v>202</v>
      </c>
      <c r="D152" s="1">
        <v>7</v>
      </c>
      <c r="E152" s="1">
        <v>30</v>
      </c>
    </row>
    <row r="153" spans="1:5" ht="15">
      <c r="A153" s="1">
        <v>2593</v>
      </c>
      <c r="B153" s="1" t="s">
        <v>38</v>
      </c>
      <c r="C153" s="1" t="s">
        <v>228</v>
      </c>
      <c r="D153" s="1">
        <v>7</v>
      </c>
      <c r="E153" s="1">
        <v>30</v>
      </c>
    </row>
    <row r="154" spans="1:5" ht="15">
      <c r="A154" s="1">
        <v>1160</v>
      </c>
      <c r="B154" s="1" t="s">
        <v>19</v>
      </c>
      <c r="C154" s="1" t="s">
        <v>83</v>
      </c>
      <c r="D154" s="1">
        <v>7</v>
      </c>
      <c r="E154" s="1">
        <v>30</v>
      </c>
    </row>
    <row r="155" spans="1:5" ht="15">
      <c r="A155" s="1">
        <v>1236</v>
      </c>
      <c r="B155" s="1" t="s">
        <v>113</v>
      </c>
      <c r="C155" s="1" t="s">
        <v>142</v>
      </c>
      <c r="D155" s="1">
        <v>7</v>
      </c>
      <c r="E155" s="1">
        <v>30</v>
      </c>
    </row>
    <row r="156" spans="1:5" ht="15">
      <c r="A156" s="1">
        <v>2341</v>
      </c>
      <c r="B156" s="1" t="s">
        <v>178</v>
      </c>
      <c r="C156" s="1" t="s">
        <v>179</v>
      </c>
      <c r="D156" s="1">
        <v>8</v>
      </c>
      <c r="E156" s="1">
        <v>30</v>
      </c>
    </row>
    <row r="157" spans="1:5" ht="15">
      <c r="A157" s="1">
        <v>1082</v>
      </c>
      <c r="B157" s="1" t="s">
        <v>113</v>
      </c>
      <c r="C157" s="1" t="s">
        <v>327</v>
      </c>
      <c r="D157" s="1">
        <v>8</v>
      </c>
      <c r="E157" s="1">
        <v>30</v>
      </c>
    </row>
    <row r="158" spans="1:5" ht="15">
      <c r="A158" s="1">
        <v>2605</v>
      </c>
      <c r="B158" s="1" t="s">
        <v>133</v>
      </c>
      <c r="C158" s="1" t="s">
        <v>234</v>
      </c>
      <c r="D158" s="1">
        <v>8</v>
      </c>
      <c r="E158" s="1">
        <v>30</v>
      </c>
    </row>
    <row r="159" spans="1:5" ht="15">
      <c r="A159" s="1">
        <v>2115</v>
      </c>
      <c r="B159" s="1" t="s">
        <v>117</v>
      </c>
      <c r="C159" s="1" t="s">
        <v>159</v>
      </c>
      <c r="D159" s="1">
        <v>8</v>
      </c>
      <c r="E159" s="1">
        <v>28</v>
      </c>
    </row>
    <row r="160" spans="1:5" ht="15">
      <c r="A160" s="1">
        <v>3041</v>
      </c>
      <c r="B160" s="1" t="s">
        <v>138</v>
      </c>
      <c r="C160" s="1" t="s">
        <v>260</v>
      </c>
      <c r="D160" s="1">
        <v>8</v>
      </c>
      <c r="E160" s="1">
        <v>28</v>
      </c>
    </row>
    <row r="161" spans="1:5" ht="15">
      <c r="A161" s="1">
        <v>3121</v>
      </c>
      <c r="B161" s="1" t="s">
        <v>221</v>
      </c>
      <c r="C161" s="1" t="s">
        <v>305</v>
      </c>
      <c r="D161" s="1">
        <v>8</v>
      </c>
      <c r="E161" s="1">
        <v>28</v>
      </c>
    </row>
    <row r="162" spans="1:5" ht="15">
      <c r="A162" s="1">
        <v>3126</v>
      </c>
      <c r="B162" s="1" t="s">
        <v>38</v>
      </c>
      <c r="C162" s="1" t="s">
        <v>309</v>
      </c>
      <c r="D162" s="1">
        <v>8</v>
      </c>
      <c r="E162" s="1">
        <v>30</v>
      </c>
    </row>
    <row r="163" spans="1:5" ht="15">
      <c r="A163" s="1">
        <v>2689</v>
      </c>
      <c r="B163" s="1" t="s">
        <v>29</v>
      </c>
      <c r="C163" s="1" t="s">
        <v>243</v>
      </c>
      <c r="D163" s="1">
        <v>8</v>
      </c>
      <c r="E163" s="1">
        <v>30</v>
      </c>
    </row>
    <row r="164" spans="1:5" ht="15">
      <c r="A164" s="1">
        <v>3090</v>
      </c>
      <c r="B164" s="1" t="s">
        <v>19</v>
      </c>
      <c r="C164" s="1" t="s">
        <v>284</v>
      </c>
      <c r="D164" s="1">
        <v>8</v>
      </c>
      <c r="E164" s="1">
        <v>30</v>
      </c>
    </row>
    <row r="165" spans="1:5" ht="15">
      <c r="A165" s="1">
        <v>1228</v>
      </c>
      <c r="B165" s="1" t="s">
        <v>26</v>
      </c>
      <c r="C165" s="1" t="s">
        <v>130</v>
      </c>
      <c r="D165" s="1">
        <v>8</v>
      </c>
      <c r="E165" s="1">
        <v>30</v>
      </c>
    </row>
    <row r="166" spans="1:5" ht="15">
      <c r="A166" s="1">
        <v>1031</v>
      </c>
      <c r="B166" s="1" t="s">
        <v>26</v>
      </c>
      <c r="C166" s="1" t="s">
        <v>27</v>
      </c>
      <c r="D166" s="1">
        <v>8</v>
      </c>
      <c r="E166" s="1">
        <v>30</v>
      </c>
    </row>
    <row r="167" spans="1:5" ht="15">
      <c r="A167" s="1">
        <v>1117</v>
      </c>
      <c r="B167" s="1" t="s">
        <v>29</v>
      </c>
      <c r="C167" s="1" t="s">
        <v>61</v>
      </c>
      <c r="D167" s="1">
        <v>8</v>
      </c>
      <c r="E167" s="1">
        <v>30</v>
      </c>
    </row>
    <row r="168" spans="1:5" ht="15">
      <c r="A168" s="1">
        <v>1001</v>
      </c>
      <c r="B168" s="1" t="s">
        <v>13</v>
      </c>
      <c r="C168" s="1" t="s">
        <v>14</v>
      </c>
      <c r="D168" s="1">
        <v>8</v>
      </c>
      <c r="E168" s="1">
        <v>30</v>
      </c>
    </row>
    <row r="169" spans="1:5" ht="15">
      <c r="A169" s="1">
        <v>1095</v>
      </c>
      <c r="B169" s="1" t="s">
        <v>44</v>
      </c>
      <c r="C169" s="1" t="s">
        <v>45</v>
      </c>
      <c r="D169" s="1">
        <v>8</v>
      </c>
      <c r="E169" s="1">
        <v>30</v>
      </c>
    </row>
    <row r="170" spans="1:5" ht="15">
      <c r="A170" s="1">
        <v>1188</v>
      </c>
      <c r="B170" s="1" t="s">
        <v>97</v>
      </c>
      <c r="C170" s="1" t="s">
        <v>98</v>
      </c>
      <c r="D170" s="1">
        <v>8</v>
      </c>
      <c r="E170" s="1">
        <v>30</v>
      </c>
    </row>
    <row r="171" spans="1:5" ht="15">
      <c r="A171" s="1">
        <v>1096</v>
      </c>
      <c r="B171" s="1" t="s">
        <v>46</v>
      </c>
      <c r="C171" s="1" t="s">
        <v>47</v>
      </c>
      <c r="D171" s="1">
        <v>8</v>
      </c>
      <c r="E171" s="1">
        <v>30</v>
      </c>
    </row>
    <row r="172" spans="1:5" ht="15">
      <c r="A172" s="1">
        <v>1134</v>
      </c>
      <c r="B172" s="1" t="s">
        <v>26</v>
      </c>
      <c r="C172" s="1" t="s">
        <v>71</v>
      </c>
      <c r="D172" s="1">
        <v>8</v>
      </c>
      <c r="E172" s="1">
        <v>30</v>
      </c>
    </row>
    <row r="173" spans="1:5" ht="15">
      <c r="A173" s="1">
        <v>1048</v>
      </c>
      <c r="B173" s="1" t="s">
        <v>33</v>
      </c>
      <c r="C173" s="1" t="s">
        <v>34</v>
      </c>
      <c r="D173" s="1">
        <v>9</v>
      </c>
      <c r="E173" s="1">
        <v>30</v>
      </c>
    </row>
    <row r="174" spans="1:5" ht="15">
      <c r="A174" s="1">
        <v>2356</v>
      </c>
      <c r="B174" s="1" t="s">
        <v>29</v>
      </c>
      <c r="C174" s="1" t="s">
        <v>328</v>
      </c>
      <c r="D174" s="1">
        <v>9</v>
      </c>
      <c r="E174" s="1">
        <v>30</v>
      </c>
    </row>
    <row r="175" spans="1:5" ht="15">
      <c r="A175" s="1">
        <v>3050</v>
      </c>
      <c r="B175" s="1" t="s">
        <v>38</v>
      </c>
      <c r="C175" s="1" t="s">
        <v>329</v>
      </c>
      <c r="D175" s="1">
        <v>9</v>
      </c>
      <c r="E175" s="1">
        <v>30</v>
      </c>
    </row>
    <row r="176" spans="1:5" ht="15">
      <c r="A176" s="1">
        <v>2769</v>
      </c>
      <c r="B176" s="1" t="s">
        <v>29</v>
      </c>
      <c r="C176" s="1" t="s">
        <v>251</v>
      </c>
      <c r="D176" s="1">
        <v>9</v>
      </c>
      <c r="E176" s="1">
        <v>30</v>
      </c>
    </row>
    <row r="177" spans="1:5" ht="15">
      <c r="A177" s="1">
        <v>3095</v>
      </c>
      <c r="B177" s="1" t="s">
        <v>117</v>
      </c>
      <c r="C177" s="1" t="s">
        <v>287</v>
      </c>
      <c r="D177" s="1">
        <v>9</v>
      </c>
      <c r="E177" s="1">
        <v>28</v>
      </c>
    </row>
    <row r="178" spans="1:5" ht="15">
      <c r="A178" s="1">
        <v>1110</v>
      </c>
      <c r="B178" s="1" t="s">
        <v>57</v>
      </c>
      <c r="C178" s="1" t="s">
        <v>58</v>
      </c>
      <c r="D178" s="1">
        <v>9</v>
      </c>
      <c r="E178" s="1">
        <v>28</v>
      </c>
    </row>
    <row r="179" spans="1:5" ht="15">
      <c r="A179" s="1">
        <v>2219</v>
      </c>
      <c r="B179" s="1" t="s">
        <v>160</v>
      </c>
      <c r="C179" s="1" t="s">
        <v>172</v>
      </c>
      <c r="D179" s="1">
        <v>9</v>
      </c>
      <c r="E179" s="1">
        <v>30</v>
      </c>
    </row>
    <row r="180" spans="1:5" ht="15">
      <c r="A180" s="1">
        <v>2429</v>
      </c>
      <c r="B180" s="1" t="s">
        <v>145</v>
      </c>
      <c r="C180" s="1" t="s">
        <v>188</v>
      </c>
      <c r="D180" s="1">
        <v>9</v>
      </c>
      <c r="E180" s="1">
        <v>30</v>
      </c>
    </row>
    <row r="181" spans="1:5" ht="15">
      <c r="A181" s="1">
        <v>2449</v>
      </c>
      <c r="B181" s="1" t="s">
        <v>197</v>
      </c>
      <c r="C181" s="1" t="s">
        <v>198</v>
      </c>
      <c r="D181" s="1">
        <v>9</v>
      </c>
      <c r="E181" s="1">
        <v>30</v>
      </c>
    </row>
    <row r="182" spans="1:5" ht="15">
      <c r="A182" s="1">
        <v>2541</v>
      </c>
      <c r="B182" s="1" t="s">
        <v>38</v>
      </c>
      <c r="C182" s="1" t="s">
        <v>217</v>
      </c>
      <c r="D182" s="1">
        <v>9</v>
      </c>
      <c r="E182" s="1">
        <v>30</v>
      </c>
    </row>
    <row r="183" spans="1:5" ht="15">
      <c r="A183" s="1">
        <v>2570</v>
      </c>
      <c r="B183" s="1" t="s">
        <v>19</v>
      </c>
      <c r="C183" s="1" t="s">
        <v>227</v>
      </c>
      <c r="D183" s="1">
        <v>9</v>
      </c>
      <c r="E183" s="1">
        <v>30</v>
      </c>
    </row>
    <row r="184" spans="1:5" ht="15">
      <c r="A184" s="1">
        <v>3075</v>
      </c>
      <c r="B184" s="1" t="s">
        <v>160</v>
      </c>
      <c r="C184" s="1" t="s">
        <v>278</v>
      </c>
      <c r="D184" s="1">
        <v>9</v>
      </c>
      <c r="E184" s="1">
        <v>30</v>
      </c>
    </row>
    <row r="185" spans="1:5" ht="15">
      <c r="A185" s="1">
        <v>1127</v>
      </c>
      <c r="B185" s="1" t="s">
        <v>67</v>
      </c>
      <c r="C185" s="1" t="s">
        <v>68</v>
      </c>
      <c r="D185" s="1">
        <v>9</v>
      </c>
      <c r="E185" s="1">
        <v>30</v>
      </c>
    </row>
    <row r="186" spans="1:5" ht="15">
      <c r="A186" s="1">
        <v>3053</v>
      </c>
      <c r="B186" s="1" t="s">
        <v>117</v>
      </c>
      <c r="C186" s="1" t="s">
        <v>264</v>
      </c>
      <c r="D186" s="1">
        <v>9</v>
      </c>
      <c r="E186" s="1">
        <v>30</v>
      </c>
    </row>
    <row r="187" spans="1:5" ht="15">
      <c r="A187" s="1">
        <v>3057</v>
      </c>
      <c r="B187" s="1" t="s">
        <v>125</v>
      </c>
      <c r="C187" s="1" t="s">
        <v>268</v>
      </c>
      <c r="D187" s="1">
        <v>9</v>
      </c>
      <c r="E187" s="1">
        <v>30</v>
      </c>
    </row>
    <row r="188" spans="1:5" ht="15">
      <c r="A188" s="1">
        <v>3063</v>
      </c>
      <c r="B188" s="1" t="s">
        <v>197</v>
      </c>
      <c r="C188" s="1" t="s">
        <v>269</v>
      </c>
      <c r="D188" s="1">
        <v>9</v>
      </c>
      <c r="E188" s="1">
        <v>30</v>
      </c>
    </row>
    <row r="189" spans="1:5" ht="15">
      <c r="A189" s="1">
        <v>1224</v>
      </c>
      <c r="B189" s="1" t="s">
        <v>38</v>
      </c>
      <c r="C189" s="1" t="s">
        <v>127</v>
      </c>
      <c r="D189" s="1">
        <v>9</v>
      </c>
      <c r="E189" s="1">
        <v>30</v>
      </c>
    </row>
    <row r="190" spans="1:5" ht="15">
      <c r="A190" s="1">
        <v>1238</v>
      </c>
      <c r="B190" s="1" t="s">
        <v>143</v>
      </c>
      <c r="C190" s="1" t="s">
        <v>144</v>
      </c>
      <c r="D190" s="1">
        <v>9</v>
      </c>
      <c r="E190" s="1">
        <v>30</v>
      </c>
    </row>
    <row r="191" spans="1:5" ht="15">
      <c r="A191" s="1">
        <v>1142</v>
      </c>
      <c r="B191" s="1" t="s">
        <v>74</v>
      </c>
      <c r="C191" s="1" t="s">
        <v>75</v>
      </c>
      <c r="D191" s="1">
        <v>9</v>
      </c>
      <c r="E191" s="1">
        <v>30</v>
      </c>
    </row>
    <row r="192" spans="1:5" ht="15">
      <c r="A192" s="1">
        <v>1177</v>
      </c>
      <c r="B192" s="1" t="s">
        <v>41</v>
      </c>
      <c r="C192" s="1" t="s">
        <v>91</v>
      </c>
      <c r="D192" s="1">
        <v>9</v>
      </c>
      <c r="E192" s="1">
        <v>30</v>
      </c>
    </row>
    <row r="193" spans="1:5" ht="15">
      <c r="A193" s="1">
        <v>3130</v>
      </c>
      <c r="B193" s="1" t="s">
        <v>69</v>
      </c>
      <c r="C193" s="1" t="s">
        <v>313</v>
      </c>
      <c r="D193" s="1">
        <v>9</v>
      </c>
      <c r="E193" s="1">
        <v>30</v>
      </c>
    </row>
    <row r="194" spans="1:5" ht="15">
      <c r="A194" s="1">
        <v>2551</v>
      </c>
      <c r="B194" s="1" t="s">
        <v>221</v>
      </c>
      <c r="C194" s="1" t="s">
        <v>222</v>
      </c>
      <c r="D194" s="1">
        <v>10</v>
      </c>
      <c r="E194" s="1">
        <v>30</v>
      </c>
    </row>
    <row r="195" spans="1:5" ht="15">
      <c r="A195" s="1">
        <v>3092</v>
      </c>
      <c r="B195" s="1" t="s">
        <v>125</v>
      </c>
      <c r="C195" s="1" t="s">
        <v>286</v>
      </c>
      <c r="D195" s="1">
        <v>10</v>
      </c>
      <c r="E195" s="1">
        <v>30</v>
      </c>
    </row>
    <row r="196" spans="1:5" ht="15">
      <c r="A196" s="1">
        <v>2506</v>
      </c>
      <c r="B196" s="1" t="s">
        <v>38</v>
      </c>
      <c r="C196" s="1" t="s">
        <v>207</v>
      </c>
      <c r="D196" s="1">
        <v>10</v>
      </c>
      <c r="E196" s="1">
        <v>30</v>
      </c>
    </row>
    <row r="197" spans="1:5" ht="15">
      <c r="A197" s="1">
        <v>2535</v>
      </c>
      <c r="B197" s="1" t="s">
        <v>214</v>
      </c>
      <c r="C197" s="1" t="s">
        <v>215</v>
      </c>
      <c r="D197" s="1">
        <v>10</v>
      </c>
      <c r="E197" s="1">
        <v>30</v>
      </c>
    </row>
    <row r="198" spans="1:5" ht="15">
      <c r="A198" s="1">
        <v>3099</v>
      </c>
      <c r="B198" s="1" t="s">
        <v>289</v>
      </c>
      <c r="C198" s="1" t="s">
        <v>288</v>
      </c>
      <c r="D198" s="1">
        <v>10</v>
      </c>
      <c r="E198" s="1">
        <v>30</v>
      </c>
    </row>
    <row r="199" spans="1:5" ht="15">
      <c r="A199" s="1">
        <v>3108</v>
      </c>
      <c r="B199" s="1" t="s">
        <v>117</v>
      </c>
      <c r="C199" s="1" t="s">
        <v>294</v>
      </c>
      <c r="D199" s="1">
        <v>10</v>
      </c>
      <c r="E199" s="1">
        <v>30</v>
      </c>
    </row>
    <row r="200" spans="1:5" ht="15">
      <c r="A200" s="1">
        <v>3072</v>
      </c>
      <c r="B200" s="1" t="s">
        <v>19</v>
      </c>
      <c r="C200" s="1" t="s">
        <v>275</v>
      </c>
      <c r="D200" s="1">
        <v>10</v>
      </c>
      <c r="E200" s="1">
        <v>30</v>
      </c>
    </row>
    <row r="201" spans="1:5" ht="15">
      <c r="A201" s="1">
        <v>3105</v>
      </c>
      <c r="B201" s="1" t="s">
        <v>38</v>
      </c>
      <c r="C201" s="1" t="s">
        <v>294</v>
      </c>
      <c r="D201" s="1">
        <v>10</v>
      </c>
      <c r="E201" s="1">
        <v>30</v>
      </c>
    </row>
    <row r="202" spans="1:5" ht="15">
      <c r="A202" s="1">
        <v>2679</v>
      </c>
      <c r="B202" s="1" t="s">
        <v>180</v>
      </c>
      <c r="C202" s="1" t="s">
        <v>240</v>
      </c>
      <c r="D202" s="1">
        <v>10</v>
      </c>
      <c r="E202" s="1">
        <v>30</v>
      </c>
    </row>
    <row r="203" spans="1:5" ht="15">
      <c r="A203" s="1">
        <v>1232</v>
      </c>
      <c r="B203" s="1" t="s">
        <v>125</v>
      </c>
      <c r="C203" s="1" t="s">
        <v>135</v>
      </c>
      <c r="D203" s="1">
        <v>10</v>
      </c>
      <c r="E203" s="1">
        <v>30</v>
      </c>
    </row>
    <row r="204" spans="1:5" ht="15">
      <c r="A204" s="1">
        <v>1027</v>
      </c>
      <c r="B204" s="1" t="s">
        <v>23</v>
      </c>
      <c r="C204" s="1" t="s">
        <v>24</v>
      </c>
      <c r="D204" s="1">
        <v>10</v>
      </c>
      <c r="E204" s="1">
        <v>30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"/>
  <sheetViews>
    <sheetView tabSelected="1" zoomScale="115" zoomScaleNormal="115" workbookViewId="0">
      <selection activeCell="B2" sqref="B2"/>
    </sheetView>
  </sheetViews>
  <sheetFormatPr baseColWidth="10" defaultRowHeight="18.75"/>
  <cols>
    <col min="1" max="1" width="23.140625" style="8" customWidth="1"/>
    <col min="2" max="2" width="17.140625" style="8" customWidth="1"/>
    <col min="3" max="4" width="16.5703125" style="8" bestFit="1" customWidth="1"/>
    <col min="5" max="16384" width="11.42578125" style="8"/>
  </cols>
  <sheetData>
    <row r="1" spans="1:4" ht="37.5">
      <c r="A1" s="5"/>
      <c r="B1" s="6" t="s">
        <v>331</v>
      </c>
      <c r="C1" s="7" t="s">
        <v>332</v>
      </c>
      <c r="D1" s="7" t="s">
        <v>333</v>
      </c>
    </row>
    <row r="2" spans="1:4">
      <c r="A2" s="9" t="s">
        <v>334</v>
      </c>
      <c r="B2" s="10">
        <v>8.2750000000000004E-2</v>
      </c>
      <c r="C2" s="11">
        <v>45900</v>
      </c>
      <c r="D2" s="11">
        <v>45900</v>
      </c>
    </row>
    <row r="3" spans="1:4">
      <c r="A3" s="9" t="s">
        <v>335</v>
      </c>
      <c r="B3" s="12">
        <v>0.113</v>
      </c>
      <c r="C3" s="13">
        <v>67200</v>
      </c>
      <c r="D3" s="11">
        <v>57600</v>
      </c>
    </row>
    <row r="4" spans="1:4">
      <c r="A4" s="9" t="s">
        <v>336</v>
      </c>
      <c r="B4" s="23">
        <v>4.0000000000000002E-4</v>
      </c>
      <c r="C4" s="5"/>
      <c r="D4" s="5"/>
    </row>
    <row r="6" spans="1:4">
      <c r="A6" s="14"/>
      <c r="B6" s="15" t="s">
        <v>337</v>
      </c>
      <c r="C6" s="16">
        <v>2.4E-2</v>
      </c>
      <c r="D6" s="14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19</vt:i4>
      </vt:variant>
    </vt:vector>
  </HeadingPairs>
  <TitlesOfParts>
    <vt:vector size="22" baseType="lpstr">
      <vt:lpstr>Rohdaten</vt:lpstr>
      <vt:lpstr>Urlaub</vt:lpstr>
      <vt:lpstr>Parameter</vt:lpstr>
      <vt:lpstr>BBGO2</vt:lpstr>
      <vt:lpstr>BBGW1</vt:lpstr>
      <vt:lpstr>BBGW2</vt:lpstr>
      <vt:lpstr>FWZ</vt:lpstr>
      <vt:lpstr>GdB</vt:lpstr>
      <vt:lpstr>Grundentgelt</vt:lpstr>
      <vt:lpstr>Insolv</vt:lpstr>
      <vt:lpstr>IRWAZ</vt:lpstr>
      <vt:lpstr>KVPV_AG</vt:lpstr>
      <vt:lpstr>LZinProz</vt:lpstr>
      <vt:lpstr>LZProzent</vt:lpstr>
      <vt:lpstr>Monatsentgelt</vt:lpstr>
      <vt:lpstr>Rohdaten!Rohdaten</vt:lpstr>
      <vt:lpstr>RVAV_AG</vt:lpstr>
      <vt:lpstr>Tariftyp</vt:lpstr>
      <vt:lpstr>Urlaub!Urlaub</vt:lpstr>
      <vt:lpstr>UrlaubsAn</vt:lpstr>
      <vt:lpstr>Urlaubsfaktor</vt:lpstr>
      <vt:lpstr>UrlaubVor</vt:lpstr>
    </vt:vector>
  </TitlesOfParts>
  <Company>profibu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Strauß</dc:creator>
  <cp:lastModifiedBy>Sven</cp:lastModifiedBy>
  <dcterms:created xsi:type="dcterms:W3CDTF">2009-09-18T11:32:26Z</dcterms:created>
  <dcterms:modified xsi:type="dcterms:W3CDTF">2012-06-03T10:39:13Z</dcterms:modified>
</cp:coreProperties>
</file>