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activeTab="4"/>
  </bookViews>
  <sheets>
    <sheet name="Datenbasis" sheetId="1" r:id="rId1"/>
    <sheet name="01 Top und Flop" sheetId="14" r:id="rId2"/>
    <sheet name="02 Max-Min-Normal" sheetId="15" r:id="rId3"/>
    <sheet name="03 dynamisches Diagramm" sheetId="16" r:id="rId4"/>
    <sheet name="04 Ergebnis" sheetId="17" r:id="rId5"/>
  </sheets>
  <calcPr calcId="145621"/>
</workbook>
</file>

<file path=xl/calcChain.xml><?xml version="1.0" encoding="utf-8"?>
<calcChain xmlns="http://schemas.openxmlformats.org/spreadsheetml/2006/main">
  <c r="P9" i="17" l="1"/>
  <c r="P10" i="17"/>
  <c r="P11" i="17"/>
  <c r="P12" i="17"/>
  <c r="P13" i="17"/>
  <c r="P14" i="17"/>
  <c r="P15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U9" i="16" l="1"/>
  <c r="U10" i="16"/>
  <c r="U11" i="16"/>
  <c r="U12" i="16"/>
  <c r="U13" i="16"/>
  <c r="U14" i="16"/>
  <c r="U15" i="16"/>
  <c r="U8" i="16"/>
  <c r="U9" i="15"/>
  <c r="U10" i="15"/>
  <c r="U11" i="15"/>
  <c r="U12" i="15"/>
  <c r="U13" i="15"/>
  <c r="U14" i="15"/>
  <c r="U15" i="15"/>
  <c r="R15" i="17" l="1"/>
  <c r="O15" i="17"/>
  <c r="N15" i="17"/>
  <c r="M15" i="17"/>
  <c r="L15" i="17"/>
  <c r="K15" i="17"/>
  <c r="J15" i="17"/>
  <c r="I15" i="17"/>
  <c r="H15" i="17"/>
  <c r="G15" i="17"/>
  <c r="F15" i="17"/>
  <c r="E15" i="17"/>
  <c r="D15" i="17"/>
  <c r="R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R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R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R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R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R9" i="17"/>
  <c r="O9" i="17"/>
  <c r="N9" i="17"/>
  <c r="M9" i="17"/>
  <c r="L9" i="17"/>
  <c r="K9" i="17"/>
  <c r="J9" i="17"/>
  <c r="I9" i="17"/>
  <c r="H9" i="17"/>
  <c r="G9" i="17"/>
  <c r="F9" i="17"/>
  <c r="E9" i="17"/>
  <c r="D9" i="17"/>
  <c r="R8" i="17"/>
  <c r="O8" i="17"/>
  <c r="N8" i="17"/>
  <c r="M8" i="17"/>
  <c r="L8" i="17"/>
  <c r="K8" i="17"/>
  <c r="J8" i="17"/>
  <c r="I8" i="17"/>
  <c r="H8" i="17"/>
  <c r="G8" i="17"/>
  <c r="F8" i="17"/>
  <c r="E8" i="17"/>
  <c r="D8" i="17"/>
  <c r="P8" i="17" l="1"/>
  <c r="T10" i="17" l="1"/>
  <c r="T15" i="17"/>
  <c r="S10" i="17"/>
  <c r="T13" i="17"/>
  <c r="T14" i="17"/>
  <c r="S15" i="17"/>
  <c r="U15" i="17" s="1"/>
  <c r="T12" i="17"/>
  <c r="S12" i="17"/>
  <c r="S11" i="17"/>
  <c r="S14" i="17"/>
  <c r="U14" i="17" s="1"/>
  <c r="S8" i="17"/>
  <c r="T9" i="17"/>
  <c r="T11" i="17"/>
  <c r="T8" i="17"/>
  <c r="S9" i="17"/>
  <c r="S13" i="17"/>
  <c r="U13" i="17" s="1"/>
  <c r="U12" i="17" l="1"/>
  <c r="U11" i="17"/>
  <c r="U9" i="17"/>
  <c r="U8" i="17"/>
  <c r="U10" i="17"/>
  <c r="R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R14" i="16"/>
  <c r="O14" i="16"/>
  <c r="N14" i="16"/>
  <c r="M14" i="16"/>
  <c r="L14" i="16"/>
  <c r="K14" i="16"/>
  <c r="J14" i="16"/>
  <c r="I14" i="16"/>
  <c r="H14" i="16"/>
  <c r="G14" i="16"/>
  <c r="F14" i="16"/>
  <c r="E14" i="16"/>
  <c r="D14" i="16"/>
  <c r="R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R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R11" i="16"/>
  <c r="O11" i="16"/>
  <c r="N11" i="16"/>
  <c r="M11" i="16"/>
  <c r="L11" i="16"/>
  <c r="K11" i="16"/>
  <c r="J11" i="16"/>
  <c r="I11" i="16"/>
  <c r="H11" i="16"/>
  <c r="G11" i="16"/>
  <c r="F11" i="16"/>
  <c r="E11" i="16"/>
  <c r="D11" i="16"/>
  <c r="R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R9" i="16"/>
  <c r="O9" i="16"/>
  <c r="N9" i="16"/>
  <c r="M9" i="16"/>
  <c r="L9" i="16"/>
  <c r="K9" i="16"/>
  <c r="J9" i="16"/>
  <c r="I9" i="16"/>
  <c r="H9" i="16"/>
  <c r="G9" i="16"/>
  <c r="F9" i="16"/>
  <c r="E9" i="16"/>
  <c r="D9" i="16"/>
  <c r="R8" i="16"/>
  <c r="O8" i="16"/>
  <c r="N8" i="16"/>
  <c r="M8" i="16"/>
  <c r="L8" i="16"/>
  <c r="K8" i="16"/>
  <c r="J8" i="16"/>
  <c r="I8" i="16"/>
  <c r="H8" i="16"/>
  <c r="G8" i="16"/>
  <c r="F8" i="16"/>
  <c r="E8" i="16"/>
  <c r="D8" i="16"/>
  <c r="P10" i="16" l="1"/>
  <c r="P8" i="16"/>
  <c r="P12" i="16"/>
  <c r="P13" i="16"/>
  <c r="P11" i="16"/>
  <c r="P15" i="16"/>
  <c r="P9" i="16"/>
  <c r="P14" i="16"/>
  <c r="T10" i="16" l="1"/>
  <c r="S13" i="16"/>
  <c r="S11" i="16"/>
  <c r="S14" i="16"/>
  <c r="T14" i="16"/>
  <c r="T11" i="16"/>
  <c r="S10" i="16"/>
  <c r="T13" i="16"/>
  <c r="S15" i="16"/>
  <c r="S9" i="16"/>
  <c r="S8" i="16"/>
  <c r="S12" i="16"/>
  <c r="T15" i="16"/>
  <c r="T9" i="16"/>
  <c r="T8" i="16"/>
  <c r="T12" i="16"/>
  <c r="R8" i="15" l="1"/>
  <c r="R9" i="15"/>
  <c r="R10" i="15"/>
  <c r="R11" i="15"/>
  <c r="R12" i="15"/>
  <c r="R13" i="15"/>
  <c r="R14" i="15"/>
  <c r="R15" i="15"/>
  <c r="O15" i="15" l="1"/>
  <c r="N15" i="15"/>
  <c r="M15" i="15"/>
  <c r="L15" i="15"/>
  <c r="K15" i="15"/>
  <c r="J15" i="15"/>
  <c r="I15" i="15"/>
  <c r="H15" i="15"/>
  <c r="G15" i="15"/>
  <c r="F15" i="15"/>
  <c r="E15" i="15"/>
  <c r="D15" i="15"/>
  <c r="P15" i="15" s="1"/>
  <c r="O14" i="15"/>
  <c r="N14" i="15"/>
  <c r="M14" i="15"/>
  <c r="L14" i="15"/>
  <c r="K14" i="15"/>
  <c r="J14" i="15"/>
  <c r="I14" i="15"/>
  <c r="H14" i="15"/>
  <c r="G14" i="15"/>
  <c r="F14" i="15"/>
  <c r="E14" i="15"/>
  <c r="D14" i="15"/>
  <c r="P14" i="15" s="1"/>
  <c r="O13" i="15"/>
  <c r="N13" i="15"/>
  <c r="M13" i="15"/>
  <c r="L13" i="15"/>
  <c r="K13" i="15"/>
  <c r="J13" i="15"/>
  <c r="I13" i="15"/>
  <c r="H13" i="15"/>
  <c r="G13" i="15"/>
  <c r="F13" i="15"/>
  <c r="E13" i="15"/>
  <c r="D13" i="15"/>
  <c r="P13" i="15" s="1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P11" i="15" s="1"/>
  <c r="O10" i="15"/>
  <c r="N10" i="15"/>
  <c r="M10" i="15"/>
  <c r="L10" i="15"/>
  <c r="K10" i="15"/>
  <c r="J10" i="15"/>
  <c r="I10" i="15"/>
  <c r="H10" i="15"/>
  <c r="G10" i="15"/>
  <c r="F10" i="15"/>
  <c r="E10" i="15"/>
  <c r="D10" i="15"/>
  <c r="O9" i="15"/>
  <c r="N9" i="15"/>
  <c r="M9" i="15"/>
  <c r="L9" i="15"/>
  <c r="K9" i="15"/>
  <c r="J9" i="15"/>
  <c r="I9" i="15"/>
  <c r="H9" i="15"/>
  <c r="G9" i="15"/>
  <c r="F9" i="15"/>
  <c r="E9" i="15"/>
  <c r="D9" i="15"/>
  <c r="P9" i="15" s="1"/>
  <c r="O8" i="15"/>
  <c r="N8" i="15"/>
  <c r="M8" i="15"/>
  <c r="L8" i="15"/>
  <c r="K8" i="15"/>
  <c r="J8" i="15"/>
  <c r="I8" i="15"/>
  <c r="H8" i="15"/>
  <c r="G8" i="15"/>
  <c r="F8" i="15"/>
  <c r="E8" i="15"/>
  <c r="D8" i="15"/>
  <c r="P8" i="15" s="1"/>
  <c r="P10" i="15" l="1"/>
  <c r="P12" i="15"/>
  <c r="T9" i="15"/>
  <c r="T14" i="15"/>
  <c r="O15" i="14"/>
  <c r="N15" i="14"/>
  <c r="M15" i="14"/>
  <c r="L15" i="14"/>
  <c r="K15" i="14"/>
  <c r="J15" i="14"/>
  <c r="I15" i="14"/>
  <c r="H15" i="14"/>
  <c r="G15" i="14"/>
  <c r="F15" i="14"/>
  <c r="E15" i="14"/>
  <c r="D15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O9" i="14"/>
  <c r="N9" i="14"/>
  <c r="M9" i="14"/>
  <c r="L9" i="14"/>
  <c r="K9" i="14"/>
  <c r="J9" i="14"/>
  <c r="I9" i="14"/>
  <c r="H9" i="14"/>
  <c r="G9" i="14"/>
  <c r="F9" i="14"/>
  <c r="E9" i="14"/>
  <c r="D9" i="14"/>
  <c r="O8" i="14"/>
  <c r="N8" i="14"/>
  <c r="M8" i="14"/>
  <c r="L8" i="14"/>
  <c r="K8" i="14"/>
  <c r="J8" i="14"/>
  <c r="I8" i="14"/>
  <c r="H8" i="14"/>
  <c r="G8" i="14"/>
  <c r="F8" i="14"/>
  <c r="E8" i="14"/>
  <c r="D8" i="14"/>
  <c r="T10" i="15" l="1"/>
  <c r="T8" i="15"/>
  <c r="P12" i="14"/>
  <c r="P13" i="14"/>
  <c r="P10" i="14"/>
  <c r="T15" i="15"/>
  <c r="S10" i="15"/>
  <c r="T11" i="15"/>
  <c r="S9" i="15"/>
  <c r="S15" i="15"/>
  <c r="T13" i="15"/>
  <c r="S11" i="15"/>
  <c r="T12" i="15"/>
  <c r="S8" i="15"/>
  <c r="U8" i="15" s="1"/>
  <c r="S14" i="15"/>
  <c r="S12" i="15"/>
  <c r="S13" i="15"/>
  <c r="P14" i="14"/>
  <c r="P15" i="14"/>
  <c r="P9" i="14"/>
  <c r="P11" i="14"/>
  <c r="P8" i="14"/>
</calcChain>
</file>

<file path=xl/sharedStrings.xml><?xml version="1.0" encoding="utf-8"?>
<sst xmlns="http://schemas.openxmlformats.org/spreadsheetml/2006/main" count="4116" uniqueCount="67">
  <si>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</si>
  <si>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</si>
  <si>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</si>
  <si>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</si>
  <si>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</si>
  <si>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</si>
  <si>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</si>
  <si>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</si>
  <si>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</si>
  <si>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</si>
  <si>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</si>
  <si>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</si>
  <si>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</si>
  <si>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</si>
  <si>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</si>
  <si>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</si>
  <si>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</si>
  <si>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</si>
  <si>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</si>
  <si>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</si>
  <si>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</si>
  <si>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</si>
  <si>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</si>
  <si>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</si>
  <si>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</si>
  <si>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</si>
  <si>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</si>
  <si>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</si>
  <si>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</si>
  <si>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</si>
  <si>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</si>
  <si>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</si>
  <si>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</si>
  <si>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</si>
  <si>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</si>
  <si>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</si>
  <si>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</si>
  <si>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</si>
  <si>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</si>
  <si>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</si>
  <si>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</si>
  <si>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</si>
  <si>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</si>
  <si>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</si>
  <si>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</si>
  <si>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</si>
  <si>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</si>
  <si>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</si>
  <si>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</si>
  <si>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</si>
  <si>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</si>
  <si>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</si>
  <si>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</si>
  <si>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</si>
  <si>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</si>
  <si>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</si>
  <si>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</si>
  <si>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</si>
  <si>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</si>
  <si>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</si>
  <si>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</si>
  <si>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</si>
  <si>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</si>
  <si>
    <t>Max</t>
  </si>
  <si>
    <t>Min</t>
  </si>
  <si>
    <t>Normal</t>
  </si>
  <si>
    <t>Standort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</si>
</sst>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9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5" fillId="0" borderId="0" xfId="0" applyFo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  <xf numFmtId="0" fontId="1" fillId="0" borderId="0" xfId="0" applyFont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1" fillId="0" borderId="0" xfId="0" applyFont="1" applyFill="1"/>
    <xf numFmtId="0" fontId="4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right"/>
    </xf>
    <xf numFmtId="0" fontId="1" fillId="0" borderId="0" xfId="1" applyFont="1" applyFill="1" applyBorder="1" applyAlignment="1">
      <alignment horizontal="right"/>
    </xf>
  </cellXfs>
  <cellStyles count="2">
    <cellStyle name="Akzent2" xfId="1" builtinId="33"/>
    <cellStyle name="Standard" xfId="0" builtinId="0"/>
  </cellStyles>
  <dxfs count="9"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font>
        <color theme="0"/>
      </font>
      <fill>
        <patternFill>
          <bgColor rgb="FFCC33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'03 dynamisches Diagramm'!$S$7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cat>
            <c:strRef>
              <c:f>'03 dynamisches Diagramm'!$R$8:$R$15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Düsseldorf</c:v>
                </c:pt>
                <c:pt idx="4">
                  <c:v>Hamburg</c:v>
                </c:pt>
                <c:pt idx="5">
                  <c:v>Bremen</c:v>
                </c:pt>
                <c:pt idx="6">
                  <c:v>Berlin</c:v>
                </c:pt>
                <c:pt idx="7">
                  <c:v>Dresden</c:v>
                </c:pt>
              </c:strCache>
            </c:strRef>
          </c:cat>
          <c:val>
            <c:numRef>
              <c:f>'03 dynamisches Diagramm'!$S$8:$S$15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51122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'03 dynamisches Diagramm'!$T$7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rgbClr val="CC3300"/>
            </a:solidFill>
          </c:spPr>
          <c:invertIfNegative val="0"/>
          <c:cat>
            <c:strRef>
              <c:f>'03 dynamisches Diagramm'!$R$8:$R$15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Düsseldorf</c:v>
                </c:pt>
                <c:pt idx="4">
                  <c:v>Hamburg</c:v>
                </c:pt>
                <c:pt idx="5">
                  <c:v>Bremen</c:v>
                </c:pt>
                <c:pt idx="6">
                  <c:v>Berlin</c:v>
                </c:pt>
                <c:pt idx="7">
                  <c:v>Dresden</c:v>
                </c:pt>
              </c:strCache>
            </c:strRef>
          </c:cat>
          <c:val>
            <c:numRef>
              <c:f>'03 dynamisches Diagramm'!$T$8:$T$15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'03 dynamisches Diagramm'!$U$7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'03 dynamisches Diagramm'!$R$8:$R$15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Düsseldorf</c:v>
                </c:pt>
                <c:pt idx="4">
                  <c:v>Hamburg</c:v>
                </c:pt>
                <c:pt idx="5">
                  <c:v>Bremen</c:v>
                </c:pt>
                <c:pt idx="6">
                  <c:v>Berlin</c:v>
                </c:pt>
                <c:pt idx="7">
                  <c:v>Dresden</c:v>
                </c:pt>
              </c:strCache>
            </c:strRef>
          </c:cat>
          <c:val>
            <c:numRef>
              <c:f>'03 dynamisches Diagramm'!$U$8:$U$15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22192</c:v>
                </c:pt>
                <c:pt idx="3">
                  <c:v>36074</c:v>
                </c:pt>
                <c:pt idx="4">
                  <c:v>26202</c:v>
                </c:pt>
                <c:pt idx="5">
                  <c:v>0</c:v>
                </c:pt>
                <c:pt idx="6">
                  <c:v>25626</c:v>
                </c:pt>
                <c:pt idx="7">
                  <c:v>23572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436096"/>
        <c:axId val="148437632"/>
      </c:barChart>
      <c:catAx>
        <c:axId val="148436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48437632"/>
        <c:crosses val="autoZero"/>
        <c:auto val="1"/>
        <c:lblAlgn val="ctr"/>
        <c:lblOffset val="100"/>
        <c:noMultiLvlLbl val="0"/>
      </c:catAx>
      <c:valAx>
        <c:axId val="148437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436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Jahresumsatz</a:t>
            </a:r>
          </a:p>
        </c:rich>
      </c:tx>
      <c:layout>
        <c:manualLayout>
          <c:xMode val="edge"/>
          <c:yMode val="edge"/>
          <c:x val="7.2578027410627424E-2"/>
          <c:y val="2.50000000000000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253917168528623E-2"/>
          <c:y val="0.17787532808398951"/>
          <c:w val="0.87598087193188212"/>
          <c:h val="0.7099855643044619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'04 Ergebnis'!$S$7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cat>
            <c:strRef>
              <c:f>'04 Ergebnis'!$R$8:$R$15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Düsseldorf</c:v>
                </c:pt>
                <c:pt idx="4">
                  <c:v>Hamburg</c:v>
                </c:pt>
                <c:pt idx="5">
                  <c:v>Bremen</c:v>
                </c:pt>
                <c:pt idx="6">
                  <c:v>Berlin</c:v>
                </c:pt>
                <c:pt idx="7">
                  <c:v>Dresden</c:v>
                </c:pt>
              </c:strCache>
            </c:strRef>
          </c:cat>
          <c:val>
            <c:numRef>
              <c:f>'04 Ergebnis'!$S$8:$S$15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51122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'04 Ergebnis'!$T$7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rgbClr val="CC3300"/>
            </a:solidFill>
          </c:spPr>
          <c:invertIfNegative val="0"/>
          <c:cat>
            <c:strRef>
              <c:f>'04 Ergebnis'!$R$8:$R$15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Düsseldorf</c:v>
                </c:pt>
                <c:pt idx="4">
                  <c:v>Hamburg</c:v>
                </c:pt>
                <c:pt idx="5">
                  <c:v>Bremen</c:v>
                </c:pt>
                <c:pt idx="6">
                  <c:v>Berlin</c:v>
                </c:pt>
                <c:pt idx="7">
                  <c:v>Dresden</c:v>
                </c:pt>
              </c:strCache>
            </c:strRef>
          </c:cat>
          <c:val>
            <c:numRef>
              <c:f>'04 Ergebnis'!$T$8:$T$15</c:f>
              <c:numCache>
                <c:formatCode>General</c:formatCode>
                <c:ptCount val="8"/>
                <c:pt idx="0">
                  <c:v>0</c:v>
                </c:pt>
                <c:pt idx="1">
                  <c:v>21346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'04 Ergebnis'!$U$7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'04 Ergebnis'!$R$8:$R$15</c:f>
              <c:strCache>
                <c:ptCount val="8"/>
                <c:pt idx="0">
                  <c:v>Stuttgart</c:v>
                </c:pt>
                <c:pt idx="1">
                  <c:v>München</c:v>
                </c:pt>
                <c:pt idx="2">
                  <c:v>Frankfurt</c:v>
                </c:pt>
                <c:pt idx="3">
                  <c:v>Düsseldorf</c:v>
                </c:pt>
                <c:pt idx="4">
                  <c:v>Hamburg</c:v>
                </c:pt>
                <c:pt idx="5">
                  <c:v>Bremen</c:v>
                </c:pt>
                <c:pt idx="6">
                  <c:v>Berlin</c:v>
                </c:pt>
                <c:pt idx="7">
                  <c:v>Dresden</c:v>
                </c:pt>
              </c:strCache>
            </c:strRef>
          </c:cat>
          <c:val>
            <c:numRef>
              <c:f>'04 Ergebnis'!$U$8:$U$15</c:f>
              <c:numCache>
                <c:formatCode>General</c:formatCode>
                <c:ptCount val="8"/>
                <c:pt idx="0">
                  <c:v>31332</c:v>
                </c:pt>
                <c:pt idx="1">
                  <c:v>0</c:v>
                </c:pt>
                <c:pt idx="2">
                  <c:v>22192</c:v>
                </c:pt>
                <c:pt idx="3">
                  <c:v>36074</c:v>
                </c:pt>
                <c:pt idx="4">
                  <c:v>26202</c:v>
                </c:pt>
                <c:pt idx="5">
                  <c:v>0</c:v>
                </c:pt>
                <c:pt idx="6">
                  <c:v>25626</c:v>
                </c:pt>
                <c:pt idx="7">
                  <c:v>23572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049344"/>
        <c:axId val="153067520"/>
      </c:barChart>
      <c:catAx>
        <c:axId val="15304934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de-DE"/>
          </a:p>
        </c:txPr>
        <c:crossAx val="153067520"/>
        <c:crosses val="autoZero"/>
        <c:auto val="1"/>
        <c:lblAlgn val="ctr"/>
        <c:lblOffset val="100"/>
        <c:noMultiLvlLbl val="0"/>
      </c:catAx>
      <c:valAx>
        <c:axId val="153067520"/>
        <c:scaling>
          <c:orientation val="minMax"/>
          <c:max val="6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53049344"/>
        <c:crosses val="autoZero"/>
        <c:crossBetween val="between"/>
        <c:majorUnit val="10000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in Tsd. EUR</a:t>
                  </a:r>
                </a:p>
              </c:rich>
            </c:tx>
          </c:dispUnitsLbl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Q$8" lockText="1"/>
</file>

<file path=xl/ctrlProps/ctrlProp10.xml><?xml version="1.0" encoding="utf-8"?>
<formControlPr xmlns="http://schemas.microsoft.com/office/spreadsheetml/2009/9/main" objectType="CheckBox" checked="Checked" fmlaLink="$Q$8" lockText="1"/>
</file>

<file path=xl/ctrlProps/ctrlProp11.xml><?xml version="1.0" encoding="utf-8"?>
<formControlPr xmlns="http://schemas.microsoft.com/office/spreadsheetml/2009/9/main" objectType="CheckBox" checked="Checked" fmlaLink="$Q$9" lockText="1"/>
</file>

<file path=xl/ctrlProps/ctrlProp12.xml><?xml version="1.0" encoding="utf-8"?>
<formControlPr xmlns="http://schemas.microsoft.com/office/spreadsheetml/2009/9/main" objectType="CheckBox" checked="Checked" fmlaLink="$Q$10" lockText="1"/>
</file>

<file path=xl/ctrlProps/ctrlProp13.xml><?xml version="1.0" encoding="utf-8"?>
<formControlPr xmlns="http://schemas.microsoft.com/office/spreadsheetml/2009/9/main" objectType="CheckBox" checked="Checked" fmlaLink="$Q$11" lockText="1"/>
</file>

<file path=xl/ctrlProps/ctrlProp14.xml><?xml version="1.0" encoding="utf-8"?>
<formControlPr xmlns="http://schemas.microsoft.com/office/spreadsheetml/2009/9/main" objectType="CheckBox" checked="Checked" fmlaLink="$Q$12" lockText="1"/>
</file>

<file path=xl/ctrlProps/ctrlProp15.xml><?xml version="1.0" encoding="utf-8"?>
<formControlPr xmlns="http://schemas.microsoft.com/office/spreadsheetml/2009/9/main" objectType="CheckBox" checked="Checked" fmlaLink="$Q$13" lockText="1"/>
</file>

<file path=xl/ctrlProps/ctrlProp16.xml><?xml version="1.0" encoding="utf-8"?>
<formControlPr xmlns="http://schemas.microsoft.com/office/spreadsheetml/2009/9/main" objectType="CheckBox" checked="Checked" fmlaLink="$Q$14" lockText="1"/>
</file>

<file path=xl/ctrlProps/ctrlProp17.xml><?xml version="1.0" encoding="utf-8"?>
<formControlPr xmlns="http://schemas.microsoft.com/office/spreadsheetml/2009/9/main" objectType="CheckBox" checked="Checked" fmlaLink="$Q$15" lockText="1"/>
</file>

<file path=xl/ctrlProps/ctrlProp18.xml><?xml version="1.0" encoding="utf-8"?>
<formControlPr xmlns="http://schemas.microsoft.com/office/spreadsheetml/2009/9/main" objectType="Spin" dx="16" fmlaLink="$F$4" max="2012" min="2008" page="10" val="2012"/>
</file>

<file path=xl/ctrlProps/ctrlProp19.xml><?xml version="1.0" encoding="utf-8"?>
<formControlPr xmlns="http://schemas.microsoft.com/office/spreadsheetml/2009/9/main" objectType="CheckBox" checked="Checked" fmlaLink="$Q$8" lockText="1"/>
</file>

<file path=xl/ctrlProps/ctrlProp2.xml><?xml version="1.0" encoding="utf-8"?>
<formControlPr xmlns="http://schemas.microsoft.com/office/spreadsheetml/2009/9/main" objectType="CheckBox" checked="Checked" fmlaLink="$Q$9" lockText="1"/>
</file>

<file path=xl/ctrlProps/ctrlProp20.xml><?xml version="1.0" encoding="utf-8"?>
<formControlPr xmlns="http://schemas.microsoft.com/office/spreadsheetml/2009/9/main" objectType="CheckBox" checked="Checked" fmlaLink="$Q$9" lockText="1"/>
</file>

<file path=xl/ctrlProps/ctrlProp21.xml><?xml version="1.0" encoding="utf-8"?>
<formControlPr xmlns="http://schemas.microsoft.com/office/spreadsheetml/2009/9/main" objectType="CheckBox" checked="Checked" fmlaLink="$Q$10" lockText="1"/>
</file>

<file path=xl/ctrlProps/ctrlProp22.xml><?xml version="1.0" encoding="utf-8"?>
<formControlPr xmlns="http://schemas.microsoft.com/office/spreadsheetml/2009/9/main" objectType="CheckBox" checked="Checked" fmlaLink="$Q$11" lockText="1"/>
</file>

<file path=xl/ctrlProps/ctrlProp23.xml><?xml version="1.0" encoding="utf-8"?>
<formControlPr xmlns="http://schemas.microsoft.com/office/spreadsheetml/2009/9/main" objectType="CheckBox" checked="Checked" fmlaLink="$Q$12" lockText="1"/>
</file>

<file path=xl/ctrlProps/ctrlProp24.xml><?xml version="1.0" encoding="utf-8"?>
<formControlPr xmlns="http://schemas.microsoft.com/office/spreadsheetml/2009/9/main" objectType="CheckBox" checked="Checked" fmlaLink="$Q$13" lockText="1"/>
</file>

<file path=xl/ctrlProps/ctrlProp25.xml><?xml version="1.0" encoding="utf-8"?>
<formControlPr xmlns="http://schemas.microsoft.com/office/spreadsheetml/2009/9/main" objectType="CheckBox" checked="Checked" fmlaLink="$Q$14" lockText="1"/>
</file>

<file path=xl/ctrlProps/ctrlProp26.xml><?xml version="1.0" encoding="utf-8"?>
<formControlPr xmlns="http://schemas.microsoft.com/office/spreadsheetml/2009/9/main" objectType="CheckBox" checked="Checked" fmlaLink="$Q$15" lockText="1"/>
</file>

<file path=xl/ctrlProps/ctrlProp27.xml><?xml version="1.0" encoding="utf-8"?>
<formControlPr xmlns="http://schemas.microsoft.com/office/spreadsheetml/2009/9/main" objectType="Spin" dx="16" fmlaLink="$F$4" max="2012" min="2008" page="10" val="2012"/>
</file>

<file path=xl/ctrlProps/ctrlProp28.xml><?xml version="1.0" encoding="utf-8"?>
<formControlPr xmlns="http://schemas.microsoft.com/office/spreadsheetml/2009/9/main" objectType="CheckBox" checked="Checked" fmlaLink="$Q$8" lockText="1"/>
</file>

<file path=xl/ctrlProps/ctrlProp29.xml><?xml version="1.0" encoding="utf-8"?>
<formControlPr xmlns="http://schemas.microsoft.com/office/spreadsheetml/2009/9/main" objectType="CheckBox" checked="Checked" fmlaLink="$Q$9" lockText="1"/>
</file>

<file path=xl/ctrlProps/ctrlProp3.xml><?xml version="1.0" encoding="utf-8"?>
<formControlPr xmlns="http://schemas.microsoft.com/office/spreadsheetml/2009/9/main" objectType="CheckBox" checked="Checked" fmlaLink="$Q$10" lockText="1"/>
</file>

<file path=xl/ctrlProps/ctrlProp30.xml><?xml version="1.0" encoding="utf-8"?>
<formControlPr xmlns="http://schemas.microsoft.com/office/spreadsheetml/2009/9/main" objectType="CheckBox" checked="Checked" fmlaLink="$Q$10" lockText="1"/>
</file>

<file path=xl/ctrlProps/ctrlProp31.xml><?xml version="1.0" encoding="utf-8"?>
<formControlPr xmlns="http://schemas.microsoft.com/office/spreadsheetml/2009/9/main" objectType="CheckBox" checked="Checked" fmlaLink="$Q$11" lockText="1"/>
</file>

<file path=xl/ctrlProps/ctrlProp32.xml><?xml version="1.0" encoding="utf-8"?>
<formControlPr xmlns="http://schemas.microsoft.com/office/spreadsheetml/2009/9/main" objectType="CheckBox" checked="Checked" fmlaLink="$Q$12" lockText="1"/>
</file>

<file path=xl/ctrlProps/ctrlProp33.xml><?xml version="1.0" encoding="utf-8"?>
<formControlPr xmlns="http://schemas.microsoft.com/office/spreadsheetml/2009/9/main" objectType="CheckBox" checked="Checked" fmlaLink="$Q$13" lockText="1"/>
</file>

<file path=xl/ctrlProps/ctrlProp34.xml><?xml version="1.0" encoding="utf-8"?>
<formControlPr xmlns="http://schemas.microsoft.com/office/spreadsheetml/2009/9/main" objectType="CheckBox" checked="Checked" fmlaLink="$Q$14" lockText="1"/>
</file>

<file path=xl/ctrlProps/ctrlProp35.xml><?xml version="1.0" encoding="utf-8"?>
<formControlPr xmlns="http://schemas.microsoft.com/office/spreadsheetml/2009/9/main" objectType="CheckBox" checked="Checked" fmlaLink="$Q$15" lockText="1"/>
</file>

<file path=xl/ctrlProps/ctrlProp36.xml><?xml version="1.0" encoding="utf-8"?>
<formControlPr xmlns="http://schemas.microsoft.com/office/spreadsheetml/2009/9/main" objectType="Spin" dx="16" fmlaLink="$F$4" max="2012" min="2008" page="10" val="2012"/>
</file>

<file path=xl/ctrlProps/ctrlProp4.xml><?xml version="1.0" encoding="utf-8"?>
<formControlPr xmlns="http://schemas.microsoft.com/office/spreadsheetml/2009/9/main" objectType="CheckBox" checked="Checked" fmlaLink="$Q$11" lockText="1"/>
</file>

<file path=xl/ctrlProps/ctrlProp5.xml><?xml version="1.0" encoding="utf-8"?>
<formControlPr xmlns="http://schemas.microsoft.com/office/spreadsheetml/2009/9/main" objectType="CheckBox" checked="Checked" fmlaLink="$Q$12" lockText="1"/>
</file>

<file path=xl/ctrlProps/ctrlProp6.xml><?xml version="1.0" encoding="utf-8"?>
<formControlPr xmlns="http://schemas.microsoft.com/office/spreadsheetml/2009/9/main" objectType="CheckBox" checked="Checked" fmlaLink="$Q$13" lockText="1"/>
</file>

<file path=xl/ctrlProps/ctrlProp7.xml><?xml version="1.0" encoding="utf-8"?>
<formControlPr xmlns="http://schemas.microsoft.com/office/spreadsheetml/2009/9/main" objectType="CheckBox" checked="Checked" fmlaLink="$Q$14" lockText="1"/>
</file>

<file path=xl/ctrlProps/ctrlProp8.xml><?xml version="1.0" encoding="utf-8"?>
<formControlPr xmlns="http://schemas.microsoft.com/office/spreadsheetml/2009/9/main" objectType="CheckBox" checked="Checked" fmlaLink="$Q$15" lockText="1"/>
</file>

<file path=xl/ctrlProps/ctrlProp9.xml><?xml version="1.0" encoding="utf-8"?>
<formControlPr xmlns="http://schemas.microsoft.com/office/spreadsheetml/2009/9/main" objectType="Spin" dx="16" fmlaLink="$F$4" max="2012" min="2008" page="10" val="2012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24581" name="Check Box 5" hidden="1">
              <a:extLst>
                <a:ext uri="{63B3BB69-23CF-44E3-9099-C40C66FF867C}">
                  <a14:compatExt spid="_x0000_s24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24582" name="Check Box 6" hidden="1">
              <a:extLst>
                <a:ext uri="{63B3BB69-23CF-44E3-9099-C40C66FF867C}">
                  <a14:compatExt spid="_x0000_s24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24583" name="Check Box 7" hidden="1">
              <a:extLst>
                <a:ext uri="{63B3BB69-23CF-44E3-9099-C40C66FF867C}">
                  <a14:compatExt spid="_x0000_s24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24584" name="Check Box 8" hidden="1">
              <a:extLst>
                <a:ext uri="{63B3BB69-23CF-44E3-9099-C40C66FF867C}">
                  <a14:compatExt spid="_x0000_s24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24585" name="Spinner 9" hidden="1">
              <a:extLst>
                <a:ext uri="{63B3BB69-23CF-44E3-9099-C40C66FF867C}">
                  <a14:compatExt spid="_x0000_s24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26633" name="Spinner 9" hidden="1">
              <a:extLst>
                <a:ext uri="{63B3BB69-23CF-44E3-9099-C40C66FF867C}">
                  <a14:compatExt spid="_x0000_s26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28675" name="Check Box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28678" name="Check Box 6" hidden="1">
              <a:extLst>
                <a:ext uri="{63B3BB69-23CF-44E3-9099-C40C66FF867C}">
                  <a14:compatExt spid="_x0000_s28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28679" name="Check Box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28680" name="Check Box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28681" name="Spinner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17</xdr:col>
      <xdr:colOff>0</xdr:colOff>
      <xdr:row>16</xdr:row>
      <xdr:rowOff>0</xdr:rowOff>
    </xdr:from>
    <xdr:to>
      <xdr:col>23</xdr:col>
      <xdr:colOff>0</xdr:colOff>
      <xdr:row>30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30729" name="Spinner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0</xdr:col>
      <xdr:colOff>190499</xdr:colOff>
      <xdr:row>17</xdr:row>
      <xdr:rowOff>0</xdr:rowOff>
    </xdr:from>
    <xdr:to>
      <xdr:col>15</xdr:col>
      <xdr:colOff>581024</xdr:colOff>
      <xdr:row>33</xdr:row>
      <xdr:rowOff>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33</xdr:row>
      <xdr:rowOff>0</xdr:rowOff>
    </xdr:from>
    <xdr:to>
      <xdr:col>16</xdr:col>
      <xdr:colOff>0</xdr:colOff>
      <xdr:row>33</xdr:row>
      <xdr:rowOff>72000</xdr:rowOff>
    </xdr:to>
    <xdr:sp macro="" textlink="">
      <xdr:nvSpPr>
        <xdr:cNvPr id="2" name="Rechteck 1"/>
        <xdr:cNvSpPr/>
      </xdr:nvSpPr>
      <xdr:spPr>
        <a:xfrm>
          <a:off x="381000" y="6248400"/>
          <a:ext cx="8315325" cy="72000"/>
        </a:xfrm>
        <a:prstGeom prst="rect">
          <a:avLst/>
        </a:prstGeom>
        <a:gradFill>
          <a:gsLst>
            <a:gs pos="0">
              <a:schemeClr val="bg1">
                <a:lumMod val="95000"/>
                <a:shade val="30000"/>
                <a:satMod val="115000"/>
              </a:schemeClr>
            </a:gs>
            <a:gs pos="50000">
              <a:schemeClr val="bg1">
                <a:lumMod val="95000"/>
                <a:shade val="67500"/>
                <a:satMod val="115000"/>
              </a:schemeClr>
            </a:gs>
            <a:gs pos="100000">
              <a:schemeClr val="bg1"/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8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1.xml"/><Relationship Id="rId12" Type="http://schemas.openxmlformats.org/officeDocument/2006/relationships/ctrlProp" Target="../ctrlProps/ctrlProp3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0.xml"/><Relationship Id="rId11" Type="http://schemas.openxmlformats.org/officeDocument/2006/relationships/ctrlProp" Target="../ctrlProps/ctrlProp35.xml"/><Relationship Id="rId5" Type="http://schemas.openxmlformats.org/officeDocument/2006/relationships/ctrlProp" Target="../ctrlProps/ctrlProp29.xml"/><Relationship Id="rId10" Type="http://schemas.openxmlformats.org/officeDocument/2006/relationships/ctrlProp" Target="../ctrlProps/ctrlProp34.xml"/><Relationship Id="rId4" Type="http://schemas.openxmlformats.org/officeDocument/2006/relationships/ctrlProp" Target="../ctrlProps/ctrlProp28.xml"/><Relationship Id="rId9" Type="http://schemas.openxmlformats.org/officeDocument/2006/relationships/ctrlProp" Target="../ctrlProps/ctrlProp3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B2:Q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17" width="11.42578125" customWidth="1"/>
  </cols>
  <sheetData>
    <row r="2" spans="2:17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17" ht="21" x14ac:dyDescent="0.35">
      <c r="B4" t="s">
        <v>61</v>
      </c>
      <c r="F4" s="7">
        <v>2012</v>
      </c>
    </row>
    <row r="6" spans="2:17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17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</row>
    <row r="8" spans="2:17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t="b">
        <v>1</v>
      </c>
    </row>
    <row r="9" spans="2:17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t="b">
        <v>1</v>
      </c>
    </row>
    <row r="10" spans="2:17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t="b">
        <v>1</v>
      </c>
    </row>
    <row r="11" spans="2:17" x14ac:dyDescent="0.25">
      <c r="C11" t="s">
        <v>38</v>
      </c>
      <c r="D11" s="8">
        <f>IF($Q11=TRUE,SUMIFS(tblDaten[Umsatz],tblDaten[Stadt],$C11,tblDaten[Jahr],$F$4, tblDaten[Monat],D$6),"")</f>
        <v>892</v>
      </c>
      <c r="E11" s="9">
        <f>IF($Q11=TRUE,SUMIFS(tblDaten[Umsatz],tblDaten[Stadt],$C11,tblDaten[Jahr],$F$4, tblDaten[Monat],E$6),"")</f>
        <v>2112</v>
      </c>
      <c r="F11" s="9">
        <f>IF($Q11=TRUE,SUMIFS(tblDaten[Umsatz],tblDaten[Stadt],$C11,tblDaten[Jahr],$F$4, tblDaten[Monat],F$6),"")</f>
        <v>1604</v>
      </c>
      <c r="G11" s="9">
        <f>IF($Q11=TRUE,SUMIFS(tblDaten[Umsatz],tblDaten[Stadt],$C11,tblDaten[Jahr],$F$4, tblDaten[Monat],G$6),"")</f>
        <v>136</v>
      </c>
      <c r="H11" s="9">
        <f>IF($Q11=TRUE,SUMIFS(tblDaten[Umsatz],tblDaten[Stadt],$C11,tblDaten[Jahr],$F$4, tblDaten[Monat],H$6),"")</f>
        <v>2070</v>
      </c>
      <c r="I11" s="9">
        <f>IF($Q11=TRUE,SUMIFS(tblDaten[Umsatz],tblDaten[Stadt],$C11,tblDaten[Jahr],$F$4, tblDaten[Monat],I$6),"")</f>
        <v>4872</v>
      </c>
      <c r="J11" s="9">
        <f>IF($Q11=TRUE,SUMIFS(tblDaten[Umsatz],tblDaten[Stadt],$C11,tblDaten[Jahr],$F$4, tblDaten[Monat],J$6),"")</f>
        <v>560</v>
      </c>
      <c r="K11" s="9">
        <f>IF($Q11=TRUE,SUMIFS(tblDaten[Umsatz],tblDaten[Stadt],$C11,tblDaten[Jahr],$F$4, tblDaten[Monat],K$6),"")</f>
        <v>17678</v>
      </c>
      <c r="L11" s="9">
        <f>IF($Q11=TRUE,SUMIFS(tblDaten[Umsatz],tblDaten[Stadt],$C11,tblDaten[Jahr],$F$4, tblDaten[Monat],L$6),"")</f>
        <v>2292</v>
      </c>
      <c r="M11" s="9">
        <f>IF($Q11=TRUE,SUMIFS(tblDaten[Umsatz],tblDaten[Stadt],$C11,tblDaten[Jahr],$F$4, tblDaten[Monat],M$6),"")</f>
        <v>1512</v>
      </c>
      <c r="N11" s="9">
        <f>IF($Q11=TRUE,SUMIFS(tblDaten[Umsatz],tblDaten[Stadt],$C11,tblDaten[Jahr],$F$4, tblDaten[Monat],N$6),"")</f>
        <v>1492</v>
      </c>
      <c r="O11" s="9">
        <f>IF($Q11=TRUE,SUMIFS(tblDaten[Umsatz],tblDaten[Stadt],$C11,tblDaten[Jahr],$F$4, tblDaten[Monat],O$6),"")</f>
        <v>854</v>
      </c>
      <c r="P11" s="10">
        <f t="shared" si="0"/>
        <v>36074</v>
      </c>
      <c r="Q11" t="b">
        <v>1</v>
      </c>
    </row>
    <row r="12" spans="2:17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t="b">
        <v>1</v>
      </c>
    </row>
    <row r="13" spans="2:17" x14ac:dyDescent="0.25">
      <c r="C13" t="s">
        <v>12</v>
      </c>
      <c r="D13" s="8">
        <f>IF($Q13=TRUE,SUMIFS(tblDaten[Umsatz],tblDaten[Stadt],$C13,tblDaten[Jahr],$F$4, tblDaten[Monat],D$6),"")</f>
        <v>448</v>
      </c>
      <c r="E13" s="9">
        <f>IF($Q13=TRUE,SUMIFS(tblDaten[Umsatz],tblDaten[Stadt],$C13,tblDaten[Jahr],$F$4, tblDaten[Monat],E$6),"")</f>
        <v>8064</v>
      </c>
      <c r="F13" s="9">
        <f>IF($Q13=TRUE,SUMIFS(tblDaten[Umsatz],tblDaten[Stadt],$C13,tblDaten[Jahr],$F$4, tblDaten[Monat],F$6),"")</f>
        <v>6868</v>
      </c>
      <c r="G13" s="9">
        <f>IF($Q13=TRUE,SUMIFS(tblDaten[Umsatz],tblDaten[Stadt],$C13,tblDaten[Jahr],$F$4, tblDaten[Monat],G$6),"")</f>
        <v>270</v>
      </c>
      <c r="H13" s="9">
        <f>IF($Q13=TRUE,SUMIFS(tblDaten[Umsatz],tblDaten[Stadt],$C13,tblDaten[Jahr],$F$4, tblDaten[Monat],H$6),"")</f>
        <v>1036</v>
      </c>
      <c r="I13" s="9">
        <f>IF($Q13=TRUE,SUMIFS(tblDaten[Umsatz],tblDaten[Stadt],$C13,tblDaten[Jahr],$F$4, tblDaten[Monat],I$6),"")</f>
        <v>2056</v>
      </c>
      <c r="J13" s="9">
        <f>IF($Q13=TRUE,SUMIFS(tblDaten[Umsatz],tblDaten[Stadt],$C13,tblDaten[Jahr],$F$4, tblDaten[Monat],J$6),"")</f>
        <v>450</v>
      </c>
      <c r="K13" s="9">
        <f>IF($Q13=TRUE,SUMIFS(tblDaten[Umsatz],tblDaten[Stadt],$C13,tblDaten[Jahr],$F$4, tblDaten[Monat],K$6),"")</f>
        <v>12672</v>
      </c>
      <c r="L13" s="9">
        <f>IF($Q13=TRUE,SUMIFS(tblDaten[Umsatz],tblDaten[Stadt],$C13,tblDaten[Jahr],$F$4, tblDaten[Monat],L$6),"")</f>
        <v>0</v>
      </c>
      <c r="M13" s="9">
        <f>IF($Q13=TRUE,SUMIFS(tblDaten[Umsatz],tblDaten[Stadt],$C13,tblDaten[Jahr],$F$4, tblDaten[Monat],M$6),"")</f>
        <v>762</v>
      </c>
      <c r="N13" s="9">
        <f>IF($Q13=TRUE,SUMIFS(tblDaten[Umsatz],tblDaten[Stadt],$C13,tblDaten[Jahr],$F$4, tblDaten[Monat],N$6),"")</f>
        <v>18496</v>
      </c>
      <c r="O13" s="9">
        <f>IF($Q13=TRUE,SUMIFS(tblDaten[Umsatz],tblDaten[Stadt],$C13,tblDaten[Jahr],$F$4, tblDaten[Monat],O$6),"")</f>
        <v>0</v>
      </c>
      <c r="P13" s="10">
        <f t="shared" si="0"/>
        <v>51122</v>
      </c>
      <c r="Q13" t="b">
        <v>1</v>
      </c>
    </row>
    <row r="14" spans="2:17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t="b">
        <v>1</v>
      </c>
    </row>
    <row r="15" spans="2:17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t="b">
        <v>1</v>
      </c>
    </row>
    <row r="16" spans="2:17" x14ac:dyDescent="0.25">
      <c r="D16" s="11">
        <f t="shared" ref="D16:P16" si="1">SUM(D8:D15)</f>
        <v>15920</v>
      </c>
      <c r="E16" s="11">
        <f t="shared" si="1"/>
        <v>12982</v>
      </c>
      <c r="F16" s="11">
        <f t="shared" si="1"/>
        <v>18708</v>
      </c>
      <c r="G16" s="11">
        <f t="shared" si="1"/>
        <v>4252</v>
      </c>
      <c r="H16" s="11">
        <f t="shared" si="1"/>
        <v>6958</v>
      </c>
      <c r="I16" s="11">
        <f t="shared" si="1"/>
        <v>21768</v>
      </c>
      <c r="J16" s="11">
        <f t="shared" si="1"/>
        <v>14934</v>
      </c>
      <c r="K16" s="11">
        <f t="shared" si="1"/>
        <v>57674</v>
      </c>
      <c r="L16" s="11">
        <f t="shared" si="1"/>
        <v>8158</v>
      </c>
      <c r="M16" s="11">
        <f t="shared" si="1"/>
        <v>27380</v>
      </c>
      <c r="N16" s="11">
        <f t="shared" si="1"/>
        <v>31828</v>
      </c>
      <c r="O16" s="11">
        <f t="shared" si="1"/>
        <v>16904</v>
      </c>
      <c r="P16" s="11">
        <f t="shared" si="1"/>
        <v>237466</v>
      </c>
    </row>
  </sheetData>
  <conditionalFormatting sqref="B8:P15">
    <cfRule type="expression" dxfId="7" priority="1">
      <formula>$P8=MIN($P$8:$P$15)</formula>
    </cfRule>
    <cfRule type="expression" dxfId="6" priority="2">
      <formula>$P8=MAX($P$8:$P$15)</formula>
    </cfRule>
  </conditionalFormatting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1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2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3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4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5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2:U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17" width="11.42578125" customWidth="1"/>
  </cols>
  <sheetData>
    <row r="2" spans="2:21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1" ht="21" x14ac:dyDescent="0.35">
      <c r="B4" t="s">
        <v>61</v>
      </c>
      <c r="F4" s="7">
        <v>2012</v>
      </c>
    </row>
    <row r="6" spans="2:21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1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66</v>
      </c>
      <c r="S7" s="27" t="s">
        <v>63</v>
      </c>
      <c r="T7" s="27" t="s">
        <v>64</v>
      </c>
      <c r="U7" s="27" t="s">
        <v>65</v>
      </c>
    </row>
    <row r="8" spans="2:21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t="b">
        <v>1</v>
      </c>
      <c r="R8" t="str">
        <f t="shared" ref="R8:R15" si="1">C8</f>
        <v>Stuttgart</v>
      </c>
      <c r="S8">
        <f>IF(P8=MAX($P$8:$P$15),P8,0)</f>
        <v>0</v>
      </c>
      <c r="T8">
        <f t="shared" ref="T8:T15" si="2">IF(P8=MIN($P$8:$P$15),P8,0)</f>
        <v>0</v>
      </c>
      <c r="U8">
        <f>IF(AND(Q8=TRUE,S8+T8=0),P8,0)</f>
        <v>31332</v>
      </c>
    </row>
    <row r="9" spans="2:21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t="b">
        <v>1</v>
      </c>
      <c r="R9" t="str">
        <f t="shared" si="1"/>
        <v>München</v>
      </c>
      <c r="S9">
        <f t="shared" ref="S9:S15" si="3">IF(P9=MAX($P$8:$P$15),P9,0)</f>
        <v>0</v>
      </c>
      <c r="T9">
        <f t="shared" si="2"/>
        <v>21346</v>
      </c>
      <c r="U9">
        <f t="shared" ref="U9:U15" si="4">IF(AND(Q9=TRUE,S9+T9=0),P9,0)</f>
        <v>0</v>
      </c>
    </row>
    <row r="10" spans="2:21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t="b">
        <v>1</v>
      </c>
      <c r="R10" t="str">
        <f t="shared" si="1"/>
        <v>Frankfurt</v>
      </c>
      <c r="S10">
        <f t="shared" si="3"/>
        <v>0</v>
      </c>
      <c r="T10">
        <f t="shared" si="2"/>
        <v>0</v>
      </c>
      <c r="U10">
        <f t="shared" si="4"/>
        <v>22192</v>
      </c>
    </row>
    <row r="11" spans="2:21" x14ac:dyDescent="0.25">
      <c r="C11" t="s">
        <v>38</v>
      </c>
      <c r="D11" s="8">
        <f>IF($Q11=TRUE,SUMIFS(tblDaten[Umsatz],tblDaten[Stadt],$C11,tblDaten[Jahr],$F$4, tblDaten[Monat],D$6),"")</f>
        <v>892</v>
      </c>
      <c r="E11" s="9">
        <f>IF($Q11=TRUE,SUMIFS(tblDaten[Umsatz],tblDaten[Stadt],$C11,tblDaten[Jahr],$F$4, tblDaten[Monat],E$6),"")</f>
        <v>2112</v>
      </c>
      <c r="F11" s="9">
        <f>IF($Q11=TRUE,SUMIFS(tblDaten[Umsatz],tblDaten[Stadt],$C11,tblDaten[Jahr],$F$4, tblDaten[Monat],F$6),"")</f>
        <v>1604</v>
      </c>
      <c r="G11" s="9">
        <f>IF($Q11=TRUE,SUMIFS(tblDaten[Umsatz],tblDaten[Stadt],$C11,tblDaten[Jahr],$F$4, tblDaten[Monat],G$6),"")</f>
        <v>136</v>
      </c>
      <c r="H11" s="9">
        <f>IF($Q11=TRUE,SUMIFS(tblDaten[Umsatz],tblDaten[Stadt],$C11,tblDaten[Jahr],$F$4, tblDaten[Monat],H$6),"")</f>
        <v>2070</v>
      </c>
      <c r="I11" s="9">
        <f>IF($Q11=TRUE,SUMIFS(tblDaten[Umsatz],tblDaten[Stadt],$C11,tblDaten[Jahr],$F$4, tblDaten[Monat],I$6),"")</f>
        <v>4872</v>
      </c>
      <c r="J11" s="9">
        <f>IF($Q11=TRUE,SUMIFS(tblDaten[Umsatz],tblDaten[Stadt],$C11,tblDaten[Jahr],$F$4, tblDaten[Monat],J$6),"")</f>
        <v>560</v>
      </c>
      <c r="K11" s="9">
        <f>IF($Q11=TRUE,SUMIFS(tblDaten[Umsatz],tblDaten[Stadt],$C11,tblDaten[Jahr],$F$4, tblDaten[Monat],K$6),"")</f>
        <v>17678</v>
      </c>
      <c r="L11" s="9">
        <f>IF($Q11=TRUE,SUMIFS(tblDaten[Umsatz],tblDaten[Stadt],$C11,tblDaten[Jahr],$F$4, tblDaten[Monat],L$6),"")</f>
        <v>2292</v>
      </c>
      <c r="M11" s="9">
        <f>IF($Q11=TRUE,SUMIFS(tblDaten[Umsatz],tblDaten[Stadt],$C11,tblDaten[Jahr],$F$4, tblDaten[Monat],M$6),"")</f>
        <v>1512</v>
      </c>
      <c r="N11" s="9">
        <f>IF($Q11=TRUE,SUMIFS(tblDaten[Umsatz],tblDaten[Stadt],$C11,tblDaten[Jahr],$F$4, tblDaten[Monat],N$6),"")</f>
        <v>1492</v>
      </c>
      <c r="O11" s="9">
        <f>IF($Q11=TRUE,SUMIFS(tblDaten[Umsatz],tblDaten[Stadt],$C11,tblDaten[Jahr],$F$4, tblDaten[Monat],O$6),"")</f>
        <v>854</v>
      </c>
      <c r="P11" s="10">
        <f t="shared" si="0"/>
        <v>36074</v>
      </c>
      <c r="Q11" t="b">
        <v>1</v>
      </c>
      <c r="R11" t="str">
        <f t="shared" si="1"/>
        <v>Düsseldorf</v>
      </c>
      <c r="S11">
        <f t="shared" si="3"/>
        <v>0</v>
      </c>
      <c r="T11">
        <f t="shared" si="2"/>
        <v>0</v>
      </c>
      <c r="U11">
        <f t="shared" si="4"/>
        <v>36074</v>
      </c>
    </row>
    <row r="12" spans="2:21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t="b">
        <v>1</v>
      </c>
      <c r="R12" t="str">
        <f t="shared" si="1"/>
        <v>Hamburg</v>
      </c>
      <c r="S12">
        <f t="shared" si="3"/>
        <v>0</v>
      </c>
      <c r="T12">
        <f t="shared" si="2"/>
        <v>0</v>
      </c>
      <c r="U12">
        <f t="shared" si="4"/>
        <v>26202</v>
      </c>
    </row>
    <row r="13" spans="2:21" x14ac:dyDescent="0.25">
      <c r="C13" t="s">
        <v>12</v>
      </c>
      <c r="D13" s="8">
        <f>IF($Q13=TRUE,SUMIFS(tblDaten[Umsatz],tblDaten[Stadt],$C13,tblDaten[Jahr],$F$4, tblDaten[Monat],D$6),"")</f>
        <v>448</v>
      </c>
      <c r="E13" s="9">
        <f>IF($Q13=TRUE,SUMIFS(tblDaten[Umsatz],tblDaten[Stadt],$C13,tblDaten[Jahr],$F$4, tblDaten[Monat],E$6),"")</f>
        <v>8064</v>
      </c>
      <c r="F13" s="9">
        <f>IF($Q13=TRUE,SUMIFS(tblDaten[Umsatz],tblDaten[Stadt],$C13,tblDaten[Jahr],$F$4, tblDaten[Monat],F$6),"")</f>
        <v>6868</v>
      </c>
      <c r="G13" s="9">
        <f>IF($Q13=TRUE,SUMIFS(tblDaten[Umsatz],tblDaten[Stadt],$C13,tblDaten[Jahr],$F$4, tblDaten[Monat],G$6),"")</f>
        <v>270</v>
      </c>
      <c r="H13" s="9">
        <f>IF($Q13=TRUE,SUMIFS(tblDaten[Umsatz],tblDaten[Stadt],$C13,tblDaten[Jahr],$F$4, tblDaten[Monat],H$6),"")</f>
        <v>1036</v>
      </c>
      <c r="I13" s="9">
        <f>IF($Q13=TRUE,SUMIFS(tblDaten[Umsatz],tblDaten[Stadt],$C13,tblDaten[Jahr],$F$4, tblDaten[Monat],I$6),"")</f>
        <v>2056</v>
      </c>
      <c r="J13" s="9">
        <f>IF($Q13=TRUE,SUMIFS(tblDaten[Umsatz],tblDaten[Stadt],$C13,tblDaten[Jahr],$F$4, tblDaten[Monat],J$6),"")</f>
        <v>450</v>
      </c>
      <c r="K13" s="9">
        <f>IF($Q13=TRUE,SUMIFS(tblDaten[Umsatz],tblDaten[Stadt],$C13,tblDaten[Jahr],$F$4, tblDaten[Monat],K$6),"")</f>
        <v>12672</v>
      </c>
      <c r="L13" s="9">
        <f>IF($Q13=TRUE,SUMIFS(tblDaten[Umsatz],tblDaten[Stadt],$C13,tblDaten[Jahr],$F$4, tblDaten[Monat],L$6),"")</f>
        <v>0</v>
      </c>
      <c r="M13" s="9">
        <f>IF($Q13=TRUE,SUMIFS(tblDaten[Umsatz],tblDaten[Stadt],$C13,tblDaten[Jahr],$F$4, tblDaten[Monat],M$6),"")</f>
        <v>762</v>
      </c>
      <c r="N13" s="9">
        <f>IF($Q13=TRUE,SUMIFS(tblDaten[Umsatz],tblDaten[Stadt],$C13,tblDaten[Jahr],$F$4, tblDaten[Monat],N$6),"")</f>
        <v>18496</v>
      </c>
      <c r="O13" s="9">
        <f>IF($Q13=TRUE,SUMIFS(tblDaten[Umsatz],tblDaten[Stadt],$C13,tblDaten[Jahr],$F$4, tblDaten[Monat],O$6),"")</f>
        <v>0</v>
      </c>
      <c r="P13" s="10">
        <f t="shared" si="0"/>
        <v>51122</v>
      </c>
      <c r="Q13" t="b">
        <v>1</v>
      </c>
      <c r="R13" t="str">
        <f t="shared" si="1"/>
        <v>Bremen</v>
      </c>
      <c r="S13">
        <f t="shared" si="3"/>
        <v>51122</v>
      </c>
      <c r="T13">
        <f t="shared" si="2"/>
        <v>0</v>
      </c>
      <c r="U13">
        <f t="shared" si="4"/>
        <v>0</v>
      </c>
    </row>
    <row r="14" spans="2:21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t="b">
        <v>1</v>
      </c>
      <c r="R14" t="str">
        <f t="shared" si="1"/>
        <v>Berlin</v>
      </c>
      <c r="S14">
        <f t="shared" si="3"/>
        <v>0</v>
      </c>
      <c r="T14">
        <f t="shared" si="2"/>
        <v>0</v>
      </c>
      <c r="U14">
        <f t="shared" si="4"/>
        <v>25626</v>
      </c>
    </row>
    <row r="15" spans="2:21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t="b">
        <v>1</v>
      </c>
      <c r="R15" t="str">
        <f t="shared" si="1"/>
        <v>Dresden</v>
      </c>
      <c r="S15">
        <f t="shared" si="3"/>
        <v>0</v>
      </c>
      <c r="T15">
        <f t="shared" si="2"/>
        <v>0</v>
      </c>
      <c r="U15">
        <f t="shared" si="4"/>
        <v>23572</v>
      </c>
    </row>
    <row r="16" spans="2:21" x14ac:dyDescent="0.25">
      <c r="D16" s="11">
        <f t="shared" ref="D16:P16" si="5">SUM(D8:D15)</f>
        <v>15920</v>
      </c>
      <c r="E16" s="11">
        <f t="shared" si="5"/>
        <v>12982</v>
      </c>
      <c r="F16" s="11">
        <f t="shared" si="5"/>
        <v>18708</v>
      </c>
      <c r="G16" s="11">
        <f t="shared" si="5"/>
        <v>4252</v>
      </c>
      <c r="H16" s="11">
        <f t="shared" si="5"/>
        <v>6958</v>
      </c>
      <c r="I16" s="11">
        <f t="shared" si="5"/>
        <v>21768</v>
      </c>
      <c r="J16" s="11">
        <f t="shared" si="5"/>
        <v>14934</v>
      </c>
      <c r="K16" s="11">
        <f t="shared" si="5"/>
        <v>57674</v>
      </c>
      <c r="L16" s="11">
        <f t="shared" si="5"/>
        <v>8158</v>
      </c>
      <c r="M16" s="11">
        <f t="shared" si="5"/>
        <v>27380</v>
      </c>
      <c r="N16" s="11">
        <f t="shared" si="5"/>
        <v>31828</v>
      </c>
      <c r="O16" s="11">
        <f t="shared" si="5"/>
        <v>16904</v>
      </c>
      <c r="P16" s="11">
        <f t="shared" si="5"/>
        <v>237466</v>
      </c>
    </row>
  </sheetData>
  <conditionalFormatting sqref="B8:P15">
    <cfRule type="expression" dxfId="5" priority="1">
      <formula>$P8=MIN($P$8:$P$15)</formula>
    </cfRule>
    <cfRule type="expression" dxfId="4" priority="2">
      <formula>$P8=MAX($P$8:$P$15)</formula>
    </cfRule>
  </conditionalFormatting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B2:U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17" width="11.42578125" style="23" customWidth="1"/>
  </cols>
  <sheetData>
    <row r="2" spans="2:21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1" ht="21" x14ac:dyDescent="0.35">
      <c r="B4" t="s">
        <v>61</v>
      </c>
      <c r="F4" s="7">
        <v>2012</v>
      </c>
      <c r="S4" s="21"/>
      <c r="T4" s="22"/>
      <c r="U4" s="21"/>
    </row>
    <row r="6" spans="2:21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1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5" t="s">
        <v>66</v>
      </c>
      <c r="S7" s="27" t="s">
        <v>63</v>
      </c>
      <c r="T7" s="27" t="s">
        <v>64</v>
      </c>
      <c r="U7" s="27" t="s">
        <v>65</v>
      </c>
    </row>
    <row r="8" spans="2:21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23" t="b">
        <v>1</v>
      </c>
      <c r="R8" t="str">
        <f t="shared" ref="R8:R15" si="1">C8</f>
        <v>Stuttgart</v>
      </c>
      <c r="S8">
        <f>IF(P8=MAX($P$8:$P$15),P8,0)</f>
        <v>0</v>
      </c>
      <c r="T8">
        <f t="shared" ref="T8:T15" si="2">IF(P8=MIN($P$8:$P$15),P8,0)</f>
        <v>0</v>
      </c>
      <c r="U8">
        <f>IF(AND(Q8=TRUE,S8+T8=0),P8,0)</f>
        <v>31332</v>
      </c>
    </row>
    <row r="9" spans="2:21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23" t="b">
        <v>1</v>
      </c>
      <c r="R9" t="str">
        <f t="shared" si="1"/>
        <v>München</v>
      </c>
      <c r="S9">
        <f t="shared" ref="S9:S15" si="3">IF(P9=MAX($P$8:$P$15),P9,0)</f>
        <v>0</v>
      </c>
      <c r="T9">
        <f t="shared" si="2"/>
        <v>21346</v>
      </c>
      <c r="U9">
        <f t="shared" ref="U9:U15" si="4">IF(AND(Q9=TRUE,S9+T9=0),P9,0)</f>
        <v>0</v>
      </c>
    </row>
    <row r="10" spans="2:21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23" t="b">
        <v>1</v>
      </c>
      <c r="R10" t="str">
        <f t="shared" si="1"/>
        <v>Frankfurt</v>
      </c>
      <c r="S10">
        <f t="shared" si="3"/>
        <v>0</v>
      </c>
      <c r="T10">
        <f t="shared" si="2"/>
        <v>0</v>
      </c>
      <c r="U10">
        <f t="shared" si="4"/>
        <v>22192</v>
      </c>
    </row>
    <row r="11" spans="2:21" x14ac:dyDescent="0.25">
      <c r="C11" t="s">
        <v>38</v>
      </c>
      <c r="D11" s="8">
        <f>IF($Q11=TRUE,SUMIFS(tblDaten[Umsatz],tblDaten[Stadt],$C11,tblDaten[Jahr],$F$4, tblDaten[Monat],D$6),"")</f>
        <v>892</v>
      </c>
      <c r="E11" s="9">
        <f>IF($Q11=TRUE,SUMIFS(tblDaten[Umsatz],tblDaten[Stadt],$C11,tblDaten[Jahr],$F$4, tblDaten[Monat],E$6),"")</f>
        <v>2112</v>
      </c>
      <c r="F11" s="9">
        <f>IF($Q11=TRUE,SUMIFS(tblDaten[Umsatz],tblDaten[Stadt],$C11,tblDaten[Jahr],$F$4, tblDaten[Monat],F$6),"")</f>
        <v>1604</v>
      </c>
      <c r="G11" s="9">
        <f>IF($Q11=TRUE,SUMIFS(tblDaten[Umsatz],tblDaten[Stadt],$C11,tblDaten[Jahr],$F$4, tblDaten[Monat],G$6),"")</f>
        <v>136</v>
      </c>
      <c r="H11" s="9">
        <f>IF($Q11=TRUE,SUMIFS(tblDaten[Umsatz],tblDaten[Stadt],$C11,tblDaten[Jahr],$F$4, tblDaten[Monat],H$6),"")</f>
        <v>2070</v>
      </c>
      <c r="I11" s="9">
        <f>IF($Q11=TRUE,SUMIFS(tblDaten[Umsatz],tblDaten[Stadt],$C11,tblDaten[Jahr],$F$4, tblDaten[Monat],I$6),"")</f>
        <v>4872</v>
      </c>
      <c r="J11" s="9">
        <f>IF($Q11=TRUE,SUMIFS(tblDaten[Umsatz],tblDaten[Stadt],$C11,tblDaten[Jahr],$F$4, tblDaten[Monat],J$6),"")</f>
        <v>560</v>
      </c>
      <c r="K11" s="9">
        <f>IF($Q11=TRUE,SUMIFS(tblDaten[Umsatz],tblDaten[Stadt],$C11,tblDaten[Jahr],$F$4, tblDaten[Monat],K$6),"")</f>
        <v>17678</v>
      </c>
      <c r="L11" s="9">
        <f>IF($Q11=TRUE,SUMIFS(tblDaten[Umsatz],tblDaten[Stadt],$C11,tblDaten[Jahr],$F$4, tblDaten[Monat],L$6),"")</f>
        <v>2292</v>
      </c>
      <c r="M11" s="9">
        <f>IF($Q11=TRUE,SUMIFS(tblDaten[Umsatz],tblDaten[Stadt],$C11,tblDaten[Jahr],$F$4, tblDaten[Monat],M$6),"")</f>
        <v>1512</v>
      </c>
      <c r="N11" s="9">
        <f>IF($Q11=TRUE,SUMIFS(tblDaten[Umsatz],tblDaten[Stadt],$C11,tblDaten[Jahr],$F$4, tblDaten[Monat],N$6),"")</f>
        <v>1492</v>
      </c>
      <c r="O11" s="9">
        <f>IF($Q11=TRUE,SUMIFS(tblDaten[Umsatz],tblDaten[Stadt],$C11,tblDaten[Jahr],$F$4, tblDaten[Monat],O$6),"")</f>
        <v>854</v>
      </c>
      <c r="P11" s="10">
        <f t="shared" si="0"/>
        <v>36074</v>
      </c>
      <c r="Q11" s="23" t="b">
        <v>1</v>
      </c>
      <c r="R11" t="str">
        <f t="shared" si="1"/>
        <v>Düsseldorf</v>
      </c>
      <c r="S11">
        <f t="shared" si="3"/>
        <v>0</v>
      </c>
      <c r="T11">
        <f t="shared" si="2"/>
        <v>0</v>
      </c>
      <c r="U11">
        <f t="shared" si="4"/>
        <v>36074</v>
      </c>
    </row>
    <row r="12" spans="2:21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23" t="b">
        <v>1</v>
      </c>
      <c r="R12" t="str">
        <f t="shared" si="1"/>
        <v>Hamburg</v>
      </c>
      <c r="S12">
        <f t="shared" si="3"/>
        <v>0</v>
      </c>
      <c r="T12">
        <f t="shared" si="2"/>
        <v>0</v>
      </c>
      <c r="U12">
        <f t="shared" si="4"/>
        <v>26202</v>
      </c>
    </row>
    <row r="13" spans="2:21" x14ac:dyDescent="0.25">
      <c r="C13" t="s">
        <v>12</v>
      </c>
      <c r="D13" s="8">
        <f>IF($Q13=TRUE,SUMIFS(tblDaten[Umsatz],tblDaten[Stadt],$C13,tblDaten[Jahr],$F$4, tblDaten[Monat],D$6),"")</f>
        <v>448</v>
      </c>
      <c r="E13" s="9">
        <f>IF($Q13=TRUE,SUMIFS(tblDaten[Umsatz],tblDaten[Stadt],$C13,tblDaten[Jahr],$F$4, tblDaten[Monat],E$6),"")</f>
        <v>8064</v>
      </c>
      <c r="F13" s="9">
        <f>IF($Q13=TRUE,SUMIFS(tblDaten[Umsatz],tblDaten[Stadt],$C13,tblDaten[Jahr],$F$4, tblDaten[Monat],F$6),"")</f>
        <v>6868</v>
      </c>
      <c r="G13" s="9">
        <f>IF($Q13=TRUE,SUMIFS(tblDaten[Umsatz],tblDaten[Stadt],$C13,tblDaten[Jahr],$F$4, tblDaten[Monat],G$6),"")</f>
        <v>270</v>
      </c>
      <c r="H13" s="9">
        <f>IF($Q13=TRUE,SUMIFS(tblDaten[Umsatz],tblDaten[Stadt],$C13,tblDaten[Jahr],$F$4, tblDaten[Monat],H$6),"")</f>
        <v>1036</v>
      </c>
      <c r="I13" s="9">
        <f>IF($Q13=TRUE,SUMIFS(tblDaten[Umsatz],tblDaten[Stadt],$C13,tblDaten[Jahr],$F$4, tblDaten[Monat],I$6),"")</f>
        <v>2056</v>
      </c>
      <c r="J13" s="9">
        <f>IF($Q13=TRUE,SUMIFS(tblDaten[Umsatz],tblDaten[Stadt],$C13,tblDaten[Jahr],$F$4, tblDaten[Monat],J$6),"")</f>
        <v>450</v>
      </c>
      <c r="K13" s="9">
        <f>IF($Q13=TRUE,SUMIFS(tblDaten[Umsatz],tblDaten[Stadt],$C13,tblDaten[Jahr],$F$4, tblDaten[Monat],K$6),"")</f>
        <v>12672</v>
      </c>
      <c r="L13" s="9">
        <f>IF($Q13=TRUE,SUMIFS(tblDaten[Umsatz],tblDaten[Stadt],$C13,tblDaten[Jahr],$F$4, tblDaten[Monat],L$6),"")</f>
        <v>0</v>
      </c>
      <c r="M13" s="9">
        <f>IF($Q13=TRUE,SUMIFS(tblDaten[Umsatz],tblDaten[Stadt],$C13,tblDaten[Jahr],$F$4, tblDaten[Monat],M$6),"")</f>
        <v>762</v>
      </c>
      <c r="N13" s="9">
        <f>IF($Q13=TRUE,SUMIFS(tblDaten[Umsatz],tblDaten[Stadt],$C13,tblDaten[Jahr],$F$4, tblDaten[Monat],N$6),"")</f>
        <v>18496</v>
      </c>
      <c r="O13" s="9">
        <f>IF($Q13=TRUE,SUMIFS(tblDaten[Umsatz],tblDaten[Stadt],$C13,tblDaten[Jahr],$F$4, tblDaten[Monat],O$6),"")</f>
        <v>0</v>
      </c>
      <c r="P13" s="10">
        <f t="shared" si="0"/>
        <v>51122</v>
      </c>
      <c r="Q13" s="23" t="b">
        <v>1</v>
      </c>
      <c r="R13" t="str">
        <f t="shared" si="1"/>
        <v>Bremen</v>
      </c>
      <c r="S13">
        <f t="shared" si="3"/>
        <v>51122</v>
      </c>
      <c r="T13">
        <f t="shared" si="2"/>
        <v>0</v>
      </c>
      <c r="U13">
        <f t="shared" si="4"/>
        <v>0</v>
      </c>
    </row>
    <row r="14" spans="2:21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23" t="b">
        <v>1</v>
      </c>
      <c r="R14" t="str">
        <f t="shared" si="1"/>
        <v>Berlin</v>
      </c>
      <c r="S14">
        <f t="shared" si="3"/>
        <v>0</v>
      </c>
      <c r="T14">
        <f t="shared" si="2"/>
        <v>0</v>
      </c>
      <c r="U14">
        <f t="shared" si="4"/>
        <v>25626</v>
      </c>
    </row>
    <row r="15" spans="2:21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23" t="b">
        <v>1</v>
      </c>
      <c r="R15" t="str">
        <f t="shared" si="1"/>
        <v>Dresden</v>
      </c>
      <c r="S15">
        <f t="shared" si="3"/>
        <v>0</v>
      </c>
      <c r="T15">
        <f t="shared" si="2"/>
        <v>0</v>
      </c>
      <c r="U15">
        <f t="shared" si="4"/>
        <v>23572</v>
      </c>
    </row>
    <row r="16" spans="2:21" x14ac:dyDescent="0.25">
      <c r="D16" s="11">
        <f t="shared" ref="D16:P16" si="5">SUM(D8:D15)</f>
        <v>15920</v>
      </c>
      <c r="E16" s="11">
        <f t="shared" si="5"/>
        <v>12982</v>
      </c>
      <c r="F16" s="11">
        <f t="shared" si="5"/>
        <v>18708</v>
      </c>
      <c r="G16" s="11">
        <f t="shared" si="5"/>
        <v>4252</v>
      </c>
      <c r="H16" s="11">
        <f t="shared" si="5"/>
        <v>6958</v>
      </c>
      <c r="I16" s="11">
        <f t="shared" si="5"/>
        <v>21768</v>
      </c>
      <c r="J16" s="11">
        <f t="shared" si="5"/>
        <v>14934</v>
      </c>
      <c r="K16" s="11">
        <f t="shared" si="5"/>
        <v>57674</v>
      </c>
      <c r="L16" s="11">
        <f t="shared" si="5"/>
        <v>8158</v>
      </c>
      <c r="M16" s="11">
        <f t="shared" si="5"/>
        <v>27380</v>
      </c>
      <c r="N16" s="11">
        <f t="shared" si="5"/>
        <v>31828</v>
      </c>
      <c r="O16" s="11">
        <f t="shared" si="5"/>
        <v>16904</v>
      </c>
      <c r="P16" s="11">
        <f t="shared" si="5"/>
        <v>237466</v>
      </c>
    </row>
  </sheetData>
  <conditionalFormatting sqref="B8:P15">
    <cfRule type="expression" dxfId="3" priority="1">
      <formula>$P8=MIN($P$8:$P$15)</formula>
    </cfRule>
    <cfRule type="expression" dxfId="2" priority="2">
      <formula>$P8=MAX($P$8:$P$15)</formula>
    </cfRule>
  </conditionalFormatting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8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9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0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1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B2:U16"/>
  <sheetViews>
    <sheetView showGridLines="0" tabSelected="1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17" width="11.42578125" style="19" customWidth="1"/>
    <col min="18" max="21" width="11.42578125" style="19"/>
  </cols>
  <sheetData>
    <row r="2" spans="2:21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21" ht="21" x14ac:dyDescent="0.35">
      <c r="B4" t="s">
        <v>61</v>
      </c>
      <c r="F4" s="7">
        <v>2012</v>
      </c>
      <c r="S4" s="20"/>
      <c r="T4" s="24"/>
      <c r="U4" s="20"/>
    </row>
    <row r="6" spans="2:21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21" x14ac:dyDescent="0.25">
      <c r="B7" s="12"/>
      <c r="C7" s="13"/>
      <c r="D7" s="18" t="s">
        <v>48</v>
      </c>
      <c r="E7" s="18" t="s">
        <v>49</v>
      </c>
      <c r="F7" s="18" t="s">
        <v>50</v>
      </c>
      <c r="G7" s="18" t="s">
        <v>51</v>
      </c>
      <c r="H7" s="18" t="s">
        <v>52</v>
      </c>
      <c r="I7" s="18" t="s">
        <v>53</v>
      </c>
      <c r="J7" s="18" t="s">
        <v>54</v>
      </c>
      <c r="K7" s="18" t="s">
        <v>55</v>
      </c>
      <c r="L7" s="18" t="s">
        <v>56</v>
      </c>
      <c r="M7" s="18" t="s">
        <v>57</v>
      </c>
      <c r="N7" s="18" t="s">
        <v>58</v>
      </c>
      <c r="O7" s="18" t="s">
        <v>59</v>
      </c>
      <c r="P7" s="18" t="s">
        <v>60</v>
      </c>
      <c r="R7" s="26" t="s">
        <v>66</v>
      </c>
      <c r="S7" s="28" t="s">
        <v>63</v>
      </c>
      <c r="T7" s="28" t="s">
        <v>64</v>
      </c>
      <c r="U7" s="28" t="s">
        <v>65</v>
      </c>
    </row>
    <row r="8" spans="2:21" x14ac:dyDescent="0.25">
      <c r="C8" t="s">
        <v>33</v>
      </c>
      <c r="D8" s="8">
        <f>IF($Q8=TRUE,SUMIFS(tblDaten[Umsatz],tblDaten[Stadt],$C8,tblDaten[Jahr],$F$4, tblDaten[Monat],D$6),"")</f>
        <v>7552</v>
      </c>
      <c r="E8" s="8">
        <f>IF($Q8=TRUE,SUMIFS(tblDaten[Umsatz],tblDaten[Stadt],$C8,tblDaten[Jahr],$F$4, tblDaten[Monat],E$6),"")</f>
        <v>452</v>
      </c>
      <c r="F8" s="9">
        <f>IF($Q8=TRUE,SUMIFS(tblDaten[Umsatz],tblDaten[Stadt],$C8,tblDaten[Jahr],$F$4, tblDaten[Monat],F$6),"")</f>
        <v>856</v>
      </c>
      <c r="G8" s="9">
        <f>IF($Q8=TRUE,SUMIFS(tblDaten[Umsatz],tblDaten[Stadt],$C8,tblDaten[Jahr],$F$4, tblDaten[Monat],G$6),"")</f>
        <v>544</v>
      </c>
      <c r="H8" s="9">
        <f>IF($Q8=TRUE,SUMIFS(tblDaten[Umsatz],tblDaten[Stadt],$C8,tblDaten[Jahr],$F$4, tblDaten[Monat],H$6),"")</f>
        <v>0</v>
      </c>
      <c r="I8" s="9">
        <f>IF($Q8=TRUE,SUMIFS(tblDaten[Umsatz],tblDaten[Stadt],$C8,tblDaten[Jahr],$F$4, tblDaten[Monat],I$6),"")</f>
        <v>5928</v>
      </c>
      <c r="J8" s="9">
        <f>IF($Q8=TRUE,SUMIFS(tblDaten[Umsatz],tblDaten[Stadt],$C8,tblDaten[Jahr],$F$4, tblDaten[Monat],J$6),"")</f>
        <v>3398</v>
      </c>
      <c r="K8" s="9">
        <f>IF($Q8=TRUE,SUMIFS(tblDaten[Umsatz],tblDaten[Stadt],$C8,tblDaten[Jahr],$F$4, tblDaten[Monat],K$6),"")</f>
        <v>3464</v>
      </c>
      <c r="L8" s="9">
        <f>IF($Q8=TRUE,SUMIFS(tblDaten[Umsatz],tblDaten[Stadt],$C8,tblDaten[Jahr],$F$4, tblDaten[Monat],L$6),"")</f>
        <v>1712</v>
      </c>
      <c r="M8" s="9">
        <f>IF($Q8=TRUE,SUMIFS(tblDaten[Umsatz],tblDaten[Stadt],$C8,tblDaten[Jahr],$F$4, tblDaten[Monat],M$6),"")</f>
        <v>622</v>
      </c>
      <c r="N8" s="9">
        <f>IF($Q8=TRUE,SUMIFS(tblDaten[Umsatz],tblDaten[Stadt],$C8,tblDaten[Jahr],$F$4, tblDaten[Monat],N$6),"")</f>
        <v>5580</v>
      </c>
      <c r="O8" s="9">
        <f>IF($Q8=TRUE,SUMIFS(tblDaten[Umsatz],tblDaten[Stadt],$C8,tblDaten[Jahr],$F$4, tblDaten[Monat],O$6),"")</f>
        <v>1224</v>
      </c>
      <c r="P8" s="10">
        <f t="shared" ref="P8:P15" si="0">IF(Q8=TRUE,SUM(D8:O8),"")</f>
        <v>31332</v>
      </c>
      <c r="Q8" s="19" t="b">
        <v>1</v>
      </c>
      <c r="R8" s="19" t="str">
        <f t="shared" ref="R8:R15" si="1">C8</f>
        <v>Stuttgart</v>
      </c>
      <c r="S8" s="19">
        <f>IF(P8=MAX($P$8:$P$15),P8,0)</f>
        <v>0</v>
      </c>
      <c r="T8" s="19">
        <f t="shared" ref="T8:T15" si="2">IF(P8=MIN($P$8:$P$15),P8,0)</f>
        <v>0</v>
      </c>
      <c r="U8" s="19">
        <f>IF(AND(Q8=TRUE,S8+T8=0),P8,0)</f>
        <v>31332</v>
      </c>
    </row>
    <row r="9" spans="2:21" x14ac:dyDescent="0.25">
      <c r="C9" t="s">
        <v>23</v>
      </c>
      <c r="D9" s="8">
        <f>IF($Q9=TRUE,SUMIFS(tblDaten[Umsatz],tblDaten[Stadt],$C9,tblDaten[Jahr],$F$4, tblDaten[Monat],D$6),"")</f>
        <v>1268</v>
      </c>
      <c r="E9" s="9">
        <f>IF($Q9=TRUE,SUMIFS(tblDaten[Umsatz],tblDaten[Stadt],$C9,tblDaten[Jahr],$F$4, tblDaten[Monat],E$6),"")</f>
        <v>396</v>
      </c>
      <c r="F9" s="9">
        <f>IF($Q9=TRUE,SUMIFS(tblDaten[Umsatz],tblDaten[Stadt],$C9,tblDaten[Jahr],$F$4, tblDaten[Monat],F$6),"")</f>
        <v>2180</v>
      </c>
      <c r="G9" s="9">
        <f>IF($Q9=TRUE,SUMIFS(tblDaten[Umsatz],tblDaten[Stadt],$C9,tblDaten[Jahr],$F$4, tblDaten[Monat],G$6),"")</f>
        <v>0</v>
      </c>
      <c r="H9" s="9">
        <f>IF($Q9=TRUE,SUMIFS(tblDaten[Umsatz],tblDaten[Stadt],$C9,tblDaten[Jahr],$F$4, tblDaten[Monat],H$6),"")</f>
        <v>1366</v>
      </c>
      <c r="I9" s="9">
        <f>IF($Q9=TRUE,SUMIFS(tblDaten[Umsatz],tblDaten[Stadt],$C9,tblDaten[Jahr],$F$4, tblDaten[Monat],I$6),"")</f>
        <v>0</v>
      </c>
      <c r="J9" s="9">
        <f>IF($Q9=TRUE,SUMIFS(tblDaten[Umsatz],tblDaten[Stadt],$C9,tblDaten[Jahr],$F$4, tblDaten[Monat],J$6),"")</f>
        <v>1624</v>
      </c>
      <c r="K9" s="9">
        <f>IF($Q9=TRUE,SUMIFS(tblDaten[Umsatz],tblDaten[Stadt],$C9,tblDaten[Jahr],$F$4, tblDaten[Monat],K$6),"")</f>
        <v>6336</v>
      </c>
      <c r="L9" s="9">
        <f>IF($Q9=TRUE,SUMIFS(tblDaten[Umsatz],tblDaten[Stadt],$C9,tblDaten[Jahr],$F$4, tblDaten[Monat],L$6),"")</f>
        <v>814</v>
      </c>
      <c r="M9" s="9">
        <f>IF($Q9=TRUE,SUMIFS(tblDaten[Umsatz],tblDaten[Stadt],$C9,tblDaten[Jahr],$F$4, tblDaten[Monat],M$6),"")</f>
        <v>5210</v>
      </c>
      <c r="N9" s="9">
        <f>IF($Q9=TRUE,SUMIFS(tblDaten[Umsatz],tblDaten[Stadt],$C9,tblDaten[Jahr],$F$4, tblDaten[Monat],N$6),"")</f>
        <v>1732</v>
      </c>
      <c r="O9" s="9">
        <f>IF($Q9=TRUE,SUMIFS(tblDaten[Umsatz],tblDaten[Stadt],$C9,tblDaten[Jahr],$F$4, tblDaten[Monat],O$6),"")</f>
        <v>420</v>
      </c>
      <c r="P9" s="10">
        <f t="shared" si="0"/>
        <v>21346</v>
      </c>
      <c r="Q9" s="19" t="b">
        <v>1</v>
      </c>
      <c r="R9" s="19" t="str">
        <f t="shared" si="1"/>
        <v>München</v>
      </c>
      <c r="S9" s="19">
        <f t="shared" ref="S9:S15" si="3">IF(P9=MAX($P$8:$P$15),P9,0)</f>
        <v>0</v>
      </c>
      <c r="T9" s="19">
        <f t="shared" si="2"/>
        <v>21346</v>
      </c>
      <c r="U9" s="19">
        <f t="shared" ref="U9:U15" si="4">IF(AND(Q9=TRUE,S9+T9=0),P9,0)</f>
        <v>0</v>
      </c>
    </row>
    <row r="10" spans="2:21" x14ac:dyDescent="0.25">
      <c r="C10" t="s">
        <v>27</v>
      </c>
      <c r="D10" s="8">
        <f>IF($Q10=TRUE,SUMIFS(tblDaten[Umsatz],tblDaten[Stadt],$C10,tblDaten[Jahr],$F$4, tblDaten[Monat],D$6),"")</f>
        <v>0</v>
      </c>
      <c r="E10" s="9">
        <f>IF($Q10=TRUE,SUMIFS(tblDaten[Umsatz],tblDaten[Stadt],$C10,tblDaten[Jahr],$F$4, tblDaten[Monat],E$6),"")</f>
        <v>1356</v>
      </c>
      <c r="F10" s="9">
        <f>IF($Q10=TRUE,SUMIFS(tblDaten[Umsatz],tblDaten[Stadt],$C10,tblDaten[Jahr],$F$4, tblDaten[Monat],F$6),"")</f>
        <v>4530</v>
      </c>
      <c r="G10" s="9">
        <f>IF($Q10=TRUE,SUMIFS(tblDaten[Umsatz],tblDaten[Stadt],$C10,tblDaten[Jahr],$F$4, tblDaten[Monat],G$6),"")</f>
        <v>234</v>
      </c>
      <c r="H10" s="9">
        <f>IF($Q10=TRUE,SUMIFS(tblDaten[Umsatz],tblDaten[Stadt],$C10,tblDaten[Jahr],$F$4, tblDaten[Monat],H$6),"")</f>
        <v>650</v>
      </c>
      <c r="I10" s="9">
        <f>IF($Q10=TRUE,SUMIFS(tblDaten[Umsatz],tblDaten[Stadt],$C10,tblDaten[Jahr],$F$4, tblDaten[Monat],I$6),"")</f>
        <v>5408</v>
      </c>
      <c r="J10" s="9">
        <f>IF($Q10=TRUE,SUMIFS(tblDaten[Umsatz],tblDaten[Stadt],$C10,tblDaten[Jahr],$F$4, tblDaten[Monat],J$6),"")</f>
        <v>126</v>
      </c>
      <c r="K10" s="9">
        <f>IF($Q10=TRUE,SUMIFS(tblDaten[Umsatz],tblDaten[Stadt],$C10,tblDaten[Jahr],$F$4, tblDaten[Monat],K$6),"")</f>
        <v>4452</v>
      </c>
      <c r="L10" s="9">
        <f>IF($Q10=TRUE,SUMIFS(tblDaten[Umsatz],tblDaten[Stadt],$C10,tblDaten[Jahr],$F$4, tblDaten[Monat],L$6),"")</f>
        <v>406</v>
      </c>
      <c r="M10" s="9">
        <f>IF($Q10=TRUE,SUMIFS(tblDaten[Umsatz],tblDaten[Stadt],$C10,tblDaten[Jahr],$F$4, tblDaten[Monat],M$6),"")</f>
        <v>328</v>
      </c>
      <c r="N10" s="9">
        <f>IF($Q10=TRUE,SUMIFS(tblDaten[Umsatz],tblDaten[Stadt],$C10,tblDaten[Jahr],$F$4, tblDaten[Monat],N$6),"")</f>
        <v>530</v>
      </c>
      <c r="O10" s="9">
        <f>IF($Q10=TRUE,SUMIFS(tblDaten[Umsatz],tblDaten[Stadt],$C10,tblDaten[Jahr],$F$4, tblDaten[Monat],O$6),"")</f>
        <v>4172</v>
      </c>
      <c r="P10" s="10">
        <f t="shared" si="0"/>
        <v>22192</v>
      </c>
      <c r="Q10" s="19" t="b">
        <v>1</v>
      </c>
      <c r="R10" s="19" t="str">
        <f t="shared" si="1"/>
        <v>Frankfurt</v>
      </c>
      <c r="S10" s="19">
        <f t="shared" si="3"/>
        <v>0</v>
      </c>
      <c r="T10" s="19">
        <f t="shared" si="2"/>
        <v>0</v>
      </c>
      <c r="U10" s="19">
        <f t="shared" si="4"/>
        <v>22192</v>
      </c>
    </row>
    <row r="11" spans="2:21" x14ac:dyDescent="0.25">
      <c r="C11" t="s">
        <v>38</v>
      </c>
      <c r="D11" s="8">
        <f>IF($Q11=TRUE,SUMIFS(tblDaten[Umsatz],tblDaten[Stadt],$C11,tblDaten[Jahr],$F$4, tblDaten[Monat],D$6),"")</f>
        <v>892</v>
      </c>
      <c r="E11" s="9">
        <f>IF($Q11=TRUE,SUMIFS(tblDaten[Umsatz],tblDaten[Stadt],$C11,tblDaten[Jahr],$F$4, tblDaten[Monat],E$6),"")</f>
        <v>2112</v>
      </c>
      <c r="F11" s="9">
        <f>IF($Q11=TRUE,SUMIFS(tblDaten[Umsatz],tblDaten[Stadt],$C11,tblDaten[Jahr],$F$4, tblDaten[Monat],F$6),"")</f>
        <v>1604</v>
      </c>
      <c r="G11" s="9">
        <f>IF($Q11=TRUE,SUMIFS(tblDaten[Umsatz],tblDaten[Stadt],$C11,tblDaten[Jahr],$F$4, tblDaten[Monat],G$6),"")</f>
        <v>136</v>
      </c>
      <c r="H11" s="9">
        <f>IF($Q11=TRUE,SUMIFS(tblDaten[Umsatz],tblDaten[Stadt],$C11,tblDaten[Jahr],$F$4, tblDaten[Monat],H$6),"")</f>
        <v>2070</v>
      </c>
      <c r="I11" s="9">
        <f>IF($Q11=TRUE,SUMIFS(tblDaten[Umsatz],tblDaten[Stadt],$C11,tblDaten[Jahr],$F$4, tblDaten[Monat],I$6),"")</f>
        <v>4872</v>
      </c>
      <c r="J11" s="9">
        <f>IF($Q11=TRUE,SUMIFS(tblDaten[Umsatz],tblDaten[Stadt],$C11,tblDaten[Jahr],$F$4, tblDaten[Monat],J$6),"")</f>
        <v>560</v>
      </c>
      <c r="K11" s="9">
        <f>IF($Q11=TRUE,SUMIFS(tblDaten[Umsatz],tblDaten[Stadt],$C11,tblDaten[Jahr],$F$4, tblDaten[Monat],K$6),"")</f>
        <v>17678</v>
      </c>
      <c r="L11" s="9">
        <f>IF($Q11=TRUE,SUMIFS(tblDaten[Umsatz],tblDaten[Stadt],$C11,tblDaten[Jahr],$F$4, tblDaten[Monat],L$6),"")</f>
        <v>2292</v>
      </c>
      <c r="M11" s="9">
        <f>IF($Q11=TRUE,SUMIFS(tblDaten[Umsatz],tblDaten[Stadt],$C11,tblDaten[Jahr],$F$4, tblDaten[Monat],M$6),"")</f>
        <v>1512</v>
      </c>
      <c r="N11" s="9">
        <f>IF($Q11=TRUE,SUMIFS(tblDaten[Umsatz],tblDaten[Stadt],$C11,tblDaten[Jahr],$F$4, tblDaten[Monat],N$6),"")</f>
        <v>1492</v>
      </c>
      <c r="O11" s="9">
        <f>IF($Q11=TRUE,SUMIFS(tblDaten[Umsatz],tblDaten[Stadt],$C11,tblDaten[Jahr],$F$4, tblDaten[Monat],O$6),"")</f>
        <v>854</v>
      </c>
      <c r="P11" s="10">
        <f t="shared" si="0"/>
        <v>36074</v>
      </c>
      <c r="Q11" s="19" t="b">
        <v>1</v>
      </c>
      <c r="R11" s="19" t="str">
        <f t="shared" si="1"/>
        <v>Düsseldorf</v>
      </c>
      <c r="S11" s="19">
        <f t="shared" si="3"/>
        <v>0</v>
      </c>
      <c r="T11" s="19">
        <f t="shared" si="2"/>
        <v>0</v>
      </c>
      <c r="U11" s="19">
        <f t="shared" si="4"/>
        <v>36074</v>
      </c>
    </row>
    <row r="12" spans="2:21" x14ac:dyDescent="0.25">
      <c r="C12" t="s">
        <v>20</v>
      </c>
      <c r="D12" s="8">
        <f>IF($Q12=TRUE,SUMIFS(tblDaten[Umsatz],tblDaten[Stadt],$C12,tblDaten[Jahr],$F$4, tblDaten[Monat],D$6),"")</f>
        <v>5496</v>
      </c>
      <c r="E12" s="9">
        <f>IF($Q12=TRUE,SUMIFS(tblDaten[Umsatz],tblDaten[Stadt],$C12,tblDaten[Jahr],$F$4, tblDaten[Monat],E$6),"")</f>
        <v>196</v>
      </c>
      <c r="F12" s="9">
        <f>IF($Q12=TRUE,SUMIFS(tblDaten[Umsatz],tblDaten[Stadt],$C12,tblDaten[Jahr],$F$4, tblDaten[Monat],F$6),"")</f>
        <v>224</v>
      </c>
      <c r="G12" s="9">
        <f>IF($Q12=TRUE,SUMIFS(tblDaten[Umsatz],tblDaten[Stadt],$C12,tblDaten[Jahr],$F$4, tblDaten[Monat],G$6),"")</f>
        <v>840</v>
      </c>
      <c r="H12" s="9">
        <f>IF($Q12=TRUE,SUMIFS(tblDaten[Umsatz],tblDaten[Stadt],$C12,tblDaten[Jahr],$F$4, tblDaten[Monat],H$6),"")</f>
        <v>0</v>
      </c>
      <c r="I12" s="9">
        <f>IF($Q12=TRUE,SUMIFS(tblDaten[Umsatz],tblDaten[Stadt],$C12,tblDaten[Jahr],$F$4, tblDaten[Monat],I$6),"")</f>
        <v>3154</v>
      </c>
      <c r="J12" s="9">
        <f>IF($Q12=TRUE,SUMIFS(tblDaten[Umsatz],tblDaten[Stadt],$C12,tblDaten[Jahr],$F$4, tblDaten[Monat],J$6),"")</f>
        <v>0</v>
      </c>
      <c r="K12" s="9">
        <f>IF($Q12=TRUE,SUMIFS(tblDaten[Umsatz],tblDaten[Stadt],$C12,tblDaten[Jahr],$F$4, tblDaten[Monat],K$6),"")</f>
        <v>0</v>
      </c>
      <c r="L12" s="9">
        <f>IF($Q12=TRUE,SUMIFS(tblDaten[Umsatz],tblDaten[Stadt],$C12,tblDaten[Jahr],$F$4, tblDaten[Monat],L$6),"")</f>
        <v>1008</v>
      </c>
      <c r="M12" s="9">
        <f>IF($Q12=TRUE,SUMIFS(tblDaten[Umsatz],tblDaten[Stadt],$C12,tblDaten[Jahr],$F$4, tblDaten[Monat],M$6),"")</f>
        <v>5018</v>
      </c>
      <c r="N12" s="9">
        <f>IF($Q12=TRUE,SUMIFS(tblDaten[Umsatz],tblDaten[Stadt],$C12,tblDaten[Jahr],$F$4, tblDaten[Monat],N$6),"")</f>
        <v>252</v>
      </c>
      <c r="O12" s="9">
        <f>IF($Q12=TRUE,SUMIFS(tblDaten[Umsatz],tblDaten[Stadt],$C12,tblDaten[Jahr],$F$4, tblDaten[Monat],O$6),"")</f>
        <v>10014</v>
      </c>
      <c r="P12" s="10">
        <f t="shared" si="0"/>
        <v>26202</v>
      </c>
      <c r="Q12" s="19" t="b">
        <v>1</v>
      </c>
      <c r="R12" s="19" t="str">
        <f t="shared" si="1"/>
        <v>Hamburg</v>
      </c>
      <c r="S12" s="19">
        <f t="shared" si="3"/>
        <v>0</v>
      </c>
      <c r="T12" s="19">
        <f t="shared" si="2"/>
        <v>0</v>
      </c>
      <c r="U12" s="19">
        <f t="shared" si="4"/>
        <v>26202</v>
      </c>
    </row>
    <row r="13" spans="2:21" x14ac:dyDescent="0.25">
      <c r="C13" t="s">
        <v>12</v>
      </c>
      <c r="D13" s="8">
        <f>IF($Q13=TRUE,SUMIFS(tblDaten[Umsatz],tblDaten[Stadt],$C13,tblDaten[Jahr],$F$4, tblDaten[Monat],D$6),"")</f>
        <v>448</v>
      </c>
      <c r="E13" s="9">
        <f>IF($Q13=TRUE,SUMIFS(tblDaten[Umsatz],tblDaten[Stadt],$C13,tblDaten[Jahr],$F$4, tblDaten[Monat],E$6),"")</f>
        <v>8064</v>
      </c>
      <c r="F13" s="9">
        <f>IF($Q13=TRUE,SUMIFS(tblDaten[Umsatz],tblDaten[Stadt],$C13,tblDaten[Jahr],$F$4, tblDaten[Monat],F$6),"")</f>
        <v>6868</v>
      </c>
      <c r="G13" s="9">
        <f>IF($Q13=TRUE,SUMIFS(tblDaten[Umsatz],tblDaten[Stadt],$C13,tblDaten[Jahr],$F$4, tblDaten[Monat],G$6),"")</f>
        <v>270</v>
      </c>
      <c r="H13" s="9">
        <f>IF($Q13=TRUE,SUMIFS(tblDaten[Umsatz],tblDaten[Stadt],$C13,tblDaten[Jahr],$F$4, tblDaten[Monat],H$6),"")</f>
        <v>1036</v>
      </c>
      <c r="I13" s="9">
        <f>IF($Q13=TRUE,SUMIFS(tblDaten[Umsatz],tblDaten[Stadt],$C13,tblDaten[Jahr],$F$4, tblDaten[Monat],I$6),"")</f>
        <v>2056</v>
      </c>
      <c r="J13" s="9">
        <f>IF($Q13=TRUE,SUMIFS(tblDaten[Umsatz],tblDaten[Stadt],$C13,tblDaten[Jahr],$F$4, tblDaten[Monat],J$6),"")</f>
        <v>450</v>
      </c>
      <c r="K13" s="9">
        <f>IF($Q13=TRUE,SUMIFS(tblDaten[Umsatz],tblDaten[Stadt],$C13,tblDaten[Jahr],$F$4, tblDaten[Monat],K$6),"")</f>
        <v>12672</v>
      </c>
      <c r="L13" s="9">
        <f>IF($Q13=TRUE,SUMIFS(tblDaten[Umsatz],tblDaten[Stadt],$C13,tblDaten[Jahr],$F$4, tblDaten[Monat],L$6),"")</f>
        <v>0</v>
      </c>
      <c r="M13" s="9">
        <f>IF($Q13=TRUE,SUMIFS(tblDaten[Umsatz],tblDaten[Stadt],$C13,tblDaten[Jahr],$F$4, tblDaten[Monat],M$6),"")</f>
        <v>762</v>
      </c>
      <c r="N13" s="9">
        <f>IF($Q13=TRUE,SUMIFS(tblDaten[Umsatz],tblDaten[Stadt],$C13,tblDaten[Jahr],$F$4, tblDaten[Monat],N$6),"")</f>
        <v>18496</v>
      </c>
      <c r="O13" s="9">
        <f>IF($Q13=TRUE,SUMIFS(tblDaten[Umsatz],tblDaten[Stadt],$C13,tblDaten[Jahr],$F$4, tblDaten[Monat],O$6),"")</f>
        <v>0</v>
      </c>
      <c r="P13" s="10">
        <f t="shared" si="0"/>
        <v>51122</v>
      </c>
      <c r="Q13" s="19" t="b">
        <v>1</v>
      </c>
      <c r="R13" s="19" t="str">
        <f t="shared" si="1"/>
        <v>Bremen</v>
      </c>
      <c r="S13" s="19">
        <f t="shared" si="3"/>
        <v>51122</v>
      </c>
      <c r="T13" s="19">
        <f t="shared" si="2"/>
        <v>0</v>
      </c>
      <c r="U13" s="19">
        <f t="shared" si="4"/>
        <v>0</v>
      </c>
    </row>
    <row r="14" spans="2:21" x14ac:dyDescent="0.25">
      <c r="C14" t="s">
        <v>16</v>
      </c>
      <c r="D14" s="8">
        <f>IF($Q14=TRUE,SUMIFS(tblDaten[Umsatz],tblDaten[Stadt],$C14,tblDaten[Jahr],$F$4, tblDaten[Monat],D$6),"")</f>
        <v>264</v>
      </c>
      <c r="E14" s="9">
        <f>IF($Q14=TRUE,SUMIFS(tblDaten[Umsatz],tblDaten[Stadt],$C14,tblDaten[Jahr],$F$4, tblDaten[Monat],E$6),"")</f>
        <v>0</v>
      </c>
      <c r="F14" s="9">
        <f>IF($Q14=TRUE,SUMIFS(tblDaten[Umsatz],tblDaten[Stadt],$C14,tblDaten[Jahr],$F$4, tblDaten[Monat],F$6),"")</f>
        <v>1554</v>
      </c>
      <c r="G14" s="9">
        <f>IF($Q14=TRUE,SUMIFS(tblDaten[Umsatz],tblDaten[Stadt],$C14,tblDaten[Jahr],$F$4, tblDaten[Monat],G$6),"")</f>
        <v>608</v>
      </c>
      <c r="H14" s="9">
        <f>IF($Q14=TRUE,SUMIFS(tblDaten[Umsatz],tblDaten[Stadt],$C14,tblDaten[Jahr],$F$4, tblDaten[Monat],H$6),"")</f>
        <v>1836</v>
      </c>
      <c r="I14" s="9">
        <f>IF($Q14=TRUE,SUMIFS(tblDaten[Umsatz],tblDaten[Stadt],$C14,tblDaten[Jahr],$F$4, tblDaten[Monat],I$6),"")</f>
        <v>0</v>
      </c>
      <c r="J14" s="9">
        <f>IF($Q14=TRUE,SUMIFS(tblDaten[Umsatz],tblDaten[Stadt],$C14,tblDaten[Jahr],$F$4, tblDaten[Monat],J$6),"")</f>
        <v>2340</v>
      </c>
      <c r="K14" s="9">
        <f>IF($Q14=TRUE,SUMIFS(tblDaten[Umsatz],tblDaten[Stadt],$C14,tblDaten[Jahr],$F$4, tblDaten[Monat],K$6),"")</f>
        <v>12496</v>
      </c>
      <c r="L14" s="9">
        <f>IF($Q14=TRUE,SUMIFS(tblDaten[Umsatz],tblDaten[Stadt],$C14,tblDaten[Jahr],$F$4, tblDaten[Monat],L$6),"")</f>
        <v>180</v>
      </c>
      <c r="M14" s="9">
        <f>IF($Q14=TRUE,SUMIFS(tblDaten[Umsatz],tblDaten[Stadt],$C14,tblDaten[Jahr],$F$4, tblDaten[Monat],M$6),"")</f>
        <v>3344</v>
      </c>
      <c r="N14" s="9">
        <f>IF($Q14=TRUE,SUMIFS(tblDaten[Umsatz],tblDaten[Stadt],$C14,tblDaten[Jahr],$F$4, tblDaten[Monat],N$6),"")</f>
        <v>2928</v>
      </c>
      <c r="O14" s="9">
        <f>IF($Q14=TRUE,SUMIFS(tblDaten[Umsatz],tblDaten[Stadt],$C14,tblDaten[Jahr],$F$4, tblDaten[Monat],O$6),"")</f>
        <v>76</v>
      </c>
      <c r="P14" s="10">
        <f t="shared" si="0"/>
        <v>25626</v>
      </c>
      <c r="Q14" s="19" t="b">
        <v>1</v>
      </c>
      <c r="R14" s="19" t="str">
        <f t="shared" si="1"/>
        <v>Berlin</v>
      </c>
      <c r="S14" s="19">
        <f t="shared" si="3"/>
        <v>0</v>
      </c>
      <c r="T14" s="19">
        <f t="shared" si="2"/>
        <v>0</v>
      </c>
      <c r="U14" s="19">
        <f t="shared" si="4"/>
        <v>25626</v>
      </c>
    </row>
    <row r="15" spans="2:21" x14ac:dyDescent="0.25">
      <c r="B15" s="14"/>
      <c r="C15" s="14" t="s">
        <v>44</v>
      </c>
      <c r="D15" s="15">
        <f>IF($Q15=TRUE,SUMIFS(tblDaten[Umsatz],tblDaten[Stadt],$C15,tblDaten[Jahr],$F$4, tblDaten[Monat],D$6),"")</f>
        <v>0</v>
      </c>
      <c r="E15" s="16">
        <f>IF($Q15=TRUE,SUMIFS(tblDaten[Umsatz],tblDaten[Stadt],$C15,tblDaten[Jahr],$F$4, tblDaten[Monat],E$6),"")</f>
        <v>406</v>
      </c>
      <c r="F15" s="16">
        <f>IF($Q15=TRUE,SUMIFS(tblDaten[Umsatz],tblDaten[Stadt],$C15,tblDaten[Jahr],$F$4, tblDaten[Monat],F$6),"")</f>
        <v>892</v>
      </c>
      <c r="G15" s="16">
        <f>IF($Q15=TRUE,SUMIFS(tblDaten[Umsatz],tblDaten[Stadt],$C15,tblDaten[Jahr],$F$4, tblDaten[Monat],G$6),"")</f>
        <v>1620</v>
      </c>
      <c r="H15" s="16">
        <f>IF($Q15=TRUE,SUMIFS(tblDaten[Umsatz],tblDaten[Stadt],$C15,tblDaten[Jahr],$F$4, tblDaten[Monat],H$6),"")</f>
        <v>0</v>
      </c>
      <c r="I15" s="16">
        <f>IF($Q15=TRUE,SUMIFS(tblDaten[Umsatz],tblDaten[Stadt],$C15,tblDaten[Jahr],$F$4, tblDaten[Monat],I$6),"")</f>
        <v>350</v>
      </c>
      <c r="J15" s="16">
        <f>IF($Q15=TRUE,SUMIFS(tblDaten[Umsatz],tblDaten[Stadt],$C15,tblDaten[Jahr],$F$4, tblDaten[Monat],J$6),"")</f>
        <v>6436</v>
      </c>
      <c r="K15" s="16">
        <f>IF($Q15=TRUE,SUMIFS(tblDaten[Umsatz],tblDaten[Stadt],$C15,tblDaten[Jahr],$F$4, tblDaten[Monat],K$6),"")</f>
        <v>576</v>
      </c>
      <c r="L15" s="16">
        <f>IF($Q15=TRUE,SUMIFS(tblDaten[Umsatz],tblDaten[Stadt],$C15,tblDaten[Jahr],$F$4, tblDaten[Monat],L$6),"")</f>
        <v>1746</v>
      </c>
      <c r="M15" s="16">
        <f>IF($Q15=TRUE,SUMIFS(tblDaten[Umsatz],tblDaten[Stadt],$C15,tblDaten[Jahr],$F$4, tblDaten[Monat],M$6),"")</f>
        <v>10584</v>
      </c>
      <c r="N15" s="16">
        <f>IF($Q15=TRUE,SUMIFS(tblDaten[Umsatz],tblDaten[Stadt],$C15,tblDaten[Jahr],$F$4, tblDaten[Monat],N$6),"")</f>
        <v>818</v>
      </c>
      <c r="O15" s="16">
        <f>IF($Q15=TRUE,SUMIFS(tblDaten[Umsatz],tblDaten[Stadt],$C15,tblDaten[Jahr],$F$4, tblDaten[Monat],O$6),"")</f>
        <v>144</v>
      </c>
      <c r="P15" s="17">
        <f t="shared" si="0"/>
        <v>23572</v>
      </c>
      <c r="Q15" s="19" t="b">
        <v>1</v>
      </c>
      <c r="R15" s="19" t="str">
        <f t="shared" si="1"/>
        <v>Dresden</v>
      </c>
      <c r="S15" s="19">
        <f t="shared" si="3"/>
        <v>0</v>
      </c>
      <c r="T15" s="19">
        <f t="shared" si="2"/>
        <v>0</v>
      </c>
      <c r="U15" s="19">
        <f t="shared" si="4"/>
        <v>23572</v>
      </c>
    </row>
    <row r="16" spans="2:21" x14ac:dyDescent="0.25">
      <c r="D16" s="11">
        <f t="shared" ref="D16:P16" si="5">SUM(D8:D15)</f>
        <v>15920</v>
      </c>
      <c r="E16" s="11">
        <f t="shared" si="5"/>
        <v>12982</v>
      </c>
      <c r="F16" s="11">
        <f t="shared" si="5"/>
        <v>18708</v>
      </c>
      <c r="G16" s="11">
        <f t="shared" si="5"/>
        <v>4252</v>
      </c>
      <c r="H16" s="11">
        <f t="shared" si="5"/>
        <v>6958</v>
      </c>
      <c r="I16" s="11">
        <f t="shared" si="5"/>
        <v>21768</v>
      </c>
      <c r="J16" s="11">
        <f t="shared" si="5"/>
        <v>14934</v>
      </c>
      <c r="K16" s="11">
        <f t="shared" si="5"/>
        <v>57674</v>
      </c>
      <c r="L16" s="11">
        <f t="shared" si="5"/>
        <v>8158</v>
      </c>
      <c r="M16" s="11">
        <f t="shared" si="5"/>
        <v>27380</v>
      </c>
      <c r="N16" s="11">
        <f t="shared" si="5"/>
        <v>31828</v>
      </c>
      <c r="O16" s="11">
        <f t="shared" si="5"/>
        <v>16904</v>
      </c>
      <c r="P16" s="11">
        <f t="shared" si="5"/>
        <v>237466</v>
      </c>
    </row>
  </sheetData>
  <conditionalFormatting sqref="B8:P15">
    <cfRule type="expression" dxfId="1" priority="1">
      <formula>$P8=MIN($P$8:$P$15)</formula>
    </cfRule>
    <cfRule type="expression" dxfId="0" priority="2">
      <formula>$P8=MAX($P$8:$P$15)</formula>
    </cfRule>
  </conditionalFormatting>
  <pageMargins left="0.70866141732283472" right="0.70866141732283472" top="0.78740157480314965" bottom="0.59055118110236227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Datenbasis</vt:lpstr>
      <vt:lpstr>01 Top und Flop</vt:lpstr>
      <vt:lpstr>02 Max-Min-Normal</vt:lpstr>
      <vt:lpstr>03 dynamisches Diagramm</vt:lpstr>
      <vt:lpstr>04 Ergebnis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7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2013-06-05T13:34:30Z</dcterms:modified>
  <cp:category>Excel-Lösungsdatei</cp:category>
  <cp:version>42</cp:version>
</cp:coreProperties>
</file>