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Schulze, Hessen" sheetId="33" r:id="rId2"/>
    <sheet name="Röder; Thüringen" sheetId="35" r:id="rId3"/>
    <sheet name="Schneider, Bayern" sheetId="36" r:id="rId4"/>
    <sheet name="Gmeiner, Berlin" sheetId="37" r:id="rId5"/>
    <sheet name="Feiertage" sheetId="31" r:id="rId6"/>
  </sheets>
  <definedNames>
    <definedName name="Feiertage_BB">Feiertage!$Y$8:$Y$27</definedName>
    <definedName name="Feiertage_BE">Feiertage!$X$8:$X$27</definedName>
    <definedName name="Feiertage_BW">Feiertage!$V$8:$V$27</definedName>
    <definedName name="Feiertage_BY">Feiertage!$W$8:$W$27</definedName>
    <definedName name="Feiertage_HB">Feiertage!$Z$8:$Z$27</definedName>
    <definedName name="Feiertage_HE">Feiertage!$AB$8:$AB$27</definedName>
    <definedName name="Feiertage_HH">Feiertage!$AA$8:$AA$27</definedName>
    <definedName name="Feiertage_MV">Feiertage!$AC$8:$AC$27</definedName>
    <definedName name="Feiertage_NI">Feiertage!$AD$8:$AD$27</definedName>
    <definedName name="Feiertage_NW">Feiertage!$AE$8:$AE$27</definedName>
    <definedName name="Feiertage_RP">Feiertage!$AF$8:$AF$27</definedName>
    <definedName name="Feiertage_SH">Feiertage!$AJ$8:$AJ$27</definedName>
    <definedName name="Feiertage_SL">Feiertage!$AG$8:$AG$27</definedName>
    <definedName name="Feiertage_SN">Feiertage!$AH$8:$AH$27</definedName>
    <definedName name="Feiertage_ST">Feiertage!$AI$8:$AI$27</definedName>
    <definedName name="Feiertage_TH">Feiertage!$AK$8:$AK$27</definedName>
    <definedName name="Jahr">Feiertage!$V$5</definedName>
    <definedName name="Länderliste">Feiertage!$AM$7:$AN$23</definedName>
  </definedNames>
  <calcPr calcId="152511"/>
</workbook>
</file>

<file path=xl/calcChain.xml><?xml version="1.0" encoding="utf-8"?>
<calcChain xmlns="http://schemas.openxmlformats.org/spreadsheetml/2006/main">
  <c r="X9" i="31" l="1"/>
  <c r="Y9" i="31"/>
  <c r="Z9" i="31"/>
  <c r="AA9" i="31"/>
  <c r="AB9" i="31"/>
  <c r="AC9" i="31"/>
  <c r="AD9" i="31"/>
  <c r="AE9" i="31"/>
  <c r="AF9" i="31"/>
  <c r="AG9" i="31"/>
  <c r="AH9" i="31"/>
  <c r="AJ9" i="31"/>
  <c r="AK9" i="31"/>
  <c r="W10" i="31"/>
  <c r="X10" i="31"/>
  <c r="Y10" i="31"/>
  <c r="Z10" i="31"/>
  <c r="AA10" i="31"/>
  <c r="AB10" i="31"/>
  <c r="AC10" i="31"/>
  <c r="AD10" i="31"/>
  <c r="AE10" i="31"/>
  <c r="AF10" i="31"/>
  <c r="AG10" i="31"/>
  <c r="AH10" i="31"/>
  <c r="AI10" i="31"/>
  <c r="AJ10" i="31"/>
  <c r="AK10" i="31"/>
  <c r="W11" i="31"/>
  <c r="X11" i="31"/>
  <c r="Y11" i="31"/>
  <c r="Z11" i="31"/>
  <c r="AA11" i="31"/>
  <c r="AB11" i="31"/>
  <c r="AC11" i="31"/>
  <c r="AD11" i="31"/>
  <c r="AE11" i="31"/>
  <c r="AF11" i="31"/>
  <c r="AG11" i="31"/>
  <c r="AH11" i="31"/>
  <c r="AI11" i="31"/>
  <c r="AJ11" i="31"/>
  <c r="AK11" i="31"/>
  <c r="W13" i="31"/>
  <c r="X13" i="31"/>
  <c r="Y13" i="31"/>
  <c r="Z13" i="31"/>
  <c r="AA13" i="31"/>
  <c r="AB13" i="31"/>
  <c r="AC13" i="31"/>
  <c r="AD13" i="31"/>
  <c r="AE13" i="31"/>
  <c r="AF13" i="31"/>
  <c r="AG13" i="31"/>
  <c r="AH13" i="31"/>
  <c r="AI13" i="31"/>
  <c r="AJ13" i="31"/>
  <c r="AK13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X19" i="31"/>
  <c r="Y19" i="31"/>
  <c r="Z19" i="31"/>
  <c r="AA19" i="31"/>
  <c r="AC19" i="31"/>
  <c r="AD19" i="31"/>
  <c r="AH19" i="31"/>
  <c r="AI19" i="31"/>
  <c r="AJ19" i="31"/>
  <c r="AK19" i="31"/>
  <c r="W20" i="31"/>
  <c r="X20" i="31"/>
  <c r="Y20" i="31"/>
  <c r="Z20" i="31"/>
  <c r="AA20" i="31"/>
  <c r="AB20" i="31"/>
  <c r="AC20" i="31"/>
  <c r="AD20" i="31"/>
  <c r="AE20" i="31"/>
  <c r="AF20" i="31"/>
  <c r="AH20" i="31"/>
  <c r="AI20" i="31"/>
  <c r="AJ20" i="31"/>
  <c r="AK20" i="31"/>
  <c r="W22" i="31"/>
  <c r="X22" i="31"/>
  <c r="Z22" i="31"/>
  <c r="AA22" i="31"/>
  <c r="AB22" i="31"/>
  <c r="AD22" i="31"/>
  <c r="AE22" i="31"/>
  <c r="AF22" i="31"/>
  <c r="AG22" i="31"/>
  <c r="AJ22" i="31"/>
  <c r="X23" i="31"/>
  <c r="Y23" i="31"/>
  <c r="Z23" i="31"/>
  <c r="AA23" i="31"/>
  <c r="AB23" i="31"/>
  <c r="AC23" i="31"/>
  <c r="AD23" i="31"/>
  <c r="AH23" i="31"/>
  <c r="AI23" i="31"/>
  <c r="AJ23" i="31"/>
  <c r="AK23" i="31"/>
  <c r="W24" i="31"/>
  <c r="X24" i="31"/>
  <c r="Y24" i="31"/>
  <c r="Z24" i="31"/>
  <c r="AA24" i="31"/>
  <c r="AB24" i="31"/>
  <c r="AC24" i="31"/>
  <c r="AD24" i="31"/>
  <c r="AE24" i="31"/>
  <c r="AF24" i="31"/>
  <c r="AG24" i="31"/>
  <c r="AI24" i="31"/>
  <c r="AJ24" i="31"/>
  <c r="AK24" i="31"/>
  <c r="W25" i="31"/>
  <c r="X25" i="31"/>
  <c r="Y25" i="31"/>
  <c r="Z25" i="31"/>
  <c r="AA25" i="31"/>
  <c r="AB25" i="31"/>
  <c r="AC25" i="31"/>
  <c r="AD25" i="31"/>
  <c r="AE25" i="31"/>
  <c r="AF25" i="31"/>
  <c r="AG25" i="31"/>
  <c r="AH25" i="31"/>
  <c r="AI25" i="31"/>
  <c r="AJ25" i="31"/>
  <c r="AK25" i="31"/>
  <c r="V10" i="31"/>
  <c r="V11" i="31"/>
  <c r="V13" i="31"/>
  <c r="V17" i="31"/>
  <c r="V20" i="31"/>
  <c r="V22" i="31"/>
  <c r="V24" i="31"/>
  <c r="V25" i="31"/>
  <c r="C27" i="31"/>
  <c r="Z27" i="31" s="1"/>
  <c r="C26" i="31"/>
  <c r="Y26" i="31" s="1"/>
  <c r="C25" i="31"/>
  <c r="C24" i="31"/>
  <c r="AH24" i="31" s="1"/>
  <c r="C23" i="31"/>
  <c r="W23" i="31" s="1"/>
  <c r="C22" i="31"/>
  <c r="Y22" i="31" s="1"/>
  <c r="C21" i="31"/>
  <c r="X21" i="31" s="1"/>
  <c r="C20" i="31"/>
  <c r="AG20" i="31" s="1"/>
  <c r="C15" i="31"/>
  <c r="Z15" i="31" s="1"/>
  <c r="C13" i="31"/>
  <c r="C19" i="31" s="1"/>
  <c r="W19" i="31" s="1"/>
  <c r="C9" i="31"/>
  <c r="V9" i="31" s="1"/>
  <c r="C8" i="31"/>
  <c r="W8" i="31" s="1"/>
  <c r="AB27" i="31" l="1"/>
  <c r="AG15" i="31"/>
  <c r="AE26" i="31"/>
  <c r="W26" i="31"/>
  <c r="AI26" i="31"/>
  <c r="Y15" i="31"/>
  <c r="AG23" i="31"/>
  <c r="AJ27" i="31"/>
  <c r="AA26" i="31"/>
  <c r="AI22" i="31"/>
  <c r="AI21" i="31"/>
  <c r="V23" i="31"/>
  <c r="AF27" i="31"/>
  <c r="X27" i="31"/>
  <c r="AA21" i="31"/>
  <c r="AG19" i="31"/>
  <c r="AB19" i="31"/>
  <c r="AK15" i="31"/>
  <c r="AC15" i="31"/>
  <c r="V27" i="31"/>
  <c r="V15" i="31"/>
  <c r="AK27" i="31"/>
  <c r="AC27" i="31"/>
  <c r="AJ26" i="31"/>
  <c r="AB26" i="31"/>
  <c r="W21" i="31"/>
  <c r="AF19" i="31"/>
  <c r="AJ15" i="31"/>
  <c r="AB15" i="31"/>
  <c r="V19" i="31"/>
  <c r="AG27" i="31"/>
  <c r="Y27" i="31"/>
  <c r="AF26" i="31"/>
  <c r="X26" i="31"/>
  <c r="AF23" i="31"/>
  <c r="AE21" i="31"/>
  <c r="AF15" i="31"/>
  <c r="X15" i="31"/>
  <c r="AI9" i="31"/>
  <c r="W9" i="31"/>
  <c r="AH8" i="31"/>
  <c r="Z8" i="31"/>
  <c r="V26" i="31"/>
  <c r="AI27" i="31"/>
  <c r="AE27" i="31"/>
  <c r="AA27" i="31"/>
  <c r="W27" i="31"/>
  <c r="AH26" i="31"/>
  <c r="AD26" i="31"/>
  <c r="Z26" i="31"/>
  <c r="AE23" i="31"/>
  <c r="AH22" i="31"/>
  <c r="AK21" i="31"/>
  <c r="AG21" i="31"/>
  <c r="AC21" i="31"/>
  <c r="Y21" i="31"/>
  <c r="AE19" i="31"/>
  <c r="AI15" i="31"/>
  <c r="AE15" i="31"/>
  <c r="AA15" i="31"/>
  <c r="W15" i="31"/>
  <c r="AJ8" i="31"/>
  <c r="AF8" i="31"/>
  <c r="AB8" i="31"/>
  <c r="X8" i="31"/>
  <c r="V8" i="31"/>
  <c r="AD8" i="31"/>
  <c r="AH21" i="31"/>
  <c r="AD21" i="31"/>
  <c r="Z21" i="31"/>
  <c r="AK8" i="31"/>
  <c r="AG8" i="31"/>
  <c r="AC8" i="31"/>
  <c r="Y8" i="31"/>
  <c r="V21" i="31"/>
  <c r="AH27" i="31"/>
  <c r="AD27" i="31"/>
  <c r="AK26" i="31"/>
  <c r="AG26" i="31"/>
  <c r="AC26" i="31"/>
  <c r="AK22" i="31"/>
  <c r="AC22" i="31"/>
  <c r="AJ21" i="31"/>
  <c r="AF21" i="31"/>
  <c r="AB21" i="31"/>
  <c r="AH15" i="31"/>
  <c r="AD15" i="31"/>
  <c r="AI8" i="31"/>
  <c r="AE8" i="31"/>
  <c r="AA8" i="31"/>
  <c r="C16" i="31"/>
  <c r="C12" i="31"/>
  <c r="C17" i="31"/>
  <c r="C10" i="31"/>
  <c r="C14" i="31"/>
  <c r="C18" i="31"/>
  <c r="C11" i="31"/>
  <c r="Y18" i="31" l="1"/>
  <c r="AC18" i="31"/>
  <c r="AG18" i="31"/>
  <c r="AK18" i="31"/>
  <c r="W18" i="31"/>
  <c r="AA18" i="31"/>
  <c r="AE18" i="31"/>
  <c r="AI18" i="31"/>
  <c r="AB18" i="31"/>
  <c r="AJ18" i="31"/>
  <c r="Z18" i="31"/>
  <c r="AD18" i="31"/>
  <c r="AH18" i="31"/>
  <c r="V18" i="31"/>
  <c r="X18" i="31"/>
  <c r="AF18" i="31"/>
  <c r="Y14" i="31"/>
  <c r="AC14" i="31"/>
  <c r="AG14" i="31"/>
  <c r="AK14" i="31"/>
  <c r="W14" i="31"/>
  <c r="AA14" i="31"/>
  <c r="AE14" i="31"/>
  <c r="AI14" i="31"/>
  <c r="AB14" i="31"/>
  <c r="AF14" i="31"/>
  <c r="Z14" i="31"/>
  <c r="AD14" i="31"/>
  <c r="AH14" i="31"/>
  <c r="V14" i="31"/>
  <c r="X14" i="31"/>
  <c r="AJ14" i="31"/>
  <c r="W12" i="31"/>
  <c r="AA12" i="31"/>
  <c r="AE12" i="31"/>
  <c r="AI12" i="31"/>
  <c r="Y12" i="31"/>
  <c r="AC12" i="31"/>
  <c r="AG12" i="31"/>
  <c r="AK12" i="31"/>
  <c r="Z12" i="31"/>
  <c r="AH12" i="31"/>
  <c r="V12" i="31"/>
  <c r="X12" i="31"/>
  <c r="AB12" i="31"/>
  <c r="AF12" i="31"/>
  <c r="AJ12" i="31"/>
  <c r="AD12" i="31"/>
  <c r="W16" i="31"/>
  <c r="F13" i="36" s="1"/>
  <c r="AA16" i="31"/>
  <c r="AE16" i="31"/>
  <c r="AI16" i="31"/>
  <c r="Y16" i="31"/>
  <c r="AC16" i="31"/>
  <c r="AG16" i="31"/>
  <c r="AK16" i="31"/>
  <c r="Z16" i="31"/>
  <c r="AH16" i="31"/>
  <c r="X16" i="31"/>
  <c r="AB16" i="31"/>
  <c r="F9" i="33" s="1"/>
  <c r="AF16" i="31"/>
  <c r="AJ16" i="31"/>
  <c r="AD16" i="31"/>
  <c r="V16" i="31"/>
  <c r="F12" i="37" l="1"/>
  <c r="F6" i="33"/>
  <c r="F7" i="36"/>
  <c r="F8" i="35"/>
  <c r="F12" i="36"/>
  <c r="F6" i="36"/>
  <c r="F11" i="37"/>
  <c r="F11" i="36"/>
  <c r="F10" i="37"/>
  <c r="F9" i="37"/>
  <c r="F7" i="35"/>
  <c r="F9" i="35"/>
  <c r="F6" i="37"/>
  <c r="F7" i="37"/>
  <c r="F14" i="36"/>
  <c r="F7" i="33"/>
  <c r="F10" i="36"/>
  <c r="F9" i="36"/>
  <c r="F13" i="37"/>
  <c r="F8" i="37"/>
  <c r="F6" i="35"/>
  <c r="F8" i="36"/>
  <c r="F14" i="37"/>
  <c r="F10" i="35"/>
  <c r="F13" i="33"/>
  <c r="F8" i="33"/>
  <c r="F14" i="33"/>
  <c r="F11" i="33"/>
  <c r="F10" i="33"/>
  <c r="F12" i="33"/>
  <c r="F11" i="35" l="1"/>
  <c r="F12" i="35" l="1"/>
  <c r="F13" i="35" l="1"/>
  <c r="F14" i="35"/>
</calcChain>
</file>

<file path=xl/comments1.xml><?xml version="1.0" encoding="utf-8"?>
<comments xmlns="http://schemas.openxmlformats.org/spreadsheetml/2006/main">
  <authors>
    <author>power2013</author>
  </authors>
  <commentList>
    <comment ref="W5" authorId="0">
      <text>
        <r>
          <rPr>
            <sz val="9"/>
            <color indexed="81"/>
            <rFont val="Segoe UI"/>
            <family val="2"/>
          </rPr>
          <t>Wählen Sie über das Drehfeld das gewünschte Jahr aus.</t>
        </r>
      </text>
    </comment>
  </commentList>
</comments>
</file>

<file path=xl/sharedStrings.xml><?xml version="1.0" encoding="utf-8"?>
<sst xmlns="http://schemas.openxmlformats.org/spreadsheetml/2006/main" count="370" uniqueCount="103">
  <si>
    <t xml:space="preserve">
Excel 2013 – Das Handbuch</t>
  </si>
  <si>
    <t>D</t>
  </si>
  <si>
    <t>E</t>
  </si>
  <si>
    <t>Autor</t>
  </si>
  <si>
    <t>A</t>
  </si>
  <si>
    <t>B</t>
  </si>
  <si>
    <t>C</t>
  </si>
  <si>
    <t>Berlin</t>
  </si>
  <si>
    <t>Hamburg</t>
  </si>
  <si>
    <t>Bremen</t>
  </si>
  <si>
    <t>Name</t>
  </si>
  <si>
    <t>Feiertage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</si>
  <si>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</si>
  <si>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</si>
  <si>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</si>
  <si>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</si>
  <si>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</si>
  <si>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</si>
  <si>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</si>
  <si>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</si>
  <si>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</si>
  <si>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</si>
  <si>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</si>
  <si>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</si>
  <si>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</si>
  <si>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</si>
  <si>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</si>
  <si>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</si>
  <si>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Bundesland</t>
  </si>
  <si>
    <t>Kürzel</t>
  </si>
  <si>
    <t>Neujahrstag</t>
  </si>
  <si>
    <t>x</t>
  </si>
  <si>
    <t>Baden-Württemberg</t>
  </si>
  <si>
    <t>Hl. Drei Könige</t>
  </si>
  <si>
    <t>Bayern</t>
  </si>
  <si>
    <t>Rosenmontag</t>
  </si>
  <si>
    <t>Aschermittwoch</t>
  </si>
  <si>
    <t>Brandenburg</t>
  </si>
  <si>
    <t>Karfreitag</t>
  </si>
  <si>
    <t>Ostersonntag</t>
  </si>
  <si>
    <t>Ostermontag</t>
  </si>
  <si>
    <t>Hessen</t>
  </si>
  <si>
    <t>Maifeiertag</t>
  </si>
  <si>
    <t>Mecklenburg-Vorpommern</t>
  </si>
  <si>
    <t>Christi Himmelfahrt</t>
  </si>
  <si>
    <t>Niedersachsen</t>
  </si>
  <si>
    <t>Pfingstsonntag</t>
  </si>
  <si>
    <t>Nordrhein-Westfalen</t>
  </si>
  <si>
    <t>Pfingstmontag</t>
  </si>
  <si>
    <t>Rheinland-Pfalz</t>
  </si>
  <si>
    <t>Fronleichnam</t>
  </si>
  <si>
    <t>Saarland</t>
  </si>
  <si>
    <t>Mariä Himmelfahrt</t>
  </si>
  <si>
    <t>Sachsen</t>
  </si>
  <si>
    <t>Tag der dt. Einheit</t>
  </si>
  <si>
    <t>Sachsen-Anhalt</t>
  </si>
  <si>
    <t>Reformationstag</t>
  </si>
  <si>
    <t>Schleswig-Holstein</t>
  </si>
  <si>
    <t>Allerheiligen</t>
  </si>
  <si>
    <t>Thüringen</t>
  </si>
  <si>
    <t>Buß- und Bettag</t>
  </si>
  <si>
    <t>Heilig Abend</t>
  </si>
  <si>
    <t>1. Weihnachtstag</t>
  </si>
  <si>
    <t>2. Weihnachtstag</t>
  </si>
  <si>
    <t>Übersicht über alle Feiertage mit Jahresauswahlfeld</t>
  </si>
  <si>
    <t>Feiertagsberechnung auf Jahresbasis</t>
  </si>
  <si>
    <t>Tätigkeit</t>
  </si>
  <si>
    <t>Firma</t>
  </si>
  <si>
    <t>Beginn (Plan)</t>
  </si>
  <si>
    <t>Plan-AT</t>
  </si>
  <si>
    <t>Ende (Plan)</t>
  </si>
  <si>
    <t>Erdaushub</t>
  </si>
  <si>
    <t>Gmeiner KG</t>
  </si>
  <si>
    <t>Keller</t>
  </si>
  <si>
    <t>Wagner Bau</t>
  </si>
  <si>
    <t>Rohbau EG + OG</t>
  </si>
  <si>
    <t>Dacharbeiten</t>
  </si>
  <si>
    <t>Alois Gruber</t>
  </si>
  <si>
    <t>Fenster</t>
  </si>
  <si>
    <t>Gebu Fensterbau</t>
  </si>
  <si>
    <t>Innenausbau I</t>
  </si>
  <si>
    <t>König GmbH</t>
  </si>
  <si>
    <t>Estrich</t>
  </si>
  <si>
    <t>Anton Schering</t>
  </si>
  <si>
    <t>Innenausbau II</t>
  </si>
  <si>
    <t>Lutz &amp; Partner</t>
  </si>
  <si>
    <t>Fertiginstallation</t>
  </si>
  <si>
    <t>Elektro Malisch</t>
  </si>
  <si>
    <t>Übernahme der Feiertage aus der Feiertagstabelle für das Bundesland Hessen</t>
  </si>
  <si>
    <t>Projektplan Schulze, Hessen</t>
  </si>
  <si>
    <t>Projektplan Röder, Thüringen</t>
  </si>
  <si>
    <t>Übernahme der Feiertage aus der Feiertagstabelle für das Bundesland Thüringen</t>
  </si>
  <si>
    <t>Projektplan Schneider, Bayern</t>
  </si>
  <si>
    <t>Übernahme der Feiertage aus der Feiertagstabelle für das Bundesland Bayern</t>
  </si>
  <si>
    <t>Projektplan Schneider, Berlin</t>
  </si>
  <si>
    <t>Übernahme der Feiertage aus der Feiertagstabelle für das Bundesland Berlin</t>
  </si>
  <si>
    <t>Projekt Röder, Thüringen</t>
  </si>
  <si>
    <t>Projekt Schneider, Bayern</t>
  </si>
  <si>
    <t>Projekt Gmeiner, Berlin</t>
  </si>
  <si>
    <t>Projekt Schulze, Hessen</t>
  </si>
  <si>
    <t>Kapitel 13 - Namen und intelligente Tabellen verwenden</t>
  </si>
  <si>
    <t>Feiertage des Jahres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</si>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</sst>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;;;"/>
    <numFmt numFmtId="165" formatCode="\ ddd* dd/mm/yyyy\ "/>
    <numFmt numFmtId="166" formatCode="0\ &quot;AT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8"/>
      <color theme="5"/>
      <name val="Calibri"/>
      <family val="2"/>
      <scheme val="minor"/>
    </font>
    <font>
      <sz val="9"/>
      <color indexed="81"/>
      <name val="Segoe U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/>
        <bgColor theme="5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0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 style="thin">
        <color theme="5" tint="0.39997558519241921"/>
      </top>
      <bottom style="thin">
        <color theme="5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 style="thin">
        <color theme="5" tint="0.39997558519241921"/>
      </top>
      <bottom style="thin">
        <color theme="5"/>
      </bottom>
      <diagonal/>
    </border>
    <border>
      <left/>
      <right style="thin">
        <color theme="5"/>
      </right>
      <top style="thin">
        <color theme="5" tint="0.39997558519241921"/>
      </top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/>
      </right>
      <top style="thin">
        <color theme="5" tint="0.39997558519241921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7" fillId="0" borderId="0" applyNumberFormat="0" applyFill="0" applyBorder="0" applyAlignment="0" applyProtection="0"/>
  </cellStyleXfs>
  <cellXfs count="10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14" fontId="0" fillId="0" borderId="0" xfId="0" applyNumberFormat="1"/>
    <xf numFmtId="0" fontId="0" fillId="6" borderId="5" xfId="0" applyFont="1" applyFill="1" applyBorder="1" applyAlignment="1">
      <alignment horizontal="left" indent="1"/>
    </xf>
    <xf numFmtId="0" fontId="0" fillId="6" borderId="0" xfId="0" applyFont="1" applyFill="1" applyBorder="1" applyAlignment="1">
      <alignment horizontal="left" indent="1"/>
    </xf>
    <xf numFmtId="0" fontId="0" fillId="0" borderId="5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12" fillId="5" borderId="10" xfId="0" applyFont="1" applyFill="1" applyBorder="1" applyAlignment="1">
      <alignment horizontal="left" indent="1"/>
    </xf>
    <xf numFmtId="0" fontId="12" fillId="5" borderId="11" xfId="0" applyFont="1" applyFill="1" applyBorder="1" applyAlignment="1">
      <alignment horizontal="left" indent="1"/>
    </xf>
    <xf numFmtId="0" fontId="0" fillId="6" borderId="13" xfId="0" applyFont="1" applyFill="1" applyBorder="1" applyAlignment="1">
      <alignment horizontal="left" indent="1"/>
    </xf>
    <xf numFmtId="0" fontId="0" fillId="6" borderId="14" xfId="0" applyFont="1" applyFill="1" applyBorder="1" applyAlignment="1">
      <alignment horizontal="left" inden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left" indent="1"/>
    </xf>
    <xf numFmtId="0" fontId="12" fillId="7" borderId="18" xfId="0" applyFont="1" applyFill="1" applyBorder="1" applyAlignment="1">
      <alignment horizontal="left" indent="1"/>
    </xf>
    <xf numFmtId="0" fontId="12" fillId="7" borderId="19" xfId="0" applyFont="1" applyFill="1" applyBorder="1" applyAlignment="1">
      <alignment horizontal="left" indent="1"/>
    </xf>
    <xf numFmtId="0" fontId="0" fillId="0" borderId="0" xfId="0" applyFont="1" applyAlignment="1"/>
    <xf numFmtId="0" fontId="0" fillId="0" borderId="0" xfId="0" applyFont="1" applyFill="1" applyBorder="1" applyAlignment="1">
      <alignment horizontal="center" wrapText="1"/>
    </xf>
    <xf numFmtId="0" fontId="2" fillId="8" borderId="0" xfId="0" applyFont="1" applyFill="1" applyAlignment="1">
      <alignment horizontal="center"/>
    </xf>
    <xf numFmtId="0" fontId="0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/>
    <xf numFmtId="0" fontId="0" fillId="0" borderId="21" xfId="0" applyFont="1" applyFill="1" applyBorder="1"/>
    <xf numFmtId="0" fontId="0" fillId="0" borderId="16" xfId="0" applyFont="1" applyFill="1" applyBorder="1"/>
    <xf numFmtId="0" fontId="14" fillId="0" borderId="21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2" fillId="8" borderId="22" xfId="0" applyFont="1" applyFill="1" applyBorder="1" applyAlignment="1">
      <alignment horizontal="center" wrapText="1"/>
    </xf>
    <xf numFmtId="0" fontId="2" fillId="8" borderId="23" xfId="0" applyFont="1" applyFill="1" applyBorder="1" applyAlignment="1">
      <alignment horizontal="center" wrapText="1"/>
    </xf>
    <xf numFmtId="0" fontId="2" fillId="8" borderId="24" xfId="0" applyFont="1" applyFill="1" applyBorder="1" applyAlignment="1">
      <alignment horizontal="center" wrapText="1"/>
    </xf>
    <xf numFmtId="0" fontId="13" fillId="8" borderId="0" xfId="0" applyFont="1" applyFill="1" applyAlignment="1">
      <alignment horizontal="left" indent="1"/>
    </xf>
    <xf numFmtId="0" fontId="13" fillId="8" borderId="0" xfId="0" applyFont="1" applyFill="1"/>
    <xf numFmtId="14" fontId="0" fillId="0" borderId="28" xfId="0" applyNumberFormat="1" applyFont="1" applyBorder="1" applyAlignment="1">
      <alignment horizontal="center"/>
    </xf>
    <xf numFmtId="14" fontId="2" fillId="8" borderId="28" xfId="0" applyNumberFormat="1" applyFont="1" applyFill="1" applyBorder="1" applyAlignment="1">
      <alignment horizontal="center"/>
    </xf>
    <xf numFmtId="14" fontId="0" fillId="0" borderId="33" xfId="0" applyNumberFormat="1" applyFont="1" applyBorder="1" applyAlignment="1">
      <alignment horizontal="center"/>
    </xf>
    <xf numFmtId="0" fontId="2" fillId="8" borderId="0" xfId="0" applyFont="1" applyFill="1"/>
    <xf numFmtId="0" fontId="13" fillId="8" borderId="0" xfId="0" applyFont="1" applyFill="1" applyBorder="1"/>
    <xf numFmtId="0" fontId="12" fillId="5" borderId="10" xfId="0" applyFont="1" applyFill="1" applyBorder="1" applyAlignment="1">
      <alignment horizontal="center" wrapText="1"/>
    </xf>
    <xf numFmtId="0" fontId="12" fillId="5" borderId="11" xfId="0" applyFont="1" applyFill="1" applyBorder="1" applyAlignment="1">
      <alignment horizontal="center" wrapText="1"/>
    </xf>
    <xf numFmtId="0" fontId="12" fillId="5" borderId="12" xfId="0" applyFont="1" applyFill="1" applyBorder="1" applyAlignment="1">
      <alignment horizontal="center" wrapText="1"/>
    </xf>
    <xf numFmtId="164" fontId="0" fillId="10" borderId="34" xfId="0" applyNumberFormat="1" applyFont="1" applyFill="1" applyBorder="1" applyAlignment="1">
      <alignment horizontal="center" vertical="center" wrapText="1"/>
    </xf>
    <xf numFmtId="164" fontId="0" fillId="10" borderId="35" xfId="0" applyNumberFormat="1" applyFont="1" applyFill="1" applyBorder="1" applyAlignment="1">
      <alignment horizontal="center" vertical="center" wrapText="1"/>
    </xf>
    <xf numFmtId="164" fontId="0" fillId="10" borderId="36" xfId="0" applyNumberFormat="1" applyFont="1" applyFill="1" applyBorder="1" applyAlignment="1">
      <alignment horizontal="center" vertical="center" wrapText="1"/>
    </xf>
    <xf numFmtId="164" fontId="0" fillId="0" borderId="34" xfId="0" applyNumberFormat="1" applyFont="1" applyBorder="1" applyAlignment="1">
      <alignment horizontal="center" vertical="center" wrapText="1"/>
    </xf>
    <xf numFmtId="164" fontId="0" fillId="0" borderId="35" xfId="0" applyNumberFormat="1" applyFont="1" applyBorder="1" applyAlignment="1">
      <alignment horizontal="center" vertical="center" wrapText="1"/>
    </xf>
    <xf numFmtId="164" fontId="0" fillId="0" borderId="36" xfId="0" applyNumberFormat="1" applyFont="1" applyBorder="1" applyAlignment="1">
      <alignment horizontal="center" vertical="center" wrapText="1"/>
    </xf>
    <xf numFmtId="164" fontId="0" fillId="0" borderId="29" xfId="0" applyNumberFormat="1" applyFont="1" applyBorder="1" applyAlignment="1">
      <alignment horizontal="center" vertical="center" wrapText="1"/>
    </xf>
    <xf numFmtId="164" fontId="0" fillId="0" borderId="31" xfId="0" applyNumberFormat="1" applyFont="1" applyBorder="1" applyAlignment="1">
      <alignment horizontal="center" vertical="center" wrapText="1"/>
    </xf>
    <xf numFmtId="164" fontId="0" fillId="0" borderId="3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27" xfId="0" applyFont="1" applyBorder="1" applyAlignment="1">
      <alignment horizontal="left" indent="1"/>
    </xf>
    <xf numFmtId="0" fontId="0" fillId="0" borderId="30" xfId="0" applyFont="1" applyBorder="1" applyAlignment="1">
      <alignment horizontal="left" indent="1"/>
    </xf>
    <xf numFmtId="0" fontId="0" fillId="0" borderId="10" xfId="0" applyFont="1" applyBorder="1" applyAlignment="1">
      <alignment horizontal="left" indent="1"/>
    </xf>
    <xf numFmtId="0" fontId="0" fillId="0" borderId="20" xfId="0" applyFont="1" applyBorder="1" applyAlignment="1">
      <alignment horizontal="left" indent="1"/>
    </xf>
    <xf numFmtId="0" fontId="12" fillId="8" borderId="25" xfId="0" applyFont="1" applyFill="1" applyBorder="1" applyAlignment="1">
      <alignment horizontal="left" indent="1"/>
    </xf>
    <xf numFmtId="0" fontId="12" fillId="8" borderId="12" xfId="0" applyFont="1" applyFill="1" applyBorder="1" applyAlignment="1">
      <alignment horizontal="center"/>
    </xf>
    <xf numFmtId="0" fontId="12" fillId="5" borderId="22" xfId="0" applyFont="1" applyFill="1" applyBorder="1" applyAlignment="1">
      <alignment horizontal="left" indent="1"/>
    </xf>
    <xf numFmtId="0" fontId="12" fillId="5" borderId="24" xfId="0" applyFont="1" applyFill="1" applyBorder="1" applyAlignment="1">
      <alignment horizontal="center"/>
    </xf>
    <xf numFmtId="0" fontId="15" fillId="9" borderId="0" xfId="0" applyNumberFormat="1" applyFont="1" applyFill="1" applyBorder="1" applyAlignment="1">
      <alignment horizontal="centerContinuous"/>
    </xf>
    <xf numFmtId="0" fontId="15" fillId="9" borderId="0" xfId="0" applyFont="1" applyFill="1" applyAlignment="1">
      <alignment horizontal="centerContinuous"/>
    </xf>
    <xf numFmtId="165" fontId="0" fillId="6" borderId="0" xfId="0" applyNumberFormat="1" applyFont="1" applyFill="1" applyBorder="1" applyAlignment="1"/>
    <xf numFmtId="166" fontId="0" fillId="6" borderId="0" xfId="0" applyNumberFormat="1" applyFont="1" applyFill="1" applyBorder="1" applyAlignment="1">
      <alignment horizontal="right" indent="1"/>
    </xf>
    <xf numFmtId="165" fontId="0" fillId="6" borderId="6" xfId="0" applyNumberFormat="1" applyFont="1" applyFill="1" applyBorder="1" applyAlignment="1"/>
    <xf numFmtId="165" fontId="0" fillId="0" borderId="0" xfId="0" applyNumberFormat="1" applyFont="1" applyBorder="1" applyAlignment="1"/>
    <xf numFmtId="166" fontId="0" fillId="0" borderId="0" xfId="0" applyNumberFormat="1" applyFont="1" applyBorder="1" applyAlignment="1">
      <alignment horizontal="right" indent="1"/>
    </xf>
    <xf numFmtId="165" fontId="0" fillId="0" borderId="6" xfId="0" applyNumberFormat="1" applyFont="1" applyBorder="1" applyAlignment="1"/>
    <xf numFmtId="0" fontId="0" fillId="6" borderId="7" xfId="0" applyFont="1" applyFill="1" applyBorder="1" applyAlignment="1">
      <alignment horizontal="left" indent="1"/>
    </xf>
    <xf numFmtId="0" fontId="0" fillId="6" borderId="8" xfId="0" applyFont="1" applyFill="1" applyBorder="1" applyAlignment="1">
      <alignment horizontal="left" indent="1"/>
    </xf>
    <xf numFmtId="165" fontId="0" fillId="6" borderId="8" xfId="0" applyNumberFormat="1" applyFont="1" applyFill="1" applyBorder="1" applyAlignment="1"/>
    <xf numFmtId="166" fontId="0" fillId="6" borderId="8" xfId="0" applyNumberFormat="1" applyFont="1" applyFill="1" applyBorder="1" applyAlignment="1">
      <alignment horizontal="right" indent="1"/>
    </xf>
    <xf numFmtId="165" fontId="0" fillId="6" borderId="9" xfId="0" applyNumberFormat="1" applyFont="1" applyFill="1" applyBorder="1" applyAlignment="1"/>
    <xf numFmtId="0" fontId="12" fillId="5" borderId="12" xfId="0" applyFont="1" applyFill="1" applyBorder="1" applyAlignment="1">
      <alignment horizontal="left" indent="1"/>
    </xf>
    <xf numFmtId="165" fontId="0" fillId="6" borderId="14" xfId="0" applyNumberFormat="1" applyFont="1" applyFill="1" applyBorder="1" applyAlignment="1"/>
    <xf numFmtId="166" fontId="0" fillId="6" borderId="14" xfId="0" applyNumberFormat="1" applyFont="1" applyFill="1" applyBorder="1" applyAlignment="1">
      <alignment horizontal="right" indent="1"/>
    </xf>
    <xf numFmtId="165" fontId="0" fillId="6" borderId="15" xfId="0" applyNumberFormat="1" applyFont="1" applyFill="1" applyBorder="1" applyAlignment="1"/>
    <xf numFmtId="0" fontId="12" fillId="11" borderId="37" xfId="0" applyFont="1" applyFill="1" applyBorder="1" applyAlignment="1">
      <alignment horizontal="left" indent="1"/>
    </xf>
    <xf numFmtId="0" fontId="12" fillId="11" borderId="38" xfId="0" applyFont="1" applyFill="1" applyBorder="1" applyAlignment="1">
      <alignment horizontal="left" indent="1"/>
    </xf>
    <xf numFmtId="0" fontId="12" fillId="11" borderId="39" xfId="0" applyFont="1" applyFill="1" applyBorder="1" applyAlignment="1">
      <alignment horizontal="lef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8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V$5" max="2100" min="2013" page="10" val="2013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R&#246;der; Th&#252;ringen'!A1"/><Relationship Id="rId2" Type="http://schemas.openxmlformats.org/officeDocument/2006/relationships/hyperlink" Target="#'Schneider, Bayern'!A1"/><Relationship Id="rId1" Type="http://schemas.openxmlformats.org/officeDocument/2006/relationships/hyperlink" Target="#'Gmeiner, Berlin'!A1"/><Relationship Id="rId6" Type="http://schemas.openxmlformats.org/officeDocument/2006/relationships/hyperlink" Target="#Feiertage!A1"/><Relationship Id="rId5" Type="http://schemas.openxmlformats.org/officeDocument/2006/relationships/image" Target="../media/image1.png"/><Relationship Id="rId4" Type="http://schemas.openxmlformats.org/officeDocument/2006/relationships/hyperlink" Target="#'Schulze, Hess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4</xdr:row>
          <xdr:rowOff>0</xdr:rowOff>
        </xdr:from>
        <xdr:to>
          <xdr:col>24</xdr:col>
          <xdr:colOff>0</xdr:colOff>
          <xdr:row>5</xdr:row>
          <xdr:rowOff>0</xdr:rowOff>
        </xdr:to>
        <xdr:sp macro="" textlink="">
          <xdr:nvSpPr>
            <xdr:cNvPr id="8193" name="Spinne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8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98" t="s">
        <v>0</v>
      </c>
      <c r="C2" s="99"/>
      <c r="D2" s="99"/>
      <c r="E2" s="99"/>
      <c r="F2" s="99"/>
      <c r="G2" s="99"/>
      <c r="H2" s="9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100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4</v>
      </c>
      <c r="D6" s="15" t="s">
        <v>99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5</v>
      </c>
      <c r="D8" s="15" t="s">
        <v>96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6</v>
      </c>
      <c r="D10" s="15" t="s">
        <v>97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98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11</v>
      </c>
      <c r="E14" s="10"/>
      <c r="F14" s="10"/>
      <c r="G14" s="10"/>
      <c r="H14" s="10"/>
      <c r="I14" s="11"/>
      <c r="J14" s="12"/>
    </row>
    <row r="15" spans="1:11" ht="8.1" customHeight="1" x14ac:dyDescent="0.25"/>
    <row r="17" spans="1:11" x14ac:dyDescent="0.25">
      <c r="A17" s="3"/>
      <c r="B17" s="13" t="s">
        <v>3</v>
      </c>
      <c r="C17" s="8"/>
      <c r="D17" s="8"/>
      <c r="E17" s="9"/>
      <c r="F17" s="9"/>
      <c r="G17" s="9"/>
      <c r="H17" s="9"/>
      <c r="I17" s="9"/>
      <c r="J17" s="9"/>
      <c r="K17" s="9"/>
    </row>
    <row r="18" spans="1:11" x14ac:dyDescent="0.25">
      <c r="B18" s="100" t="s">
        <v>102</v>
      </c>
      <c r="C18" s="100"/>
      <c r="D18" s="100"/>
      <c r="E18" s="100"/>
      <c r="F18" s="100"/>
      <c r="G18" s="100"/>
      <c r="H18" s="100"/>
      <c r="I18" s="100"/>
      <c r="J18" s="100"/>
      <c r="K18" s="100"/>
    </row>
  </sheetData>
  <mergeCells count="1">
    <mergeCell ref="B2:H2"/>
  </mergeCells>
  <hyperlinks>
    <hyperlink ref="B18" r:id="rId1"/>
    <hyperlink ref="B18:K18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Normal="100" workbookViewId="0">
      <selection activeCell="F6" sqref="F6"/>
    </sheetView>
  </sheetViews>
  <sheetFormatPr baseColWidth="10" defaultRowHeight="15" x14ac:dyDescent="0.25"/>
  <cols>
    <col min="1" max="1" width="8.5703125" customWidth="1"/>
    <col min="2" max="3" width="20.7109375" customWidth="1"/>
    <col min="4" max="4" width="16.7109375" customWidth="1"/>
    <col min="5" max="5" width="12.7109375" customWidth="1"/>
    <col min="6" max="6" width="16.7109375" customWidth="1"/>
  </cols>
  <sheetData>
    <row r="1" spans="1:6" ht="45" customHeight="1" x14ac:dyDescent="0.7">
      <c r="A1" s="4"/>
      <c r="B1" s="14" t="s">
        <v>89</v>
      </c>
    </row>
    <row r="2" spans="1:6" x14ac:dyDescent="0.25">
      <c r="B2" t="s">
        <v>88</v>
      </c>
    </row>
    <row r="5" spans="1:6" x14ac:dyDescent="0.25">
      <c r="B5" s="22" t="s">
        <v>66</v>
      </c>
      <c r="C5" s="23" t="s">
        <v>67</v>
      </c>
      <c r="D5" s="23" t="s">
        <v>68</v>
      </c>
      <c r="E5" s="23" t="s">
        <v>69</v>
      </c>
      <c r="F5" s="91" t="s">
        <v>70</v>
      </c>
    </row>
    <row r="6" spans="1:6" x14ac:dyDescent="0.25">
      <c r="B6" s="24" t="s">
        <v>71</v>
      </c>
      <c r="C6" s="25" t="s">
        <v>72</v>
      </c>
      <c r="D6" s="92">
        <v>41788</v>
      </c>
      <c r="E6" s="93">
        <v>2</v>
      </c>
      <c r="F6" s="94">
        <f t="shared" ref="F6:F14" si="0">WORKDAY(D6,E6-1,Feiertage_HE)</f>
        <v>41789</v>
      </c>
    </row>
    <row r="7" spans="1:6" x14ac:dyDescent="0.25">
      <c r="B7" s="20" t="s">
        <v>73</v>
      </c>
      <c r="C7" s="21" t="s">
        <v>74</v>
      </c>
      <c r="D7" s="83">
        <v>41792</v>
      </c>
      <c r="E7" s="84">
        <v>14</v>
      </c>
      <c r="F7" s="85">
        <f t="shared" si="0"/>
        <v>41809</v>
      </c>
    </row>
    <row r="8" spans="1:6" x14ac:dyDescent="0.25">
      <c r="B8" s="18" t="s">
        <v>75</v>
      </c>
      <c r="C8" s="19" t="s">
        <v>74</v>
      </c>
      <c r="D8" s="80">
        <v>41799</v>
      </c>
      <c r="E8" s="81">
        <v>17</v>
      </c>
      <c r="F8" s="82">
        <f t="shared" si="0"/>
        <v>41821</v>
      </c>
    </row>
    <row r="9" spans="1:6" x14ac:dyDescent="0.25">
      <c r="B9" s="20" t="s">
        <v>76</v>
      </c>
      <c r="C9" s="21" t="s">
        <v>77</v>
      </c>
      <c r="D9" s="83">
        <v>41808</v>
      </c>
      <c r="E9" s="84">
        <v>4</v>
      </c>
      <c r="F9" s="85">
        <f t="shared" si="0"/>
        <v>41813</v>
      </c>
    </row>
    <row r="10" spans="1:6" x14ac:dyDescent="0.25">
      <c r="B10" s="18" t="s">
        <v>78</v>
      </c>
      <c r="C10" s="19" t="s">
        <v>79</v>
      </c>
      <c r="D10" s="80">
        <v>41820</v>
      </c>
      <c r="E10" s="81">
        <v>2</v>
      </c>
      <c r="F10" s="82">
        <f t="shared" si="0"/>
        <v>41821</v>
      </c>
    </row>
    <row r="11" spans="1:6" x14ac:dyDescent="0.25">
      <c r="B11" s="20" t="s">
        <v>80</v>
      </c>
      <c r="C11" s="21" t="s">
        <v>81</v>
      </c>
      <c r="D11" s="83">
        <v>41836</v>
      </c>
      <c r="E11" s="84">
        <v>34</v>
      </c>
      <c r="F11" s="85">
        <f t="shared" si="0"/>
        <v>41883</v>
      </c>
    </row>
    <row r="12" spans="1:6" x14ac:dyDescent="0.25">
      <c r="B12" s="18" t="s">
        <v>82</v>
      </c>
      <c r="C12" s="19" t="s">
        <v>83</v>
      </c>
      <c r="D12" s="80">
        <v>41855</v>
      </c>
      <c r="E12" s="81">
        <v>4</v>
      </c>
      <c r="F12" s="82">
        <f t="shared" si="0"/>
        <v>41858</v>
      </c>
    </row>
    <row r="13" spans="1:6" x14ac:dyDescent="0.25">
      <c r="B13" s="20" t="s">
        <v>84</v>
      </c>
      <c r="C13" s="21" t="s">
        <v>85</v>
      </c>
      <c r="D13" s="83">
        <v>41878</v>
      </c>
      <c r="E13" s="84">
        <v>8</v>
      </c>
      <c r="F13" s="85">
        <f t="shared" si="0"/>
        <v>41887</v>
      </c>
    </row>
    <row r="14" spans="1:6" x14ac:dyDescent="0.25">
      <c r="B14" s="86" t="s">
        <v>86</v>
      </c>
      <c r="C14" s="87" t="s">
        <v>87</v>
      </c>
      <c r="D14" s="88">
        <v>41908</v>
      </c>
      <c r="E14" s="89">
        <v>6</v>
      </c>
      <c r="F14" s="90">
        <f t="shared" si="0"/>
        <v>41915</v>
      </c>
    </row>
    <row r="17" spans="4:4" x14ac:dyDescent="0.25">
      <c r="D17" s="17"/>
    </row>
    <row r="18" spans="4:4" x14ac:dyDescent="0.25">
      <c r="D18" s="17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3" width="20.7109375" customWidth="1"/>
    <col min="4" max="4" width="16.7109375" customWidth="1"/>
    <col min="5" max="5" width="12.7109375" customWidth="1"/>
    <col min="6" max="6" width="16.7109375" customWidth="1"/>
  </cols>
  <sheetData>
    <row r="1" spans="1:6" ht="45" customHeight="1" x14ac:dyDescent="0.7">
      <c r="A1" s="4"/>
      <c r="B1" s="14" t="s">
        <v>90</v>
      </c>
    </row>
    <row r="2" spans="1:6" x14ac:dyDescent="0.25">
      <c r="B2" t="s">
        <v>91</v>
      </c>
    </row>
    <row r="5" spans="1:6" x14ac:dyDescent="0.25">
      <c r="B5" s="31" t="s">
        <v>66</v>
      </c>
      <c r="C5" s="32" t="s">
        <v>67</v>
      </c>
      <c r="D5" s="32" t="s">
        <v>68</v>
      </c>
      <c r="E5" s="32" t="s">
        <v>69</v>
      </c>
      <c r="F5" s="33" t="s">
        <v>70</v>
      </c>
    </row>
    <row r="6" spans="1:6" x14ac:dyDescent="0.25">
      <c r="B6" s="24" t="s">
        <v>71</v>
      </c>
      <c r="C6" s="25" t="s">
        <v>72</v>
      </c>
      <c r="D6" s="92">
        <v>41899</v>
      </c>
      <c r="E6" s="93">
        <v>4</v>
      </c>
      <c r="F6" s="94">
        <f t="shared" ref="F6:F14" si="0">WORKDAY(D6,E6-1,Feiertage_TH)</f>
        <v>41904</v>
      </c>
    </row>
    <row r="7" spans="1:6" x14ac:dyDescent="0.25">
      <c r="B7" s="20" t="s">
        <v>73</v>
      </c>
      <c r="C7" s="21" t="s">
        <v>74</v>
      </c>
      <c r="D7" s="83">
        <v>41905</v>
      </c>
      <c r="E7" s="84">
        <v>12</v>
      </c>
      <c r="F7" s="85">
        <f t="shared" si="0"/>
        <v>41920</v>
      </c>
    </row>
    <row r="8" spans="1:6" x14ac:dyDescent="0.25">
      <c r="B8" s="18" t="s">
        <v>75</v>
      </c>
      <c r="C8" s="19" t="s">
        <v>74</v>
      </c>
      <c r="D8" s="80">
        <v>41909</v>
      </c>
      <c r="E8" s="81">
        <v>25</v>
      </c>
      <c r="F8" s="82">
        <f t="shared" si="0"/>
        <v>41942</v>
      </c>
    </row>
    <row r="9" spans="1:6" x14ac:dyDescent="0.25">
      <c r="B9" s="20" t="s">
        <v>76</v>
      </c>
      <c r="C9" s="21" t="s">
        <v>77</v>
      </c>
      <c r="D9" s="83">
        <v>41919</v>
      </c>
      <c r="E9" s="84">
        <v>5</v>
      </c>
      <c r="F9" s="85">
        <f t="shared" si="0"/>
        <v>41925</v>
      </c>
    </row>
    <row r="10" spans="1:6" x14ac:dyDescent="0.25">
      <c r="B10" s="18" t="s">
        <v>78</v>
      </c>
      <c r="C10" s="19" t="s">
        <v>79</v>
      </c>
      <c r="D10" s="80">
        <v>41933</v>
      </c>
      <c r="E10" s="81">
        <v>3</v>
      </c>
      <c r="F10" s="82">
        <f t="shared" si="0"/>
        <v>41935</v>
      </c>
    </row>
    <row r="11" spans="1:6" x14ac:dyDescent="0.25">
      <c r="B11" s="20" t="s">
        <v>80</v>
      </c>
      <c r="C11" s="21" t="s">
        <v>81</v>
      </c>
      <c r="D11" s="83">
        <v>41947</v>
      </c>
      <c r="E11" s="84">
        <v>24</v>
      </c>
      <c r="F11" s="85">
        <f t="shared" si="0"/>
        <v>41978</v>
      </c>
    </row>
    <row r="12" spans="1:6" x14ac:dyDescent="0.25">
      <c r="B12" s="18" t="s">
        <v>82</v>
      </c>
      <c r="C12" s="19" t="s">
        <v>83</v>
      </c>
      <c r="D12" s="80">
        <v>41967</v>
      </c>
      <c r="E12" s="81">
        <v>2</v>
      </c>
      <c r="F12" s="82">
        <f t="shared" si="0"/>
        <v>41968</v>
      </c>
    </row>
    <row r="13" spans="1:6" x14ac:dyDescent="0.25">
      <c r="B13" s="20" t="s">
        <v>84</v>
      </c>
      <c r="C13" s="21" t="s">
        <v>85</v>
      </c>
      <c r="D13" s="83">
        <v>41989</v>
      </c>
      <c r="E13" s="84">
        <v>13</v>
      </c>
      <c r="F13" s="85">
        <f t="shared" si="0"/>
        <v>42005</v>
      </c>
    </row>
    <row r="14" spans="1:6" x14ac:dyDescent="0.25">
      <c r="B14" s="86" t="s">
        <v>86</v>
      </c>
      <c r="C14" s="87" t="s">
        <v>87</v>
      </c>
      <c r="D14" s="88">
        <v>42019</v>
      </c>
      <c r="E14" s="89">
        <v>7</v>
      </c>
      <c r="F14" s="90">
        <f t="shared" si="0"/>
        <v>42027</v>
      </c>
    </row>
    <row r="17" spans="4:4" x14ac:dyDescent="0.25">
      <c r="D17" s="17"/>
    </row>
    <row r="18" spans="4:4" x14ac:dyDescent="0.25">
      <c r="D18" s="17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3" width="20.7109375" customWidth="1"/>
    <col min="4" max="4" width="16.7109375" customWidth="1"/>
    <col min="5" max="5" width="12.7109375" customWidth="1"/>
    <col min="6" max="6" width="16.7109375" customWidth="1"/>
  </cols>
  <sheetData>
    <row r="1" spans="1:6" ht="45" customHeight="1" x14ac:dyDescent="0.7">
      <c r="A1" s="4"/>
      <c r="B1" s="14" t="s">
        <v>92</v>
      </c>
    </row>
    <row r="2" spans="1:6" x14ac:dyDescent="0.25">
      <c r="B2" t="s">
        <v>93</v>
      </c>
    </row>
    <row r="5" spans="1:6" x14ac:dyDescent="0.25">
      <c r="B5" s="95" t="s">
        <v>66</v>
      </c>
      <c r="C5" s="96" t="s">
        <v>67</v>
      </c>
      <c r="D5" s="96" t="s">
        <v>68</v>
      </c>
      <c r="E5" s="96" t="s">
        <v>69</v>
      </c>
      <c r="F5" s="97" t="s">
        <v>70</v>
      </c>
    </row>
    <row r="6" spans="1:6" x14ac:dyDescent="0.25">
      <c r="B6" s="24" t="s">
        <v>71</v>
      </c>
      <c r="C6" s="25" t="s">
        <v>72</v>
      </c>
      <c r="D6" s="92">
        <v>41793</v>
      </c>
      <c r="E6" s="93">
        <v>3</v>
      </c>
      <c r="F6" s="94">
        <f t="shared" ref="F6:F14" si="0">WORKDAY(D6,E6-1,Feiertage_BY)</f>
        <v>41795</v>
      </c>
    </row>
    <row r="7" spans="1:6" x14ac:dyDescent="0.25">
      <c r="B7" s="20" t="s">
        <v>73</v>
      </c>
      <c r="C7" s="21" t="s">
        <v>74</v>
      </c>
      <c r="D7" s="83">
        <v>41799</v>
      </c>
      <c r="E7" s="84">
        <v>14</v>
      </c>
      <c r="F7" s="85">
        <f t="shared" si="0"/>
        <v>41816</v>
      </c>
    </row>
    <row r="8" spans="1:6" x14ac:dyDescent="0.25">
      <c r="B8" s="18" t="s">
        <v>75</v>
      </c>
      <c r="C8" s="19" t="s">
        <v>74</v>
      </c>
      <c r="D8" s="80">
        <v>41803</v>
      </c>
      <c r="E8" s="81">
        <v>25</v>
      </c>
      <c r="F8" s="82">
        <f t="shared" si="0"/>
        <v>41837</v>
      </c>
    </row>
    <row r="9" spans="1:6" x14ac:dyDescent="0.25">
      <c r="B9" s="20" t="s">
        <v>76</v>
      </c>
      <c r="C9" s="21" t="s">
        <v>77</v>
      </c>
      <c r="D9" s="83">
        <v>41813</v>
      </c>
      <c r="E9" s="84">
        <v>5</v>
      </c>
      <c r="F9" s="85">
        <f t="shared" si="0"/>
        <v>41817</v>
      </c>
    </row>
    <row r="10" spans="1:6" x14ac:dyDescent="0.25">
      <c r="B10" s="18" t="s">
        <v>78</v>
      </c>
      <c r="C10" s="19" t="s">
        <v>79</v>
      </c>
      <c r="D10" s="80">
        <v>41827</v>
      </c>
      <c r="E10" s="81">
        <v>5</v>
      </c>
      <c r="F10" s="82">
        <f t="shared" si="0"/>
        <v>41831</v>
      </c>
    </row>
    <row r="11" spans="1:6" x14ac:dyDescent="0.25">
      <c r="B11" s="20" t="s">
        <v>80</v>
      </c>
      <c r="C11" s="21" t="s">
        <v>81</v>
      </c>
      <c r="D11" s="83">
        <v>41841</v>
      </c>
      <c r="E11" s="84">
        <v>16</v>
      </c>
      <c r="F11" s="85">
        <f t="shared" si="0"/>
        <v>41862</v>
      </c>
    </row>
    <row r="12" spans="1:6" x14ac:dyDescent="0.25">
      <c r="B12" s="18" t="s">
        <v>82</v>
      </c>
      <c r="C12" s="19" t="s">
        <v>83</v>
      </c>
      <c r="D12" s="80">
        <v>41859</v>
      </c>
      <c r="E12" s="81">
        <v>2</v>
      </c>
      <c r="F12" s="82">
        <f t="shared" si="0"/>
        <v>41862</v>
      </c>
    </row>
    <row r="13" spans="1:6" x14ac:dyDescent="0.25">
      <c r="B13" s="20" t="s">
        <v>84</v>
      </c>
      <c r="C13" s="21" t="s">
        <v>85</v>
      </c>
      <c r="D13" s="83">
        <v>41883</v>
      </c>
      <c r="E13" s="84">
        <v>14</v>
      </c>
      <c r="F13" s="85">
        <f t="shared" si="0"/>
        <v>41900</v>
      </c>
    </row>
    <row r="14" spans="1:6" x14ac:dyDescent="0.25">
      <c r="B14" s="86" t="s">
        <v>86</v>
      </c>
      <c r="C14" s="87" t="s">
        <v>87</v>
      </c>
      <c r="D14" s="88">
        <v>41913</v>
      </c>
      <c r="E14" s="89">
        <v>5</v>
      </c>
      <c r="F14" s="90">
        <f t="shared" si="0"/>
        <v>41919</v>
      </c>
    </row>
    <row r="17" spans="4:4" x14ac:dyDescent="0.25">
      <c r="D17" s="17"/>
    </row>
    <row r="18" spans="4:4" x14ac:dyDescent="0.25">
      <c r="D18" s="17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3" width="20.7109375" customWidth="1"/>
    <col min="4" max="4" width="16.7109375" customWidth="1"/>
    <col min="5" max="5" width="12.7109375" customWidth="1"/>
    <col min="6" max="6" width="16.7109375" customWidth="1"/>
  </cols>
  <sheetData>
    <row r="1" spans="1:6" ht="45" customHeight="1" x14ac:dyDescent="0.7">
      <c r="A1" s="4"/>
      <c r="B1" s="14" t="s">
        <v>94</v>
      </c>
    </row>
    <row r="2" spans="1:6" x14ac:dyDescent="0.25">
      <c r="B2" t="s">
        <v>95</v>
      </c>
    </row>
    <row r="5" spans="1:6" x14ac:dyDescent="0.25">
      <c r="B5" s="31" t="s">
        <v>66</v>
      </c>
      <c r="C5" s="32" t="s">
        <v>67</v>
      </c>
      <c r="D5" s="32" t="s">
        <v>68</v>
      </c>
      <c r="E5" s="32" t="s">
        <v>69</v>
      </c>
      <c r="F5" s="33" t="s">
        <v>70</v>
      </c>
    </row>
    <row r="6" spans="1:6" x14ac:dyDescent="0.25">
      <c r="B6" s="24" t="s">
        <v>71</v>
      </c>
      <c r="C6" s="25" t="s">
        <v>72</v>
      </c>
      <c r="D6" s="92">
        <v>41878</v>
      </c>
      <c r="E6" s="93">
        <v>3</v>
      </c>
      <c r="F6" s="94">
        <f t="shared" ref="F6:F14" si="0">WORKDAY(D6,E6-1,Feiertage_BE)</f>
        <v>41880</v>
      </c>
    </row>
    <row r="7" spans="1:6" x14ac:dyDescent="0.25">
      <c r="B7" s="20" t="s">
        <v>73</v>
      </c>
      <c r="C7" s="21" t="s">
        <v>74</v>
      </c>
      <c r="D7" s="83">
        <v>41883</v>
      </c>
      <c r="E7" s="84">
        <v>15</v>
      </c>
      <c r="F7" s="85">
        <f t="shared" si="0"/>
        <v>41901</v>
      </c>
    </row>
    <row r="8" spans="1:6" x14ac:dyDescent="0.25">
      <c r="B8" s="18" t="s">
        <v>75</v>
      </c>
      <c r="C8" s="19" t="s">
        <v>74</v>
      </c>
      <c r="D8" s="80">
        <v>41890</v>
      </c>
      <c r="E8" s="81">
        <v>33</v>
      </c>
      <c r="F8" s="82">
        <f t="shared" si="0"/>
        <v>41934</v>
      </c>
    </row>
    <row r="9" spans="1:6" x14ac:dyDescent="0.25">
      <c r="B9" s="20" t="s">
        <v>76</v>
      </c>
      <c r="C9" s="21" t="s">
        <v>77</v>
      </c>
      <c r="D9" s="83">
        <v>41898</v>
      </c>
      <c r="E9" s="84">
        <v>4</v>
      </c>
      <c r="F9" s="85">
        <f t="shared" si="0"/>
        <v>41901</v>
      </c>
    </row>
    <row r="10" spans="1:6" x14ac:dyDescent="0.25">
      <c r="B10" s="18" t="s">
        <v>78</v>
      </c>
      <c r="C10" s="19" t="s">
        <v>79</v>
      </c>
      <c r="D10" s="80">
        <v>41910</v>
      </c>
      <c r="E10" s="81">
        <v>3</v>
      </c>
      <c r="F10" s="82">
        <f t="shared" si="0"/>
        <v>41912</v>
      </c>
    </row>
    <row r="11" spans="1:6" x14ac:dyDescent="0.25">
      <c r="B11" s="20" t="s">
        <v>80</v>
      </c>
      <c r="C11" s="21" t="s">
        <v>81</v>
      </c>
      <c r="D11" s="83">
        <v>41926</v>
      </c>
      <c r="E11" s="84">
        <v>24</v>
      </c>
      <c r="F11" s="85">
        <f t="shared" si="0"/>
        <v>41957</v>
      </c>
    </row>
    <row r="12" spans="1:6" x14ac:dyDescent="0.25">
      <c r="B12" s="18" t="s">
        <v>82</v>
      </c>
      <c r="C12" s="19" t="s">
        <v>83</v>
      </c>
      <c r="D12" s="80">
        <v>41946</v>
      </c>
      <c r="E12" s="81">
        <v>4</v>
      </c>
      <c r="F12" s="82">
        <f t="shared" si="0"/>
        <v>41949</v>
      </c>
    </row>
    <row r="13" spans="1:6" x14ac:dyDescent="0.25">
      <c r="B13" s="20" t="s">
        <v>84</v>
      </c>
      <c r="C13" s="21" t="s">
        <v>85</v>
      </c>
      <c r="D13" s="83">
        <v>41968</v>
      </c>
      <c r="E13" s="84">
        <v>8</v>
      </c>
      <c r="F13" s="85">
        <f t="shared" si="0"/>
        <v>41977</v>
      </c>
    </row>
    <row r="14" spans="1:6" x14ac:dyDescent="0.25">
      <c r="B14" s="86" t="s">
        <v>86</v>
      </c>
      <c r="C14" s="87" t="s">
        <v>87</v>
      </c>
      <c r="D14" s="88">
        <v>41998</v>
      </c>
      <c r="E14" s="89">
        <v>4</v>
      </c>
      <c r="F14" s="90">
        <f t="shared" si="0"/>
        <v>42003</v>
      </c>
    </row>
    <row r="17" spans="4:4" x14ac:dyDescent="0.25">
      <c r="D17" s="17"/>
    </row>
    <row r="18" spans="4:4" x14ac:dyDescent="0.25">
      <c r="D18" s="17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7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0.7109375" customWidth="1"/>
    <col min="3" max="3" width="13.140625" customWidth="1"/>
    <col min="4" max="4" width="5.7109375" customWidth="1"/>
    <col min="5" max="20" width="4.28515625" hidden="1" customWidth="1"/>
    <col min="21" max="21" width="5.7109375" hidden="1" customWidth="1"/>
    <col min="22" max="37" width="7.140625" customWidth="1"/>
    <col min="38" max="38" width="5.7109375" customWidth="1"/>
    <col min="39" max="39" width="25.42578125" bestFit="1" customWidth="1"/>
    <col min="40" max="40" width="8.85546875" style="67" bestFit="1" customWidth="1"/>
  </cols>
  <sheetData>
    <row r="1" spans="1:40" ht="45" customHeight="1" x14ac:dyDescent="0.7">
      <c r="A1" s="4"/>
      <c r="B1" s="14" t="s">
        <v>65</v>
      </c>
    </row>
    <row r="2" spans="1:40" x14ac:dyDescent="0.25">
      <c r="B2" t="s">
        <v>64</v>
      </c>
    </row>
    <row r="5" spans="1:40" ht="23.25" x14ac:dyDescent="0.35">
      <c r="B5" s="48" t="s">
        <v>101</v>
      </c>
      <c r="C5" s="49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78">
        <v>2013</v>
      </c>
      <c r="W5" s="7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53"/>
      <c r="AM5" s="53"/>
      <c r="AN5" s="36"/>
    </row>
    <row r="6" spans="1:40" x14ac:dyDescent="0.25">
      <c r="B6" s="26"/>
      <c r="C6" s="27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40" s="34" customFormat="1" x14ac:dyDescent="0.25">
      <c r="B7" s="74" t="s">
        <v>10</v>
      </c>
      <c r="C7" s="75" t="s">
        <v>11</v>
      </c>
      <c r="E7" s="45" t="s">
        <v>12</v>
      </c>
      <c r="F7" s="46" t="s">
        <v>13</v>
      </c>
      <c r="G7" s="46" t="s">
        <v>14</v>
      </c>
      <c r="H7" s="46" t="s">
        <v>15</v>
      </c>
      <c r="I7" s="46" t="s">
        <v>16</v>
      </c>
      <c r="J7" s="46" t="s">
        <v>17</v>
      </c>
      <c r="K7" s="46" t="s">
        <v>18</v>
      </c>
      <c r="L7" s="46" t="s">
        <v>19</v>
      </c>
      <c r="M7" s="46" t="s">
        <v>20</v>
      </c>
      <c r="N7" s="46" t="s">
        <v>21</v>
      </c>
      <c r="O7" s="46" t="s">
        <v>22</v>
      </c>
      <c r="P7" s="46" t="s">
        <v>23</v>
      </c>
      <c r="Q7" s="46" t="s">
        <v>24</v>
      </c>
      <c r="R7" s="46" t="s">
        <v>25</v>
      </c>
      <c r="S7" s="46" t="s">
        <v>26</v>
      </c>
      <c r="T7" s="47" t="s">
        <v>27</v>
      </c>
      <c r="U7" s="35"/>
      <c r="V7" s="55" t="s">
        <v>12</v>
      </c>
      <c r="W7" s="56" t="s">
        <v>13</v>
      </c>
      <c r="X7" s="56" t="s">
        <v>14</v>
      </c>
      <c r="Y7" s="56" t="s">
        <v>15</v>
      </c>
      <c r="Z7" s="56" t="s">
        <v>16</v>
      </c>
      <c r="AA7" s="56" t="s">
        <v>17</v>
      </c>
      <c r="AB7" s="56" t="s">
        <v>18</v>
      </c>
      <c r="AC7" s="56" t="s">
        <v>19</v>
      </c>
      <c r="AD7" s="56" t="s">
        <v>20</v>
      </c>
      <c r="AE7" s="56" t="s">
        <v>21</v>
      </c>
      <c r="AF7" s="56" t="s">
        <v>22</v>
      </c>
      <c r="AG7" s="56" t="s">
        <v>23</v>
      </c>
      <c r="AH7" s="56" t="s">
        <v>24</v>
      </c>
      <c r="AI7" s="56" t="s">
        <v>25</v>
      </c>
      <c r="AJ7" s="56" t="s">
        <v>26</v>
      </c>
      <c r="AK7" s="57" t="s">
        <v>27</v>
      </c>
      <c r="AM7" s="76" t="s">
        <v>28</v>
      </c>
      <c r="AN7" s="77" t="s">
        <v>29</v>
      </c>
    </row>
    <row r="8" spans="1:40" x14ac:dyDescent="0.25">
      <c r="B8" s="70" t="s">
        <v>30</v>
      </c>
      <c r="C8" s="50">
        <f>DATE(V5,1,1)</f>
        <v>41275</v>
      </c>
      <c r="D8" s="26"/>
      <c r="E8" s="37" t="s">
        <v>31</v>
      </c>
      <c r="F8" s="38" t="s">
        <v>31</v>
      </c>
      <c r="G8" s="38" t="s">
        <v>31</v>
      </c>
      <c r="H8" s="38" t="s">
        <v>31</v>
      </c>
      <c r="I8" s="38" t="s">
        <v>31</v>
      </c>
      <c r="J8" s="38" t="s">
        <v>31</v>
      </c>
      <c r="K8" s="38" t="s">
        <v>31</v>
      </c>
      <c r="L8" s="38" t="s">
        <v>31</v>
      </c>
      <c r="M8" s="38" t="s">
        <v>31</v>
      </c>
      <c r="N8" s="38" t="s">
        <v>31</v>
      </c>
      <c r="O8" s="38" t="s">
        <v>31</v>
      </c>
      <c r="P8" s="38" t="s">
        <v>31</v>
      </c>
      <c r="Q8" s="38" t="s">
        <v>31</v>
      </c>
      <c r="R8" s="38" t="s">
        <v>31</v>
      </c>
      <c r="S8" s="38" t="s">
        <v>31</v>
      </c>
      <c r="T8" s="39" t="s">
        <v>31</v>
      </c>
      <c r="U8" s="28"/>
      <c r="V8" s="58">
        <f>IF(E8="x",$C8,0)</f>
        <v>41275</v>
      </c>
      <c r="W8" s="59">
        <f t="shared" ref="W8:AK23" si="0">IF(F8="x",$C8,0)</f>
        <v>41275</v>
      </c>
      <c r="X8" s="59">
        <f t="shared" si="0"/>
        <v>41275</v>
      </c>
      <c r="Y8" s="59">
        <f t="shared" si="0"/>
        <v>41275</v>
      </c>
      <c r="Z8" s="59">
        <f t="shared" si="0"/>
        <v>41275</v>
      </c>
      <c r="AA8" s="59">
        <f t="shared" si="0"/>
        <v>41275</v>
      </c>
      <c r="AB8" s="59">
        <f t="shared" si="0"/>
        <v>41275</v>
      </c>
      <c r="AC8" s="59">
        <f t="shared" si="0"/>
        <v>41275</v>
      </c>
      <c r="AD8" s="59">
        <f t="shared" si="0"/>
        <v>41275</v>
      </c>
      <c r="AE8" s="59">
        <f t="shared" si="0"/>
        <v>41275</v>
      </c>
      <c r="AF8" s="59">
        <f t="shared" si="0"/>
        <v>41275</v>
      </c>
      <c r="AG8" s="59">
        <f t="shared" si="0"/>
        <v>41275</v>
      </c>
      <c r="AH8" s="59">
        <f t="shared" si="0"/>
        <v>41275</v>
      </c>
      <c r="AI8" s="59">
        <f t="shared" si="0"/>
        <v>41275</v>
      </c>
      <c r="AJ8" s="59">
        <f t="shared" si="0"/>
        <v>41275</v>
      </c>
      <c r="AK8" s="60">
        <f t="shared" si="0"/>
        <v>41275</v>
      </c>
      <c r="AM8" s="72" t="s">
        <v>32</v>
      </c>
      <c r="AN8" s="68" t="s">
        <v>12</v>
      </c>
    </row>
    <row r="9" spans="1:40" x14ac:dyDescent="0.25">
      <c r="B9" s="70" t="s">
        <v>33</v>
      </c>
      <c r="C9" s="50">
        <f>DATE(V5,1,6)</f>
        <v>41280</v>
      </c>
      <c r="D9" s="26"/>
      <c r="E9" s="37" t="s">
        <v>31</v>
      </c>
      <c r="F9" s="38" t="s">
        <v>31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 t="s">
        <v>31</v>
      </c>
      <c r="S9" s="38"/>
      <c r="T9" s="39"/>
      <c r="U9" s="28"/>
      <c r="V9" s="61">
        <f t="shared" ref="V9:V27" si="1">IF(E9="x",$C9,0)</f>
        <v>41280</v>
      </c>
      <c r="W9" s="62">
        <f t="shared" si="0"/>
        <v>41280</v>
      </c>
      <c r="X9" s="62">
        <f t="shared" si="0"/>
        <v>0</v>
      </c>
      <c r="Y9" s="62">
        <f t="shared" si="0"/>
        <v>0</v>
      </c>
      <c r="Z9" s="62">
        <f t="shared" si="0"/>
        <v>0</v>
      </c>
      <c r="AA9" s="62">
        <f t="shared" si="0"/>
        <v>0</v>
      </c>
      <c r="AB9" s="62">
        <f t="shared" si="0"/>
        <v>0</v>
      </c>
      <c r="AC9" s="62">
        <f t="shared" si="0"/>
        <v>0</v>
      </c>
      <c r="AD9" s="62">
        <f t="shared" si="0"/>
        <v>0</v>
      </c>
      <c r="AE9" s="62">
        <f t="shared" si="0"/>
        <v>0</v>
      </c>
      <c r="AF9" s="62">
        <f t="shared" si="0"/>
        <v>0</v>
      </c>
      <c r="AG9" s="62">
        <f t="shared" si="0"/>
        <v>0</v>
      </c>
      <c r="AH9" s="62">
        <f t="shared" si="0"/>
        <v>0</v>
      </c>
      <c r="AI9" s="62">
        <f t="shared" si="0"/>
        <v>41280</v>
      </c>
      <c r="AJ9" s="62">
        <f t="shared" si="0"/>
        <v>0</v>
      </c>
      <c r="AK9" s="63">
        <f t="shared" si="0"/>
        <v>0</v>
      </c>
      <c r="AM9" s="72" t="s">
        <v>34</v>
      </c>
      <c r="AN9" s="68" t="s">
        <v>13</v>
      </c>
    </row>
    <row r="10" spans="1:40" x14ac:dyDescent="0.25">
      <c r="B10" s="70" t="s">
        <v>35</v>
      </c>
      <c r="C10" s="50">
        <f>C13-48</f>
        <v>41316</v>
      </c>
      <c r="D10" s="26"/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2"/>
      <c r="U10" s="29"/>
      <c r="V10" s="58">
        <f t="shared" si="1"/>
        <v>0</v>
      </c>
      <c r="W10" s="59">
        <f t="shared" si="0"/>
        <v>0</v>
      </c>
      <c r="X10" s="59">
        <f t="shared" si="0"/>
        <v>0</v>
      </c>
      <c r="Y10" s="59">
        <f t="shared" si="0"/>
        <v>0</v>
      </c>
      <c r="Z10" s="59">
        <f t="shared" si="0"/>
        <v>0</v>
      </c>
      <c r="AA10" s="59">
        <f t="shared" si="0"/>
        <v>0</v>
      </c>
      <c r="AB10" s="59">
        <f t="shared" si="0"/>
        <v>0</v>
      </c>
      <c r="AC10" s="59">
        <f t="shared" si="0"/>
        <v>0</v>
      </c>
      <c r="AD10" s="59">
        <f t="shared" si="0"/>
        <v>0</v>
      </c>
      <c r="AE10" s="59">
        <f t="shared" si="0"/>
        <v>0</v>
      </c>
      <c r="AF10" s="59">
        <f t="shared" si="0"/>
        <v>0</v>
      </c>
      <c r="AG10" s="59">
        <f t="shared" si="0"/>
        <v>0</v>
      </c>
      <c r="AH10" s="59">
        <f t="shared" si="0"/>
        <v>0</v>
      </c>
      <c r="AI10" s="59">
        <f t="shared" si="0"/>
        <v>0</v>
      </c>
      <c r="AJ10" s="59">
        <f t="shared" si="0"/>
        <v>0</v>
      </c>
      <c r="AK10" s="60">
        <f t="shared" si="0"/>
        <v>0</v>
      </c>
      <c r="AM10" s="72" t="s">
        <v>7</v>
      </c>
      <c r="AN10" s="68" t="s">
        <v>14</v>
      </c>
    </row>
    <row r="11" spans="1:40" x14ac:dyDescent="0.25">
      <c r="B11" s="70" t="s">
        <v>36</v>
      </c>
      <c r="C11" s="50">
        <f>C13-46</f>
        <v>41318</v>
      </c>
      <c r="D11" s="26"/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2"/>
      <c r="U11" s="29"/>
      <c r="V11" s="61">
        <f t="shared" si="1"/>
        <v>0</v>
      </c>
      <c r="W11" s="62">
        <f t="shared" si="0"/>
        <v>0</v>
      </c>
      <c r="X11" s="62">
        <f t="shared" si="0"/>
        <v>0</v>
      </c>
      <c r="Y11" s="62">
        <f t="shared" si="0"/>
        <v>0</v>
      </c>
      <c r="Z11" s="62">
        <f t="shared" si="0"/>
        <v>0</v>
      </c>
      <c r="AA11" s="62">
        <f t="shared" si="0"/>
        <v>0</v>
      </c>
      <c r="AB11" s="62">
        <f t="shared" si="0"/>
        <v>0</v>
      </c>
      <c r="AC11" s="62">
        <f t="shared" si="0"/>
        <v>0</v>
      </c>
      <c r="AD11" s="62">
        <f t="shared" si="0"/>
        <v>0</v>
      </c>
      <c r="AE11" s="62">
        <f t="shared" si="0"/>
        <v>0</v>
      </c>
      <c r="AF11" s="62">
        <f t="shared" si="0"/>
        <v>0</v>
      </c>
      <c r="AG11" s="62">
        <f t="shared" si="0"/>
        <v>0</v>
      </c>
      <c r="AH11" s="62">
        <f t="shared" si="0"/>
        <v>0</v>
      </c>
      <c r="AI11" s="62">
        <f t="shared" si="0"/>
        <v>0</v>
      </c>
      <c r="AJ11" s="62">
        <f t="shared" si="0"/>
        <v>0</v>
      </c>
      <c r="AK11" s="63">
        <f t="shared" si="0"/>
        <v>0</v>
      </c>
      <c r="AM11" s="72" t="s">
        <v>37</v>
      </c>
      <c r="AN11" s="68" t="s">
        <v>15</v>
      </c>
    </row>
    <row r="12" spans="1:40" x14ac:dyDescent="0.25">
      <c r="B12" s="70" t="s">
        <v>38</v>
      </c>
      <c r="C12" s="50">
        <f>C13-2</f>
        <v>41362</v>
      </c>
      <c r="D12" s="26"/>
      <c r="E12" s="37" t="s">
        <v>31</v>
      </c>
      <c r="F12" s="38" t="s">
        <v>31</v>
      </c>
      <c r="G12" s="38" t="s">
        <v>31</v>
      </c>
      <c r="H12" s="38" t="s">
        <v>31</v>
      </c>
      <c r="I12" s="38" t="s">
        <v>31</v>
      </c>
      <c r="J12" s="38" t="s">
        <v>31</v>
      </c>
      <c r="K12" s="38" t="s">
        <v>31</v>
      </c>
      <c r="L12" s="38" t="s">
        <v>31</v>
      </c>
      <c r="M12" s="38" t="s">
        <v>31</v>
      </c>
      <c r="N12" s="38" t="s">
        <v>31</v>
      </c>
      <c r="O12" s="38" t="s">
        <v>31</v>
      </c>
      <c r="P12" s="38" t="s">
        <v>31</v>
      </c>
      <c r="Q12" s="38" t="s">
        <v>31</v>
      </c>
      <c r="R12" s="38" t="s">
        <v>31</v>
      </c>
      <c r="S12" s="38" t="s">
        <v>31</v>
      </c>
      <c r="T12" s="39" t="s">
        <v>31</v>
      </c>
      <c r="U12" s="28"/>
      <c r="V12" s="58">
        <f t="shared" si="1"/>
        <v>41362</v>
      </c>
      <c r="W12" s="59">
        <f t="shared" si="0"/>
        <v>41362</v>
      </c>
      <c r="X12" s="59">
        <f t="shared" si="0"/>
        <v>41362</v>
      </c>
      <c r="Y12" s="59">
        <f t="shared" si="0"/>
        <v>41362</v>
      </c>
      <c r="Z12" s="59">
        <f t="shared" si="0"/>
        <v>41362</v>
      </c>
      <c r="AA12" s="59">
        <f t="shared" si="0"/>
        <v>41362</v>
      </c>
      <c r="AB12" s="59">
        <f t="shared" si="0"/>
        <v>41362</v>
      </c>
      <c r="AC12" s="59">
        <f t="shared" si="0"/>
        <v>41362</v>
      </c>
      <c r="AD12" s="59">
        <f t="shared" si="0"/>
        <v>41362</v>
      </c>
      <c r="AE12" s="59">
        <f t="shared" si="0"/>
        <v>41362</v>
      </c>
      <c r="AF12" s="59">
        <f t="shared" si="0"/>
        <v>41362</v>
      </c>
      <c r="AG12" s="59">
        <f t="shared" si="0"/>
        <v>41362</v>
      </c>
      <c r="AH12" s="59">
        <f t="shared" si="0"/>
        <v>41362</v>
      </c>
      <c r="AI12" s="59">
        <f t="shared" si="0"/>
        <v>41362</v>
      </c>
      <c r="AJ12" s="59">
        <f t="shared" si="0"/>
        <v>41362</v>
      </c>
      <c r="AK12" s="60">
        <f t="shared" si="0"/>
        <v>41362</v>
      </c>
      <c r="AM12" s="72" t="s">
        <v>9</v>
      </c>
      <c r="AN12" s="68" t="s">
        <v>16</v>
      </c>
    </row>
    <row r="13" spans="1:40" x14ac:dyDescent="0.25">
      <c r="B13" s="70" t="s">
        <v>39</v>
      </c>
      <c r="C13" s="51">
        <f>DOLLAR((DAY(MINUTE(V5/38)/2+55)&amp;".4."&amp;V5)/7,)*7-6</f>
        <v>41364</v>
      </c>
      <c r="D13" s="26"/>
      <c r="E13" s="40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29"/>
      <c r="V13" s="61">
        <f t="shared" si="1"/>
        <v>0</v>
      </c>
      <c r="W13" s="62">
        <f t="shared" si="0"/>
        <v>0</v>
      </c>
      <c r="X13" s="62">
        <f t="shared" si="0"/>
        <v>0</v>
      </c>
      <c r="Y13" s="62">
        <f t="shared" si="0"/>
        <v>0</v>
      </c>
      <c r="Z13" s="62">
        <f t="shared" si="0"/>
        <v>0</v>
      </c>
      <c r="AA13" s="62">
        <f t="shared" si="0"/>
        <v>0</v>
      </c>
      <c r="AB13" s="62">
        <f t="shared" si="0"/>
        <v>0</v>
      </c>
      <c r="AC13" s="62">
        <f t="shared" si="0"/>
        <v>0</v>
      </c>
      <c r="AD13" s="62">
        <f t="shared" si="0"/>
        <v>0</v>
      </c>
      <c r="AE13" s="62">
        <f t="shared" si="0"/>
        <v>0</v>
      </c>
      <c r="AF13" s="62">
        <f t="shared" si="0"/>
        <v>0</v>
      </c>
      <c r="AG13" s="62">
        <f t="shared" si="0"/>
        <v>0</v>
      </c>
      <c r="AH13" s="62">
        <f t="shared" si="0"/>
        <v>0</v>
      </c>
      <c r="AI13" s="62">
        <f t="shared" si="0"/>
        <v>0</v>
      </c>
      <c r="AJ13" s="62">
        <f t="shared" si="0"/>
        <v>0</v>
      </c>
      <c r="AK13" s="63">
        <f t="shared" si="0"/>
        <v>0</v>
      </c>
      <c r="AM13" s="72" t="s">
        <v>8</v>
      </c>
      <c r="AN13" s="68" t="s">
        <v>17</v>
      </c>
    </row>
    <row r="14" spans="1:40" x14ac:dyDescent="0.25">
      <c r="B14" s="70" t="s">
        <v>40</v>
      </c>
      <c r="C14" s="50">
        <f>C13+1</f>
        <v>41365</v>
      </c>
      <c r="D14" s="26"/>
      <c r="E14" s="37" t="s">
        <v>31</v>
      </c>
      <c r="F14" s="38" t="s">
        <v>31</v>
      </c>
      <c r="G14" s="38" t="s">
        <v>31</v>
      </c>
      <c r="H14" s="38" t="s">
        <v>31</v>
      </c>
      <c r="I14" s="38" t="s">
        <v>31</v>
      </c>
      <c r="J14" s="38" t="s">
        <v>31</v>
      </c>
      <c r="K14" s="38" t="s">
        <v>31</v>
      </c>
      <c r="L14" s="38" t="s">
        <v>31</v>
      </c>
      <c r="M14" s="38" t="s">
        <v>31</v>
      </c>
      <c r="N14" s="38" t="s">
        <v>31</v>
      </c>
      <c r="O14" s="38" t="s">
        <v>31</v>
      </c>
      <c r="P14" s="38" t="s">
        <v>31</v>
      </c>
      <c r="Q14" s="38" t="s">
        <v>31</v>
      </c>
      <c r="R14" s="38" t="s">
        <v>31</v>
      </c>
      <c r="S14" s="38" t="s">
        <v>31</v>
      </c>
      <c r="T14" s="39" t="s">
        <v>31</v>
      </c>
      <c r="U14" s="28"/>
      <c r="V14" s="58">
        <f t="shared" si="1"/>
        <v>41365</v>
      </c>
      <c r="W14" s="59">
        <f t="shared" si="0"/>
        <v>41365</v>
      </c>
      <c r="X14" s="59">
        <f t="shared" si="0"/>
        <v>41365</v>
      </c>
      <c r="Y14" s="59">
        <f t="shared" si="0"/>
        <v>41365</v>
      </c>
      <c r="Z14" s="59">
        <f t="shared" si="0"/>
        <v>41365</v>
      </c>
      <c r="AA14" s="59">
        <f t="shared" si="0"/>
        <v>41365</v>
      </c>
      <c r="AB14" s="59">
        <f t="shared" si="0"/>
        <v>41365</v>
      </c>
      <c r="AC14" s="59">
        <f t="shared" si="0"/>
        <v>41365</v>
      </c>
      <c r="AD14" s="59">
        <f t="shared" si="0"/>
        <v>41365</v>
      </c>
      <c r="AE14" s="59">
        <f t="shared" si="0"/>
        <v>41365</v>
      </c>
      <c r="AF14" s="59">
        <f t="shared" si="0"/>
        <v>41365</v>
      </c>
      <c r="AG14" s="59">
        <f t="shared" si="0"/>
        <v>41365</v>
      </c>
      <c r="AH14" s="59">
        <f t="shared" si="0"/>
        <v>41365</v>
      </c>
      <c r="AI14" s="59">
        <f t="shared" si="0"/>
        <v>41365</v>
      </c>
      <c r="AJ14" s="59">
        <f t="shared" si="0"/>
        <v>41365</v>
      </c>
      <c r="AK14" s="60">
        <f t="shared" si="0"/>
        <v>41365</v>
      </c>
      <c r="AM14" s="72" t="s">
        <v>41</v>
      </c>
      <c r="AN14" s="68" t="s">
        <v>18</v>
      </c>
    </row>
    <row r="15" spans="1:40" x14ac:dyDescent="0.25">
      <c r="B15" s="70" t="s">
        <v>42</v>
      </c>
      <c r="C15" s="50">
        <f>DATE(V5,5,1)</f>
        <v>41395</v>
      </c>
      <c r="D15" s="26"/>
      <c r="E15" s="37" t="s">
        <v>31</v>
      </c>
      <c r="F15" s="38" t="s">
        <v>31</v>
      </c>
      <c r="G15" s="38" t="s">
        <v>31</v>
      </c>
      <c r="H15" s="38" t="s">
        <v>31</v>
      </c>
      <c r="I15" s="38" t="s">
        <v>31</v>
      </c>
      <c r="J15" s="38" t="s">
        <v>31</v>
      </c>
      <c r="K15" s="38" t="s">
        <v>31</v>
      </c>
      <c r="L15" s="38" t="s">
        <v>31</v>
      </c>
      <c r="M15" s="38" t="s">
        <v>31</v>
      </c>
      <c r="N15" s="38" t="s">
        <v>31</v>
      </c>
      <c r="O15" s="38" t="s">
        <v>31</v>
      </c>
      <c r="P15" s="38" t="s">
        <v>31</v>
      </c>
      <c r="Q15" s="38" t="s">
        <v>31</v>
      </c>
      <c r="R15" s="38" t="s">
        <v>31</v>
      </c>
      <c r="S15" s="38" t="s">
        <v>31</v>
      </c>
      <c r="T15" s="39" t="s">
        <v>31</v>
      </c>
      <c r="U15" s="28"/>
      <c r="V15" s="61">
        <f t="shared" si="1"/>
        <v>41395</v>
      </c>
      <c r="W15" s="62">
        <f t="shared" si="0"/>
        <v>41395</v>
      </c>
      <c r="X15" s="62">
        <f t="shared" si="0"/>
        <v>41395</v>
      </c>
      <c r="Y15" s="62">
        <f t="shared" si="0"/>
        <v>41395</v>
      </c>
      <c r="Z15" s="62">
        <f t="shared" si="0"/>
        <v>41395</v>
      </c>
      <c r="AA15" s="62">
        <f t="shared" si="0"/>
        <v>41395</v>
      </c>
      <c r="AB15" s="62">
        <f t="shared" si="0"/>
        <v>41395</v>
      </c>
      <c r="AC15" s="62">
        <f t="shared" si="0"/>
        <v>41395</v>
      </c>
      <c r="AD15" s="62">
        <f t="shared" si="0"/>
        <v>41395</v>
      </c>
      <c r="AE15" s="62">
        <f t="shared" si="0"/>
        <v>41395</v>
      </c>
      <c r="AF15" s="62">
        <f t="shared" si="0"/>
        <v>41395</v>
      </c>
      <c r="AG15" s="62">
        <f t="shared" si="0"/>
        <v>41395</v>
      </c>
      <c r="AH15" s="62">
        <f t="shared" si="0"/>
        <v>41395</v>
      </c>
      <c r="AI15" s="62">
        <f t="shared" si="0"/>
        <v>41395</v>
      </c>
      <c r="AJ15" s="62">
        <f t="shared" si="0"/>
        <v>41395</v>
      </c>
      <c r="AK15" s="63">
        <f t="shared" si="0"/>
        <v>41395</v>
      </c>
      <c r="AM15" s="72" t="s">
        <v>43</v>
      </c>
      <c r="AN15" s="68" t="s">
        <v>19</v>
      </c>
    </row>
    <row r="16" spans="1:40" x14ac:dyDescent="0.25">
      <c r="B16" s="70" t="s">
        <v>44</v>
      </c>
      <c r="C16" s="50">
        <f>C13+39</f>
        <v>41403</v>
      </c>
      <c r="D16" s="26"/>
      <c r="E16" s="37" t="s">
        <v>31</v>
      </c>
      <c r="F16" s="38" t="s">
        <v>31</v>
      </c>
      <c r="G16" s="38" t="s">
        <v>31</v>
      </c>
      <c r="H16" s="38" t="s">
        <v>31</v>
      </c>
      <c r="I16" s="38" t="s">
        <v>31</v>
      </c>
      <c r="J16" s="38" t="s">
        <v>31</v>
      </c>
      <c r="K16" s="38" t="s">
        <v>31</v>
      </c>
      <c r="L16" s="38" t="s">
        <v>31</v>
      </c>
      <c r="M16" s="38" t="s">
        <v>31</v>
      </c>
      <c r="N16" s="38" t="s">
        <v>31</v>
      </c>
      <c r="O16" s="38" t="s">
        <v>31</v>
      </c>
      <c r="P16" s="38" t="s">
        <v>31</v>
      </c>
      <c r="Q16" s="38" t="s">
        <v>31</v>
      </c>
      <c r="R16" s="38" t="s">
        <v>31</v>
      </c>
      <c r="S16" s="38" t="s">
        <v>31</v>
      </c>
      <c r="T16" s="39" t="s">
        <v>31</v>
      </c>
      <c r="U16" s="28"/>
      <c r="V16" s="58">
        <f t="shared" si="1"/>
        <v>41403</v>
      </c>
      <c r="W16" s="59">
        <f t="shared" si="0"/>
        <v>41403</v>
      </c>
      <c r="X16" s="59">
        <f t="shared" si="0"/>
        <v>41403</v>
      </c>
      <c r="Y16" s="59">
        <f t="shared" si="0"/>
        <v>41403</v>
      </c>
      <c r="Z16" s="59">
        <f t="shared" si="0"/>
        <v>41403</v>
      </c>
      <c r="AA16" s="59">
        <f t="shared" si="0"/>
        <v>41403</v>
      </c>
      <c r="AB16" s="59">
        <f t="shared" si="0"/>
        <v>41403</v>
      </c>
      <c r="AC16" s="59">
        <f t="shared" si="0"/>
        <v>41403</v>
      </c>
      <c r="AD16" s="59">
        <f t="shared" si="0"/>
        <v>41403</v>
      </c>
      <c r="AE16" s="59">
        <f t="shared" si="0"/>
        <v>41403</v>
      </c>
      <c r="AF16" s="59">
        <f t="shared" si="0"/>
        <v>41403</v>
      </c>
      <c r="AG16" s="59">
        <f t="shared" si="0"/>
        <v>41403</v>
      </c>
      <c r="AH16" s="59">
        <f t="shared" si="0"/>
        <v>41403</v>
      </c>
      <c r="AI16" s="59">
        <f t="shared" si="0"/>
        <v>41403</v>
      </c>
      <c r="AJ16" s="59">
        <f t="shared" si="0"/>
        <v>41403</v>
      </c>
      <c r="AK16" s="60">
        <f t="shared" si="0"/>
        <v>41403</v>
      </c>
      <c r="AM16" s="72" t="s">
        <v>45</v>
      </c>
      <c r="AN16" s="68" t="s">
        <v>20</v>
      </c>
    </row>
    <row r="17" spans="2:40" x14ac:dyDescent="0.25">
      <c r="B17" s="70" t="s">
        <v>46</v>
      </c>
      <c r="C17" s="50">
        <f>C13+49</f>
        <v>41413</v>
      </c>
      <c r="D17" s="26"/>
      <c r="E17" s="40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29"/>
      <c r="V17" s="61">
        <f t="shared" si="1"/>
        <v>0</v>
      </c>
      <c r="W17" s="62">
        <f t="shared" si="0"/>
        <v>0</v>
      </c>
      <c r="X17" s="62">
        <f t="shared" si="0"/>
        <v>0</v>
      </c>
      <c r="Y17" s="62">
        <f t="shared" si="0"/>
        <v>0</v>
      </c>
      <c r="Z17" s="62">
        <f t="shared" si="0"/>
        <v>0</v>
      </c>
      <c r="AA17" s="62">
        <f t="shared" si="0"/>
        <v>0</v>
      </c>
      <c r="AB17" s="62">
        <f t="shared" si="0"/>
        <v>0</v>
      </c>
      <c r="AC17" s="62">
        <f t="shared" si="0"/>
        <v>0</v>
      </c>
      <c r="AD17" s="62">
        <f t="shared" si="0"/>
        <v>0</v>
      </c>
      <c r="AE17" s="62">
        <f t="shared" si="0"/>
        <v>0</v>
      </c>
      <c r="AF17" s="62">
        <f t="shared" si="0"/>
        <v>0</v>
      </c>
      <c r="AG17" s="62">
        <f t="shared" si="0"/>
        <v>0</v>
      </c>
      <c r="AH17" s="62">
        <f t="shared" si="0"/>
        <v>0</v>
      </c>
      <c r="AI17" s="62">
        <f t="shared" si="0"/>
        <v>0</v>
      </c>
      <c r="AJ17" s="62">
        <f t="shared" si="0"/>
        <v>0</v>
      </c>
      <c r="AK17" s="63">
        <f t="shared" si="0"/>
        <v>0</v>
      </c>
      <c r="AM17" s="72" t="s">
        <v>47</v>
      </c>
      <c r="AN17" s="68" t="s">
        <v>21</v>
      </c>
    </row>
    <row r="18" spans="2:40" x14ac:dyDescent="0.25">
      <c r="B18" s="70" t="s">
        <v>48</v>
      </c>
      <c r="C18" s="50">
        <f>C13+50</f>
        <v>41414</v>
      </c>
      <c r="D18" s="26"/>
      <c r="E18" s="37" t="s">
        <v>31</v>
      </c>
      <c r="F18" s="38" t="s">
        <v>31</v>
      </c>
      <c r="G18" s="38" t="s">
        <v>31</v>
      </c>
      <c r="H18" s="38" t="s">
        <v>31</v>
      </c>
      <c r="I18" s="38" t="s">
        <v>31</v>
      </c>
      <c r="J18" s="38" t="s">
        <v>31</v>
      </c>
      <c r="K18" s="38" t="s">
        <v>31</v>
      </c>
      <c r="L18" s="38" t="s">
        <v>31</v>
      </c>
      <c r="M18" s="38" t="s">
        <v>31</v>
      </c>
      <c r="N18" s="38" t="s">
        <v>31</v>
      </c>
      <c r="O18" s="38" t="s">
        <v>31</v>
      </c>
      <c r="P18" s="38" t="s">
        <v>31</v>
      </c>
      <c r="Q18" s="38" t="s">
        <v>31</v>
      </c>
      <c r="R18" s="38" t="s">
        <v>31</v>
      </c>
      <c r="S18" s="38" t="s">
        <v>31</v>
      </c>
      <c r="T18" s="39" t="s">
        <v>31</v>
      </c>
      <c r="U18" s="28"/>
      <c r="V18" s="58">
        <f t="shared" si="1"/>
        <v>41414</v>
      </c>
      <c r="W18" s="59">
        <f t="shared" si="0"/>
        <v>41414</v>
      </c>
      <c r="X18" s="59">
        <f t="shared" si="0"/>
        <v>41414</v>
      </c>
      <c r="Y18" s="59">
        <f t="shared" si="0"/>
        <v>41414</v>
      </c>
      <c r="Z18" s="59">
        <f t="shared" si="0"/>
        <v>41414</v>
      </c>
      <c r="AA18" s="59">
        <f t="shared" si="0"/>
        <v>41414</v>
      </c>
      <c r="AB18" s="59">
        <f t="shared" si="0"/>
        <v>41414</v>
      </c>
      <c r="AC18" s="59">
        <f t="shared" si="0"/>
        <v>41414</v>
      </c>
      <c r="AD18" s="59">
        <f t="shared" si="0"/>
        <v>41414</v>
      </c>
      <c r="AE18" s="59">
        <f t="shared" si="0"/>
        <v>41414</v>
      </c>
      <c r="AF18" s="59">
        <f t="shared" si="0"/>
        <v>41414</v>
      </c>
      <c r="AG18" s="59">
        <f t="shared" si="0"/>
        <v>41414</v>
      </c>
      <c r="AH18" s="59">
        <f t="shared" si="0"/>
        <v>41414</v>
      </c>
      <c r="AI18" s="59">
        <f t="shared" si="0"/>
        <v>41414</v>
      </c>
      <c r="AJ18" s="59">
        <f t="shared" si="0"/>
        <v>41414</v>
      </c>
      <c r="AK18" s="60">
        <f t="shared" si="0"/>
        <v>41414</v>
      </c>
      <c r="AM18" s="72" t="s">
        <v>49</v>
      </c>
      <c r="AN18" s="68" t="s">
        <v>22</v>
      </c>
    </row>
    <row r="19" spans="2:40" ht="17.25" x14ac:dyDescent="0.25">
      <c r="B19" s="70" t="s">
        <v>50</v>
      </c>
      <c r="C19" s="50">
        <f>C13+60</f>
        <v>41424</v>
      </c>
      <c r="D19" s="26"/>
      <c r="E19" s="37" t="s">
        <v>31</v>
      </c>
      <c r="F19" s="38" t="s">
        <v>31</v>
      </c>
      <c r="G19" s="38"/>
      <c r="H19" s="38"/>
      <c r="I19" s="38"/>
      <c r="J19" s="38"/>
      <c r="K19" s="38" t="s">
        <v>31</v>
      </c>
      <c r="L19" s="38"/>
      <c r="M19" s="38"/>
      <c r="N19" s="38" t="s">
        <v>31</v>
      </c>
      <c r="O19" s="38" t="s">
        <v>31</v>
      </c>
      <c r="P19" s="38" t="s">
        <v>31</v>
      </c>
      <c r="Q19" s="43"/>
      <c r="R19" s="38"/>
      <c r="S19" s="38"/>
      <c r="T19" s="44"/>
      <c r="U19" s="30"/>
      <c r="V19" s="61">
        <f t="shared" si="1"/>
        <v>41424</v>
      </c>
      <c r="W19" s="62">
        <f t="shared" si="0"/>
        <v>41424</v>
      </c>
      <c r="X19" s="62">
        <f t="shared" si="0"/>
        <v>0</v>
      </c>
      <c r="Y19" s="62">
        <f t="shared" si="0"/>
        <v>0</v>
      </c>
      <c r="Z19" s="62">
        <f t="shared" si="0"/>
        <v>0</v>
      </c>
      <c r="AA19" s="62">
        <f t="shared" si="0"/>
        <v>0</v>
      </c>
      <c r="AB19" s="62">
        <f t="shared" si="0"/>
        <v>41424</v>
      </c>
      <c r="AC19" s="62">
        <f t="shared" si="0"/>
        <v>0</v>
      </c>
      <c r="AD19" s="62">
        <f t="shared" si="0"/>
        <v>0</v>
      </c>
      <c r="AE19" s="62">
        <f t="shared" si="0"/>
        <v>41424</v>
      </c>
      <c r="AF19" s="62">
        <f t="shared" si="0"/>
        <v>41424</v>
      </c>
      <c r="AG19" s="62">
        <f t="shared" si="0"/>
        <v>41424</v>
      </c>
      <c r="AH19" s="62">
        <f t="shared" si="0"/>
        <v>0</v>
      </c>
      <c r="AI19" s="62">
        <f t="shared" si="0"/>
        <v>0</v>
      </c>
      <c r="AJ19" s="62">
        <f t="shared" si="0"/>
        <v>0</v>
      </c>
      <c r="AK19" s="63">
        <f t="shared" si="0"/>
        <v>0</v>
      </c>
      <c r="AM19" s="72" t="s">
        <v>51</v>
      </c>
      <c r="AN19" s="68" t="s">
        <v>23</v>
      </c>
    </row>
    <row r="20" spans="2:40" x14ac:dyDescent="0.25">
      <c r="B20" s="70" t="s">
        <v>52</v>
      </c>
      <c r="C20" s="50">
        <f>DATE(V5,8,15)</f>
        <v>41501</v>
      </c>
      <c r="D20" s="26"/>
      <c r="E20" s="37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 t="s">
        <v>31</v>
      </c>
      <c r="Q20" s="38"/>
      <c r="R20" s="38"/>
      <c r="S20" s="38"/>
      <c r="T20" s="39"/>
      <c r="U20" s="28"/>
      <c r="V20" s="58">
        <f t="shared" si="1"/>
        <v>0</v>
      </c>
      <c r="W20" s="59">
        <f t="shared" si="0"/>
        <v>0</v>
      </c>
      <c r="X20" s="59">
        <f t="shared" si="0"/>
        <v>0</v>
      </c>
      <c r="Y20" s="59">
        <f t="shared" si="0"/>
        <v>0</v>
      </c>
      <c r="Z20" s="59">
        <f t="shared" si="0"/>
        <v>0</v>
      </c>
      <c r="AA20" s="59">
        <f t="shared" si="0"/>
        <v>0</v>
      </c>
      <c r="AB20" s="59">
        <f t="shared" si="0"/>
        <v>0</v>
      </c>
      <c r="AC20" s="59">
        <f t="shared" si="0"/>
        <v>0</v>
      </c>
      <c r="AD20" s="59">
        <f t="shared" si="0"/>
        <v>0</v>
      </c>
      <c r="AE20" s="59">
        <f t="shared" si="0"/>
        <v>0</v>
      </c>
      <c r="AF20" s="59">
        <f t="shared" si="0"/>
        <v>0</v>
      </c>
      <c r="AG20" s="59">
        <f t="shared" si="0"/>
        <v>41501</v>
      </c>
      <c r="AH20" s="59">
        <f t="shared" si="0"/>
        <v>0</v>
      </c>
      <c r="AI20" s="59">
        <f t="shared" si="0"/>
        <v>0</v>
      </c>
      <c r="AJ20" s="59">
        <f t="shared" si="0"/>
        <v>0</v>
      </c>
      <c r="AK20" s="60">
        <f t="shared" si="0"/>
        <v>0</v>
      </c>
      <c r="AM20" s="72" t="s">
        <v>53</v>
      </c>
      <c r="AN20" s="68" t="s">
        <v>24</v>
      </c>
    </row>
    <row r="21" spans="2:40" x14ac:dyDescent="0.25">
      <c r="B21" s="70" t="s">
        <v>54</v>
      </c>
      <c r="C21" s="50">
        <f>DATE(V5,10,3)</f>
        <v>41550</v>
      </c>
      <c r="D21" s="26"/>
      <c r="E21" s="37" t="s">
        <v>31</v>
      </c>
      <c r="F21" s="38" t="s">
        <v>31</v>
      </c>
      <c r="G21" s="38" t="s">
        <v>31</v>
      </c>
      <c r="H21" s="38" t="s">
        <v>31</v>
      </c>
      <c r="I21" s="38" t="s">
        <v>31</v>
      </c>
      <c r="J21" s="38" t="s">
        <v>31</v>
      </c>
      <c r="K21" s="38" t="s">
        <v>31</v>
      </c>
      <c r="L21" s="38" t="s">
        <v>31</v>
      </c>
      <c r="M21" s="38" t="s">
        <v>31</v>
      </c>
      <c r="N21" s="38" t="s">
        <v>31</v>
      </c>
      <c r="O21" s="38" t="s">
        <v>31</v>
      </c>
      <c r="P21" s="38" t="s">
        <v>31</v>
      </c>
      <c r="Q21" s="38" t="s">
        <v>31</v>
      </c>
      <c r="R21" s="38" t="s">
        <v>31</v>
      </c>
      <c r="S21" s="38" t="s">
        <v>31</v>
      </c>
      <c r="T21" s="39" t="s">
        <v>31</v>
      </c>
      <c r="U21" s="28"/>
      <c r="V21" s="61">
        <f t="shared" si="1"/>
        <v>41550</v>
      </c>
      <c r="W21" s="62">
        <f t="shared" si="0"/>
        <v>41550</v>
      </c>
      <c r="X21" s="62">
        <f t="shared" si="0"/>
        <v>41550</v>
      </c>
      <c r="Y21" s="62">
        <f t="shared" si="0"/>
        <v>41550</v>
      </c>
      <c r="Z21" s="62">
        <f t="shared" si="0"/>
        <v>41550</v>
      </c>
      <c r="AA21" s="62">
        <f t="shared" si="0"/>
        <v>41550</v>
      </c>
      <c r="AB21" s="62">
        <f t="shared" si="0"/>
        <v>41550</v>
      </c>
      <c r="AC21" s="62">
        <f t="shared" si="0"/>
        <v>41550</v>
      </c>
      <c r="AD21" s="62">
        <f t="shared" si="0"/>
        <v>41550</v>
      </c>
      <c r="AE21" s="62">
        <f t="shared" si="0"/>
        <v>41550</v>
      </c>
      <c r="AF21" s="62">
        <f t="shared" si="0"/>
        <v>41550</v>
      </c>
      <c r="AG21" s="62">
        <f t="shared" si="0"/>
        <v>41550</v>
      </c>
      <c r="AH21" s="62">
        <f t="shared" si="0"/>
        <v>41550</v>
      </c>
      <c r="AI21" s="62">
        <f t="shared" si="0"/>
        <v>41550</v>
      </c>
      <c r="AJ21" s="62">
        <f t="shared" si="0"/>
        <v>41550</v>
      </c>
      <c r="AK21" s="63">
        <f t="shared" si="0"/>
        <v>41550</v>
      </c>
      <c r="AM21" s="72" t="s">
        <v>55</v>
      </c>
      <c r="AN21" s="68" t="s">
        <v>25</v>
      </c>
    </row>
    <row r="22" spans="2:40" x14ac:dyDescent="0.25">
      <c r="B22" s="70" t="s">
        <v>56</v>
      </c>
      <c r="C22" s="50">
        <f>DATE(V5,10,31)</f>
        <v>41578</v>
      </c>
      <c r="D22" s="26"/>
      <c r="E22" s="37"/>
      <c r="F22" s="38"/>
      <c r="G22" s="38"/>
      <c r="H22" s="38" t="s">
        <v>31</v>
      </c>
      <c r="I22" s="38"/>
      <c r="J22" s="38"/>
      <c r="K22" s="38"/>
      <c r="L22" s="38" t="s">
        <v>31</v>
      </c>
      <c r="M22" s="38"/>
      <c r="N22" s="38"/>
      <c r="O22" s="38"/>
      <c r="P22" s="38"/>
      <c r="Q22" s="38" t="s">
        <v>31</v>
      </c>
      <c r="R22" s="38" t="s">
        <v>31</v>
      </c>
      <c r="S22" s="38"/>
      <c r="T22" s="39" t="s">
        <v>31</v>
      </c>
      <c r="U22" s="28"/>
      <c r="V22" s="58">
        <f t="shared" si="1"/>
        <v>0</v>
      </c>
      <c r="W22" s="59">
        <f t="shared" si="0"/>
        <v>0</v>
      </c>
      <c r="X22" s="59">
        <f t="shared" si="0"/>
        <v>0</v>
      </c>
      <c r="Y22" s="59">
        <f t="shared" si="0"/>
        <v>41578</v>
      </c>
      <c r="Z22" s="59">
        <f t="shared" si="0"/>
        <v>0</v>
      </c>
      <c r="AA22" s="59">
        <f t="shared" si="0"/>
        <v>0</v>
      </c>
      <c r="AB22" s="59">
        <f t="shared" si="0"/>
        <v>0</v>
      </c>
      <c r="AC22" s="59">
        <f t="shared" si="0"/>
        <v>41578</v>
      </c>
      <c r="AD22" s="59">
        <f t="shared" si="0"/>
        <v>0</v>
      </c>
      <c r="AE22" s="59">
        <f t="shared" si="0"/>
        <v>0</v>
      </c>
      <c r="AF22" s="59">
        <f t="shared" si="0"/>
        <v>0</v>
      </c>
      <c r="AG22" s="59">
        <f t="shared" si="0"/>
        <v>0</v>
      </c>
      <c r="AH22" s="59">
        <f t="shared" si="0"/>
        <v>41578</v>
      </c>
      <c r="AI22" s="59">
        <f t="shared" si="0"/>
        <v>41578</v>
      </c>
      <c r="AJ22" s="59">
        <f t="shared" si="0"/>
        <v>0</v>
      </c>
      <c r="AK22" s="60">
        <f t="shared" si="0"/>
        <v>41578</v>
      </c>
      <c r="AM22" s="72" t="s">
        <v>57</v>
      </c>
      <c r="AN22" s="68" t="s">
        <v>26</v>
      </c>
    </row>
    <row r="23" spans="2:40" x14ac:dyDescent="0.25">
      <c r="B23" s="70" t="s">
        <v>58</v>
      </c>
      <c r="C23" s="50">
        <f>DATE(V5,11,1)</f>
        <v>41579</v>
      </c>
      <c r="D23" s="26"/>
      <c r="E23" s="37" t="s">
        <v>31</v>
      </c>
      <c r="F23" s="38" t="s">
        <v>31</v>
      </c>
      <c r="G23" s="38"/>
      <c r="H23" s="38"/>
      <c r="I23" s="38"/>
      <c r="J23" s="38"/>
      <c r="K23" s="38"/>
      <c r="L23" s="38"/>
      <c r="M23" s="38"/>
      <c r="N23" s="38" t="s">
        <v>31</v>
      </c>
      <c r="O23" s="38" t="s">
        <v>31</v>
      </c>
      <c r="P23" s="38" t="s">
        <v>31</v>
      </c>
      <c r="Q23" s="38"/>
      <c r="R23" s="38"/>
      <c r="S23" s="38"/>
      <c r="T23" s="39"/>
      <c r="U23" s="28"/>
      <c r="V23" s="61">
        <f t="shared" si="1"/>
        <v>41579</v>
      </c>
      <c r="W23" s="62">
        <f t="shared" si="0"/>
        <v>41579</v>
      </c>
      <c r="X23" s="62">
        <f t="shared" si="0"/>
        <v>0</v>
      </c>
      <c r="Y23" s="62">
        <f t="shared" si="0"/>
        <v>0</v>
      </c>
      <c r="Z23" s="62">
        <f t="shared" si="0"/>
        <v>0</v>
      </c>
      <c r="AA23" s="62">
        <f t="shared" si="0"/>
        <v>0</v>
      </c>
      <c r="AB23" s="62">
        <f t="shared" si="0"/>
        <v>0</v>
      </c>
      <c r="AC23" s="62">
        <f t="shared" si="0"/>
        <v>0</v>
      </c>
      <c r="AD23" s="62">
        <f t="shared" si="0"/>
        <v>0</v>
      </c>
      <c r="AE23" s="62">
        <f t="shared" si="0"/>
        <v>41579</v>
      </c>
      <c r="AF23" s="62">
        <f t="shared" si="0"/>
        <v>41579</v>
      </c>
      <c r="AG23" s="62">
        <f t="shared" si="0"/>
        <v>41579</v>
      </c>
      <c r="AH23" s="62">
        <f t="shared" si="0"/>
        <v>0</v>
      </c>
      <c r="AI23" s="62">
        <f t="shared" si="0"/>
        <v>0</v>
      </c>
      <c r="AJ23" s="62">
        <f t="shared" si="0"/>
        <v>0</v>
      </c>
      <c r="AK23" s="63">
        <f t="shared" si="0"/>
        <v>0</v>
      </c>
      <c r="AM23" s="73" t="s">
        <v>59</v>
      </c>
      <c r="AN23" s="69" t="s">
        <v>27</v>
      </c>
    </row>
    <row r="24" spans="2:40" x14ac:dyDescent="0.25">
      <c r="B24" s="70" t="s">
        <v>60</v>
      </c>
      <c r="C24" s="50">
        <f>DATE(V5,12,25)-WEEKDAY(DATE(V5,12,25),2)-4*7-4</f>
        <v>41598</v>
      </c>
      <c r="D24" s="26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 t="s">
        <v>31</v>
      </c>
      <c r="R24" s="38"/>
      <c r="S24" s="38"/>
      <c r="T24" s="39"/>
      <c r="U24" s="28"/>
      <c r="V24" s="58">
        <f t="shared" si="1"/>
        <v>0</v>
      </c>
      <c r="W24" s="59">
        <f t="shared" ref="W24:W27" si="2">IF(F24="x",$C24,0)</f>
        <v>0</v>
      </c>
      <c r="X24" s="59">
        <f t="shared" ref="X24:X27" si="3">IF(G24="x",$C24,0)</f>
        <v>0</v>
      </c>
      <c r="Y24" s="59">
        <f t="shared" ref="Y24:Y27" si="4">IF(H24="x",$C24,0)</f>
        <v>0</v>
      </c>
      <c r="Z24" s="59">
        <f t="shared" ref="Z24:Z27" si="5">IF(I24="x",$C24,0)</f>
        <v>0</v>
      </c>
      <c r="AA24" s="59">
        <f t="shared" ref="AA24:AA27" si="6">IF(J24="x",$C24,0)</f>
        <v>0</v>
      </c>
      <c r="AB24" s="59">
        <f t="shared" ref="AB24:AB27" si="7">IF(K24="x",$C24,0)</f>
        <v>0</v>
      </c>
      <c r="AC24" s="59">
        <f t="shared" ref="AC24:AC27" si="8">IF(L24="x",$C24,0)</f>
        <v>0</v>
      </c>
      <c r="AD24" s="59">
        <f t="shared" ref="AD24:AD27" si="9">IF(M24="x",$C24,0)</f>
        <v>0</v>
      </c>
      <c r="AE24" s="59">
        <f t="shared" ref="AE24:AE27" si="10">IF(N24="x",$C24,0)</f>
        <v>0</v>
      </c>
      <c r="AF24" s="59">
        <f t="shared" ref="AF24:AF27" si="11">IF(O24="x",$C24,0)</f>
        <v>0</v>
      </c>
      <c r="AG24" s="59">
        <f t="shared" ref="AG24:AG27" si="12">IF(P24="x",$C24,0)</f>
        <v>0</v>
      </c>
      <c r="AH24" s="59">
        <f t="shared" ref="AH24:AH27" si="13">IF(Q24="x",$C24,0)</f>
        <v>41598</v>
      </c>
      <c r="AI24" s="59">
        <f t="shared" ref="AI24:AI27" si="14">IF(R24="x",$C24,0)</f>
        <v>0</v>
      </c>
      <c r="AJ24" s="59">
        <f t="shared" ref="AJ24:AJ27" si="15">IF(S24="x",$C24,0)</f>
        <v>0</v>
      </c>
      <c r="AK24" s="60">
        <f t="shared" ref="AK24:AK27" si="16">IF(T24="x",$C24,0)</f>
        <v>0</v>
      </c>
    </row>
    <row r="25" spans="2:40" x14ac:dyDescent="0.25">
      <c r="B25" s="70" t="s">
        <v>61</v>
      </c>
      <c r="C25" s="50">
        <f>DATE(V5,12,24)</f>
        <v>41632</v>
      </c>
      <c r="D25" s="26"/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29"/>
      <c r="V25" s="61">
        <f t="shared" si="1"/>
        <v>0</v>
      </c>
      <c r="W25" s="62">
        <f t="shared" si="2"/>
        <v>0</v>
      </c>
      <c r="X25" s="62">
        <f t="shared" si="3"/>
        <v>0</v>
      </c>
      <c r="Y25" s="62">
        <f t="shared" si="4"/>
        <v>0</v>
      </c>
      <c r="Z25" s="62">
        <f t="shared" si="5"/>
        <v>0</v>
      </c>
      <c r="AA25" s="62">
        <f t="shared" si="6"/>
        <v>0</v>
      </c>
      <c r="AB25" s="62">
        <f t="shared" si="7"/>
        <v>0</v>
      </c>
      <c r="AC25" s="62">
        <f t="shared" si="8"/>
        <v>0</v>
      </c>
      <c r="AD25" s="62">
        <f t="shared" si="9"/>
        <v>0</v>
      </c>
      <c r="AE25" s="62">
        <f t="shared" si="10"/>
        <v>0</v>
      </c>
      <c r="AF25" s="62">
        <f t="shared" si="11"/>
        <v>0</v>
      </c>
      <c r="AG25" s="62">
        <f t="shared" si="12"/>
        <v>0</v>
      </c>
      <c r="AH25" s="62">
        <f t="shared" si="13"/>
        <v>0</v>
      </c>
      <c r="AI25" s="62">
        <f t="shared" si="14"/>
        <v>0</v>
      </c>
      <c r="AJ25" s="62">
        <f t="shared" si="15"/>
        <v>0</v>
      </c>
      <c r="AK25" s="63">
        <f t="shared" si="16"/>
        <v>0</v>
      </c>
    </row>
    <row r="26" spans="2:40" x14ac:dyDescent="0.25">
      <c r="B26" s="70" t="s">
        <v>62</v>
      </c>
      <c r="C26" s="50">
        <f>DATE(V5,12,25)</f>
        <v>41633</v>
      </c>
      <c r="D26" s="26"/>
      <c r="E26" s="37" t="s">
        <v>31</v>
      </c>
      <c r="F26" s="38" t="s">
        <v>31</v>
      </c>
      <c r="G26" s="38" t="s">
        <v>31</v>
      </c>
      <c r="H26" s="38" t="s">
        <v>31</v>
      </c>
      <c r="I26" s="38" t="s">
        <v>31</v>
      </c>
      <c r="J26" s="38" t="s">
        <v>31</v>
      </c>
      <c r="K26" s="38" t="s">
        <v>31</v>
      </c>
      <c r="L26" s="38" t="s">
        <v>31</v>
      </c>
      <c r="M26" s="38" t="s">
        <v>31</v>
      </c>
      <c r="N26" s="38" t="s">
        <v>31</v>
      </c>
      <c r="O26" s="38" t="s">
        <v>31</v>
      </c>
      <c r="P26" s="38" t="s">
        <v>31</v>
      </c>
      <c r="Q26" s="38" t="s">
        <v>31</v>
      </c>
      <c r="R26" s="38" t="s">
        <v>31</v>
      </c>
      <c r="S26" s="38" t="s">
        <v>31</v>
      </c>
      <c r="T26" s="39" t="s">
        <v>31</v>
      </c>
      <c r="U26" s="28"/>
      <c r="V26" s="58">
        <f t="shared" si="1"/>
        <v>41633</v>
      </c>
      <c r="W26" s="59">
        <f t="shared" si="2"/>
        <v>41633</v>
      </c>
      <c r="X26" s="59">
        <f t="shared" si="3"/>
        <v>41633</v>
      </c>
      <c r="Y26" s="59">
        <f t="shared" si="4"/>
        <v>41633</v>
      </c>
      <c r="Z26" s="59">
        <f t="shared" si="5"/>
        <v>41633</v>
      </c>
      <c r="AA26" s="59">
        <f t="shared" si="6"/>
        <v>41633</v>
      </c>
      <c r="AB26" s="59">
        <f t="shared" si="7"/>
        <v>41633</v>
      </c>
      <c r="AC26" s="59">
        <f t="shared" si="8"/>
        <v>41633</v>
      </c>
      <c r="AD26" s="59">
        <f t="shared" si="9"/>
        <v>41633</v>
      </c>
      <c r="AE26" s="59">
        <f t="shared" si="10"/>
        <v>41633</v>
      </c>
      <c r="AF26" s="59">
        <f t="shared" si="11"/>
        <v>41633</v>
      </c>
      <c r="AG26" s="59">
        <f t="shared" si="12"/>
        <v>41633</v>
      </c>
      <c r="AH26" s="59">
        <f t="shared" si="13"/>
        <v>41633</v>
      </c>
      <c r="AI26" s="59">
        <f t="shared" si="14"/>
        <v>41633</v>
      </c>
      <c r="AJ26" s="59">
        <f t="shared" si="15"/>
        <v>41633</v>
      </c>
      <c r="AK26" s="60">
        <f t="shared" si="16"/>
        <v>41633</v>
      </c>
    </row>
    <row r="27" spans="2:40" x14ac:dyDescent="0.25">
      <c r="B27" s="71" t="s">
        <v>63</v>
      </c>
      <c r="C27" s="52">
        <f>DATE(V5,12,26)</f>
        <v>41634</v>
      </c>
      <c r="D27" s="26"/>
      <c r="E27" s="37" t="s">
        <v>31</v>
      </c>
      <c r="F27" s="38" t="s">
        <v>31</v>
      </c>
      <c r="G27" s="38" t="s">
        <v>31</v>
      </c>
      <c r="H27" s="38" t="s">
        <v>31</v>
      </c>
      <c r="I27" s="38" t="s">
        <v>31</v>
      </c>
      <c r="J27" s="38" t="s">
        <v>31</v>
      </c>
      <c r="K27" s="38" t="s">
        <v>31</v>
      </c>
      <c r="L27" s="38" t="s">
        <v>31</v>
      </c>
      <c r="M27" s="38" t="s">
        <v>31</v>
      </c>
      <c r="N27" s="38" t="s">
        <v>31</v>
      </c>
      <c r="O27" s="38" t="s">
        <v>31</v>
      </c>
      <c r="P27" s="38" t="s">
        <v>31</v>
      </c>
      <c r="Q27" s="38" t="s">
        <v>31</v>
      </c>
      <c r="R27" s="38" t="s">
        <v>31</v>
      </c>
      <c r="S27" s="38" t="s">
        <v>31</v>
      </c>
      <c r="T27" s="39" t="s">
        <v>31</v>
      </c>
      <c r="U27" s="28"/>
      <c r="V27" s="64">
        <f t="shared" si="1"/>
        <v>41634</v>
      </c>
      <c r="W27" s="65">
        <f t="shared" si="2"/>
        <v>41634</v>
      </c>
      <c r="X27" s="65">
        <f t="shared" si="3"/>
        <v>41634</v>
      </c>
      <c r="Y27" s="65">
        <f t="shared" si="4"/>
        <v>41634</v>
      </c>
      <c r="Z27" s="65">
        <f t="shared" si="5"/>
        <v>41634</v>
      </c>
      <c r="AA27" s="65">
        <f t="shared" si="6"/>
        <v>41634</v>
      </c>
      <c r="AB27" s="65">
        <f t="shared" si="7"/>
        <v>41634</v>
      </c>
      <c r="AC27" s="65">
        <f t="shared" si="8"/>
        <v>41634</v>
      </c>
      <c r="AD27" s="65">
        <f t="shared" si="9"/>
        <v>41634</v>
      </c>
      <c r="AE27" s="65">
        <f t="shared" si="10"/>
        <v>41634</v>
      </c>
      <c r="AF27" s="65">
        <f t="shared" si="11"/>
        <v>41634</v>
      </c>
      <c r="AG27" s="65">
        <f t="shared" si="12"/>
        <v>41634</v>
      </c>
      <c r="AH27" s="65">
        <f t="shared" si="13"/>
        <v>41634</v>
      </c>
      <c r="AI27" s="65">
        <f t="shared" si="14"/>
        <v>41634</v>
      </c>
      <c r="AJ27" s="65">
        <f t="shared" si="15"/>
        <v>41634</v>
      </c>
      <c r="AK27" s="66">
        <f t="shared" si="16"/>
        <v>41634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pinner 1">
              <controlPr defaultSize="0" autoPict="0">
                <anchor moveWithCells="1" sizeWithCells="1">
                  <from>
                    <xdr:col>23</xdr:col>
                    <xdr:colOff>0</xdr:colOff>
                    <xdr:row>4</xdr:row>
                    <xdr:rowOff>0</xdr:rowOff>
                  </from>
                  <to>
                    <xdr:col>24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18</vt:i4>
      </vt:variant>
    </vt:vector>
  </HeadingPairs>
  <TitlesOfParts>
    <vt:vector size="24" baseType="lpstr">
      <vt:lpstr>Info</vt:lpstr>
      <vt:lpstr>Schulze, Hessen</vt:lpstr>
      <vt:lpstr>Röder; Thüringen</vt:lpstr>
      <vt:lpstr>Schneider, Bayern</vt:lpstr>
      <vt:lpstr>Gmeiner, Berlin</vt:lpstr>
      <vt:lpstr>Feiertage</vt:lpstr>
      <vt:lpstr>Feiertage_BB</vt:lpstr>
      <vt:lpstr>Feiertage_BE</vt:lpstr>
      <vt:lpstr>Feiertage_BW</vt:lpstr>
      <vt:lpstr>Feiertage_BY</vt:lpstr>
      <vt:lpstr>Feiertage_HB</vt:lpstr>
      <vt:lpstr>Feiertage_HE</vt:lpstr>
      <vt:lpstr>Feiertage_HH</vt:lpstr>
      <vt:lpstr>Feiertage_MV</vt:lpstr>
      <vt:lpstr>Feiertage_NI</vt:lpstr>
      <vt:lpstr>Feiertage_NW</vt:lpstr>
      <vt:lpstr>Feiertage_RP</vt:lpstr>
      <vt:lpstr>Feiertage_SH</vt:lpstr>
      <vt:lpstr>Feiertage_SL</vt:lpstr>
      <vt:lpstr>Feiertage_SN</vt:lpstr>
      <vt:lpstr>Feiertage_ST</vt:lpstr>
      <vt:lpstr>Feiertage_TH</vt:lpstr>
      <vt:lpstr>Jahr</vt:lpstr>
      <vt:lpstr>Länderliste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2013-12-09T14:19:40Z</dcterms:modified>
  <cp:category>Excel-Übungsdatei</cp:category>
</cp:coreProperties>
</file>