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1\"/>
    </mc:Choice>
  </mc:AlternateContent>
  <bookViews>
    <workbookView xWindow="0" yWindow="0" windowWidth="20490" windowHeight="7155" tabRatio="675"/>
  </bookViews>
  <sheets>
    <sheet name="Info" sheetId="3" r:id="rId1"/>
    <sheet name="Steuer- und Leerzeichen" sheetId="14" r:id="rId2"/>
    <sheet name="Teilstücke auslesen" sheetId="16" r:id="rId3"/>
    <sheet name="Zusammenfügen &amp; Aufbereiten" sheetId="4" r:id="rId4"/>
    <sheet name="Informationen zerlegen" sheetId="18" r:id="rId5"/>
    <sheet name="Importierte Datumsangaben" sheetId="20" r:id="rId6"/>
    <sheet name="Daten verketten" sheetId="21" r:id="rId7"/>
    <sheet name="Symbolschriftarten" sheetId="22" r:id="rId8"/>
  </sheets>
  <definedNames>
    <definedName name="_xlnm._FilterDatabase" localSheetId="4" hidden="1">'Informationen zerlegen'!$B$5:$D$12</definedName>
  </definedNames>
  <calcPr calcId="152511"/>
</workbook>
</file>

<file path=xl/calcChain.xml><?xml version="1.0" encoding="utf-8"?>
<calcChain xmlns="http://schemas.openxmlformats.org/spreadsheetml/2006/main">
  <c r="D16" i="3" l="1"/>
  <c r="D12" i="3"/>
  <c r="D14" i="3"/>
  <c r="D10" i="3"/>
  <c r="D8" i="3"/>
  <c r="D6" i="3"/>
  <c r="D18" i="3" l="1"/>
  <c r="F45" i="22"/>
  <c r="F53" i="22"/>
  <c r="C60" i="22"/>
  <c r="F61" i="22"/>
  <c r="B7" i="22"/>
  <c r="C7" i="22" s="1"/>
  <c r="B8" i="22"/>
  <c r="C8" i="22" s="1"/>
  <c r="B9" i="22"/>
  <c r="F9" i="22" s="1"/>
  <c r="B10" i="22"/>
  <c r="C10" i="22" s="1"/>
  <c r="B11" i="22"/>
  <c r="D11" i="22" s="1"/>
  <c r="B12" i="22"/>
  <c r="G12" i="22" s="1"/>
  <c r="B13" i="22"/>
  <c r="C13" i="22" s="1"/>
  <c r="B14" i="22"/>
  <c r="E14" i="22" s="1"/>
  <c r="B15" i="22"/>
  <c r="C15" i="22" s="1"/>
  <c r="B16" i="22"/>
  <c r="C16" i="22" s="1"/>
  <c r="B17" i="22"/>
  <c r="F17" i="22" s="1"/>
  <c r="B18" i="22"/>
  <c r="C18" i="22" s="1"/>
  <c r="B19" i="22"/>
  <c r="D19" i="22" s="1"/>
  <c r="B20" i="22"/>
  <c r="G20" i="22" s="1"/>
  <c r="B21" i="22"/>
  <c r="C21" i="22" s="1"/>
  <c r="B22" i="22"/>
  <c r="E22" i="22" s="1"/>
  <c r="B23" i="22"/>
  <c r="C23" i="22" s="1"/>
  <c r="B24" i="22"/>
  <c r="C24" i="22" s="1"/>
  <c r="B25" i="22"/>
  <c r="F25" i="22" s="1"/>
  <c r="B26" i="22"/>
  <c r="C26" i="22" s="1"/>
  <c r="B27" i="22"/>
  <c r="D27" i="22" s="1"/>
  <c r="B28" i="22"/>
  <c r="G28" i="22" s="1"/>
  <c r="B29" i="22"/>
  <c r="C29" i="22" s="1"/>
  <c r="B30" i="22"/>
  <c r="E30" i="22" s="1"/>
  <c r="B31" i="22"/>
  <c r="C31" i="22" s="1"/>
  <c r="B32" i="22"/>
  <c r="C32" i="22" s="1"/>
  <c r="B33" i="22"/>
  <c r="F33" i="22" s="1"/>
  <c r="B34" i="22"/>
  <c r="C34" i="22" s="1"/>
  <c r="B35" i="22"/>
  <c r="D35" i="22" s="1"/>
  <c r="B36" i="22"/>
  <c r="G36" i="22" s="1"/>
  <c r="B37" i="22"/>
  <c r="C37" i="22" s="1"/>
  <c r="B38" i="22"/>
  <c r="E38" i="22" s="1"/>
  <c r="B39" i="22"/>
  <c r="C39" i="22" s="1"/>
  <c r="B40" i="22"/>
  <c r="C40" i="22" s="1"/>
  <c r="B41" i="22"/>
  <c r="F41" i="22" s="1"/>
  <c r="B42" i="22"/>
  <c r="C42" i="22" s="1"/>
  <c r="B43" i="22"/>
  <c r="D43" i="22" s="1"/>
  <c r="B44" i="22"/>
  <c r="G44" i="22" s="1"/>
  <c r="B45" i="22"/>
  <c r="C45" i="22" s="1"/>
  <c r="B46" i="22"/>
  <c r="E46" i="22" s="1"/>
  <c r="B47" i="22"/>
  <c r="C47" i="22" s="1"/>
  <c r="B48" i="22"/>
  <c r="C48" i="22" s="1"/>
  <c r="B49" i="22"/>
  <c r="F49" i="22" s="1"/>
  <c r="B50" i="22"/>
  <c r="C50" i="22" s="1"/>
  <c r="B51" i="22"/>
  <c r="D51" i="22" s="1"/>
  <c r="B52" i="22"/>
  <c r="G52" i="22" s="1"/>
  <c r="B53" i="22"/>
  <c r="C53" i="22" s="1"/>
  <c r="B54" i="22"/>
  <c r="E54" i="22" s="1"/>
  <c r="B55" i="22"/>
  <c r="D55" i="22" s="1"/>
  <c r="B56" i="22"/>
  <c r="C56" i="22" s="1"/>
  <c r="B57" i="22"/>
  <c r="F57" i="22" s="1"/>
  <c r="B58" i="22"/>
  <c r="E58" i="22" s="1"/>
  <c r="B59" i="22"/>
  <c r="D59" i="22" s="1"/>
  <c r="B60" i="22"/>
  <c r="G60" i="22" s="1"/>
  <c r="B61" i="22"/>
  <c r="C61" i="22" s="1"/>
  <c r="B62" i="22"/>
  <c r="E62" i="22" s="1"/>
  <c r="B63" i="22"/>
  <c r="I14" i="22" s="1"/>
  <c r="B6" i="22"/>
  <c r="D6" i="22" s="1"/>
  <c r="G63" i="22" l="1"/>
  <c r="D62" i="22"/>
  <c r="F60" i="22"/>
  <c r="C59" i="22"/>
  <c r="E57" i="22"/>
  <c r="G55" i="22"/>
  <c r="D54" i="22"/>
  <c r="F52" i="22"/>
  <c r="C51" i="22"/>
  <c r="E49" i="22"/>
  <c r="G47" i="22"/>
  <c r="D46" i="22"/>
  <c r="F44" i="22"/>
  <c r="C43" i="22"/>
  <c r="E41" i="22"/>
  <c r="G39" i="22"/>
  <c r="D38" i="22"/>
  <c r="F36" i="22"/>
  <c r="C35" i="22"/>
  <c r="E33" i="22"/>
  <c r="G31" i="22"/>
  <c r="D30" i="22"/>
  <c r="F28" i="22"/>
  <c r="C27" i="22"/>
  <c r="E25" i="22"/>
  <c r="G23" i="22"/>
  <c r="D22" i="22"/>
  <c r="F20" i="22"/>
  <c r="C19" i="22"/>
  <c r="E17" i="22"/>
  <c r="G15" i="22"/>
  <c r="D14" i="22"/>
  <c r="F12" i="22"/>
  <c r="C11" i="22"/>
  <c r="E9" i="22"/>
  <c r="G7" i="22"/>
  <c r="I61" i="22"/>
  <c r="L61" i="22" s="1"/>
  <c r="I53" i="22"/>
  <c r="L53" i="22" s="1"/>
  <c r="I45" i="22"/>
  <c r="M45" i="22" s="1"/>
  <c r="I37" i="22"/>
  <c r="M37" i="22" s="1"/>
  <c r="I29" i="22"/>
  <c r="I21" i="22"/>
  <c r="I13" i="22"/>
  <c r="F63" i="22"/>
  <c r="C62" i="22"/>
  <c r="E60" i="22"/>
  <c r="G58" i="22"/>
  <c r="D57" i="22"/>
  <c r="F55" i="22"/>
  <c r="C54" i="22"/>
  <c r="E52" i="22"/>
  <c r="G50" i="22"/>
  <c r="D49" i="22"/>
  <c r="F47" i="22"/>
  <c r="C46" i="22"/>
  <c r="E44" i="22"/>
  <c r="G42" i="22"/>
  <c r="D41" i="22"/>
  <c r="F39" i="22"/>
  <c r="C38" i="22"/>
  <c r="E36" i="22"/>
  <c r="G34" i="22"/>
  <c r="D33" i="22"/>
  <c r="F31" i="22"/>
  <c r="C30" i="22"/>
  <c r="E28" i="22"/>
  <c r="G26" i="22"/>
  <c r="D25" i="22"/>
  <c r="F23" i="22"/>
  <c r="C22" i="22"/>
  <c r="E20" i="22"/>
  <c r="G18" i="22"/>
  <c r="D17" i="22"/>
  <c r="F15" i="22"/>
  <c r="C14" i="22"/>
  <c r="E12" i="22"/>
  <c r="G10" i="22"/>
  <c r="D9" i="22"/>
  <c r="F7" i="22"/>
  <c r="I60" i="22"/>
  <c r="L60" i="22" s="1"/>
  <c r="I52" i="22"/>
  <c r="L52" i="22" s="1"/>
  <c r="I44" i="22"/>
  <c r="I36" i="22"/>
  <c r="J36" i="22" s="1"/>
  <c r="I28" i="22"/>
  <c r="I20" i="22"/>
  <c r="I12" i="22"/>
  <c r="E63" i="22"/>
  <c r="G61" i="22"/>
  <c r="D60" i="22"/>
  <c r="F58" i="22"/>
  <c r="C57" i="22"/>
  <c r="E55" i="22"/>
  <c r="G53" i="22"/>
  <c r="D52" i="22"/>
  <c r="F50" i="22"/>
  <c r="C49" i="22"/>
  <c r="E47" i="22"/>
  <c r="G45" i="22"/>
  <c r="D44" i="22"/>
  <c r="F42" i="22"/>
  <c r="C41" i="22"/>
  <c r="E39" i="22"/>
  <c r="G37" i="22"/>
  <c r="D36" i="22"/>
  <c r="F34" i="22"/>
  <c r="C33" i="22"/>
  <c r="E31" i="22"/>
  <c r="G29" i="22"/>
  <c r="D28" i="22"/>
  <c r="F26" i="22"/>
  <c r="C25" i="22"/>
  <c r="E23" i="22"/>
  <c r="G21" i="22"/>
  <c r="D20" i="22"/>
  <c r="F18" i="22"/>
  <c r="C17" i="22"/>
  <c r="E15" i="22"/>
  <c r="G13" i="22"/>
  <c r="D12" i="22"/>
  <c r="F10" i="22"/>
  <c r="C9" i="22"/>
  <c r="E7" i="22"/>
  <c r="I59" i="22"/>
  <c r="J59" i="22" s="1"/>
  <c r="I51" i="22"/>
  <c r="M51" i="22" s="1"/>
  <c r="I43" i="22"/>
  <c r="I35" i="22"/>
  <c r="I27" i="22"/>
  <c r="L27" i="22" s="1"/>
  <c r="I19" i="22"/>
  <c r="I11" i="22"/>
  <c r="C44" i="22"/>
  <c r="E42" i="22"/>
  <c r="G40" i="22"/>
  <c r="D39" i="22"/>
  <c r="F37" i="22"/>
  <c r="C36" i="22"/>
  <c r="E34" i="22"/>
  <c r="G32" i="22"/>
  <c r="D31" i="22"/>
  <c r="F29" i="22"/>
  <c r="C28" i="22"/>
  <c r="E26" i="22"/>
  <c r="G24" i="22"/>
  <c r="D23" i="22"/>
  <c r="F21" i="22"/>
  <c r="C20" i="22"/>
  <c r="E18" i="22"/>
  <c r="G16" i="22"/>
  <c r="D15" i="22"/>
  <c r="F13" i="22"/>
  <c r="C12" i="22"/>
  <c r="E10" i="22"/>
  <c r="G8" i="22"/>
  <c r="D7" i="22"/>
  <c r="I58" i="22"/>
  <c r="K58" i="22" s="1"/>
  <c r="I50" i="22"/>
  <c r="K50" i="22" s="1"/>
  <c r="I42" i="22"/>
  <c r="I34" i="22"/>
  <c r="L34" i="22" s="1"/>
  <c r="I26" i="22"/>
  <c r="I18" i="22"/>
  <c r="J18" i="22" s="1"/>
  <c r="I10" i="22"/>
  <c r="C52" i="22"/>
  <c r="E50" i="22"/>
  <c r="G48" i="22"/>
  <c r="D47" i="22"/>
  <c r="G6" i="22"/>
  <c r="C63" i="22"/>
  <c r="E61" i="22"/>
  <c r="G59" i="22"/>
  <c r="D58" i="22"/>
  <c r="F56" i="22"/>
  <c r="C55" i="22"/>
  <c r="E53" i="22"/>
  <c r="G51" i="22"/>
  <c r="D50" i="22"/>
  <c r="F48" i="22"/>
  <c r="E45" i="22"/>
  <c r="G43" i="22"/>
  <c r="D42" i="22"/>
  <c r="F40" i="22"/>
  <c r="E37" i="22"/>
  <c r="G35" i="22"/>
  <c r="D34" i="22"/>
  <c r="F32" i="22"/>
  <c r="E29" i="22"/>
  <c r="G27" i="22"/>
  <c r="D26" i="22"/>
  <c r="F24" i="22"/>
  <c r="E21" i="22"/>
  <c r="G19" i="22"/>
  <c r="D18" i="22"/>
  <c r="F16" i="22"/>
  <c r="E13" i="22"/>
  <c r="G11" i="22"/>
  <c r="D10" i="22"/>
  <c r="F8" i="22"/>
  <c r="I57" i="22"/>
  <c r="L57" i="22" s="1"/>
  <c r="I49" i="22"/>
  <c r="M49" i="22" s="1"/>
  <c r="I41" i="22"/>
  <c r="I33" i="22"/>
  <c r="M33" i="22" s="1"/>
  <c r="I25" i="22"/>
  <c r="I17" i="22"/>
  <c r="I9" i="22"/>
  <c r="C6" i="22"/>
  <c r="D63" i="22"/>
  <c r="F6" i="22"/>
  <c r="G62" i="22"/>
  <c r="D61" i="22"/>
  <c r="F59" i="22"/>
  <c r="C58" i="22"/>
  <c r="E56" i="22"/>
  <c r="G54" i="22"/>
  <c r="D53" i="22"/>
  <c r="F51" i="22"/>
  <c r="E48" i="22"/>
  <c r="G46" i="22"/>
  <c r="D45" i="22"/>
  <c r="F43" i="22"/>
  <c r="E40" i="22"/>
  <c r="G38" i="22"/>
  <c r="D37" i="22"/>
  <c r="F35" i="22"/>
  <c r="E32" i="22"/>
  <c r="G30" i="22"/>
  <c r="D29" i="22"/>
  <c r="F27" i="22"/>
  <c r="E24" i="22"/>
  <c r="G22" i="22"/>
  <c r="D21" i="22"/>
  <c r="F19" i="22"/>
  <c r="E16" i="22"/>
  <c r="G14" i="22"/>
  <c r="D13" i="22"/>
  <c r="F11" i="22"/>
  <c r="E8" i="22"/>
  <c r="I6" i="22"/>
  <c r="L6" i="22" s="1"/>
  <c r="I56" i="22"/>
  <c r="L56" i="22" s="1"/>
  <c r="I48" i="22"/>
  <c r="N48" i="22" s="1"/>
  <c r="I40" i="22"/>
  <c r="J40" i="22" s="1"/>
  <c r="I32" i="22"/>
  <c r="N32" i="22" s="1"/>
  <c r="I24" i="22"/>
  <c r="I16" i="22"/>
  <c r="I8" i="22"/>
  <c r="G56" i="22"/>
  <c r="E6" i="22"/>
  <c r="F62" i="22"/>
  <c r="E59" i="22"/>
  <c r="G57" i="22"/>
  <c r="D56" i="22"/>
  <c r="F54" i="22"/>
  <c r="E51" i="22"/>
  <c r="G49" i="22"/>
  <c r="D48" i="22"/>
  <c r="F46" i="22"/>
  <c r="E43" i="22"/>
  <c r="G41" i="22"/>
  <c r="D40" i="22"/>
  <c r="F38" i="22"/>
  <c r="E35" i="22"/>
  <c r="G33" i="22"/>
  <c r="D32" i="22"/>
  <c r="F30" i="22"/>
  <c r="E27" i="22"/>
  <c r="G25" i="22"/>
  <c r="D24" i="22"/>
  <c r="F22" i="22"/>
  <c r="E19" i="22"/>
  <c r="G17" i="22"/>
  <c r="D16" i="22"/>
  <c r="F14" i="22"/>
  <c r="E11" i="22"/>
  <c r="G9" i="22"/>
  <c r="D8" i="22"/>
  <c r="I63" i="22"/>
  <c r="M63" i="22" s="1"/>
  <c r="I55" i="22"/>
  <c r="J55" i="22" s="1"/>
  <c r="I47" i="22"/>
  <c r="K47" i="22" s="1"/>
  <c r="I39" i="22"/>
  <c r="I31" i="22"/>
  <c r="I23" i="22"/>
  <c r="I15" i="22"/>
  <c r="M15" i="22" s="1"/>
  <c r="I7" i="22"/>
  <c r="I62" i="22"/>
  <c r="K62" i="22" s="1"/>
  <c r="I54" i="22"/>
  <c r="K54" i="22" s="1"/>
  <c r="I46" i="22"/>
  <c r="L46" i="22" s="1"/>
  <c r="I38" i="22"/>
  <c r="I30" i="22"/>
  <c r="I22" i="22"/>
  <c r="N6" i="22"/>
  <c r="K63" i="22"/>
  <c r="K60" i="22"/>
  <c r="M56" i="22"/>
  <c r="M52" i="22"/>
  <c r="M6" i="22"/>
  <c r="M61" i="22"/>
  <c r="J60" i="22"/>
  <c r="K56" i="22"/>
  <c r="K52" i="22"/>
  <c r="N36" i="22"/>
  <c r="K6" i="22"/>
  <c r="N60" i="22"/>
  <c r="M57" i="22"/>
  <c r="J56" i="22"/>
  <c r="J52" i="22"/>
  <c r="J6" i="22"/>
  <c r="M60" i="22"/>
  <c r="N56" i="22"/>
  <c r="N52" i="22"/>
  <c r="L48" i="22"/>
  <c r="M48" i="22"/>
  <c r="K48" i="22"/>
  <c r="L44" i="22"/>
  <c r="M44" i="22"/>
  <c r="K44" i="22"/>
  <c r="L40" i="22"/>
  <c r="M40" i="22"/>
  <c r="K40" i="22"/>
  <c r="L36" i="22"/>
  <c r="M36" i="22"/>
  <c r="K36" i="22"/>
  <c r="L32" i="22"/>
  <c r="L28" i="22"/>
  <c r="M28" i="22"/>
  <c r="J28" i="22"/>
  <c r="N28" i="22"/>
  <c r="K28" i="22"/>
  <c r="L24" i="22"/>
  <c r="M24" i="22"/>
  <c r="J24" i="22"/>
  <c r="N24" i="22"/>
  <c r="K24" i="22"/>
  <c r="L20" i="22"/>
  <c r="M20" i="22"/>
  <c r="J20" i="22"/>
  <c r="N20" i="22"/>
  <c r="K20" i="22"/>
  <c r="L16" i="22"/>
  <c r="M16" i="22"/>
  <c r="J16" i="22"/>
  <c r="N16" i="22"/>
  <c r="K16" i="22"/>
  <c r="L12" i="22"/>
  <c r="M12" i="22"/>
  <c r="J12" i="22"/>
  <c r="N12" i="22"/>
  <c r="K12" i="22"/>
  <c r="L8" i="22"/>
  <c r="M8" i="22"/>
  <c r="J8" i="22"/>
  <c r="N8" i="22"/>
  <c r="K8" i="22"/>
  <c r="N62" i="22"/>
  <c r="J62" i="22"/>
  <c r="K61" i="22"/>
  <c r="M59" i="22"/>
  <c r="N58" i="22"/>
  <c r="J58" i="22"/>
  <c r="K57" i="22"/>
  <c r="M55" i="22"/>
  <c r="N54" i="22"/>
  <c r="J54" i="22"/>
  <c r="K53" i="22"/>
  <c r="L51" i="22"/>
  <c r="J44" i="22"/>
  <c r="N40" i="22"/>
  <c r="P8" i="22"/>
  <c r="P12" i="22"/>
  <c r="P16" i="22"/>
  <c r="P20" i="22"/>
  <c r="P24" i="22"/>
  <c r="P28" i="22"/>
  <c r="P32" i="22"/>
  <c r="P36" i="22"/>
  <c r="P40" i="22"/>
  <c r="P44" i="22"/>
  <c r="P48" i="22"/>
  <c r="P52" i="22"/>
  <c r="P9" i="22"/>
  <c r="P13" i="22"/>
  <c r="P17" i="22"/>
  <c r="P21" i="22"/>
  <c r="P25" i="22"/>
  <c r="P29" i="22"/>
  <c r="P33" i="22"/>
  <c r="P37" i="22"/>
  <c r="P41" i="22"/>
  <c r="P45" i="22"/>
  <c r="P49" i="22"/>
  <c r="P11" i="22"/>
  <c r="P19" i="22"/>
  <c r="P27" i="22"/>
  <c r="P35" i="22"/>
  <c r="P43" i="22"/>
  <c r="P51" i="22"/>
  <c r="P56" i="22"/>
  <c r="P60" i="22"/>
  <c r="P6" i="22"/>
  <c r="P14" i="22"/>
  <c r="P22" i="22"/>
  <c r="P30" i="22"/>
  <c r="P38" i="22"/>
  <c r="P46" i="22"/>
  <c r="P53" i="22"/>
  <c r="P57" i="22"/>
  <c r="P61" i="22"/>
  <c r="P7" i="22"/>
  <c r="P15" i="22"/>
  <c r="P23" i="22"/>
  <c r="P31" i="22"/>
  <c r="P39" i="22"/>
  <c r="P47" i="22"/>
  <c r="P54" i="22"/>
  <c r="P58" i="22"/>
  <c r="P62" i="22"/>
  <c r="P10" i="22"/>
  <c r="P18" i="22"/>
  <c r="P26" i="22"/>
  <c r="P34" i="22"/>
  <c r="P42" i="22"/>
  <c r="P50" i="22"/>
  <c r="P55" i="22"/>
  <c r="P59" i="22"/>
  <c r="P63" i="22"/>
  <c r="M47" i="22"/>
  <c r="J47" i="22"/>
  <c r="N47" i="22"/>
  <c r="L47" i="22"/>
  <c r="M43" i="22"/>
  <c r="J43" i="22"/>
  <c r="N43" i="22"/>
  <c r="L43" i="22"/>
  <c r="M39" i="22"/>
  <c r="J39" i="22"/>
  <c r="N39" i="22"/>
  <c r="L39" i="22"/>
  <c r="M35" i="22"/>
  <c r="J35" i="22"/>
  <c r="N35" i="22"/>
  <c r="L35" i="22"/>
  <c r="M31" i="22"/>
  <c r="J31" i="22"/>
  <c r="N31" i="22"/>
  <c r="K31" i="22"/>
  <c r="L31" i="22"/>
  <c r="N27" i="22"/>
  <c r="M23" i="22"/>
  <c r="J23" i="22"/>
  <c r="N23" i="22"/>
  <c r="K23" i="22"/>
  <c r="L23" i="22"/>
  <c r="M19" i="22"/>
  <c r="J19" i="22"/>
  <c r="N19" i="22"/>
  <c r="K19" i="22"/>
  <c r="L19" i="22"/>
  <c r="K15" i="22"/>
  <c r="M11" i="22"/>
  <c r="J11" i="22"/>
  <c r="N11" i="22"/>
  <c r="K11" i="22"/>
  <c r="L11" i="22"/>
  <c r="M7" i="22"/>
  <c r="J7" i="22"/>
  <c r="N7" i="22"/>
  <c r="K7" i="22"/>
  <c r="L7" i="22"/>
  <c r="L63" i="22"/>
  <c r="M62" i="22"/>
  <c r="N61" i="22"/>
  <c r="J61" i="22"/>
  <c r="L59" i="22"/>
  <c r="M58" i="22"/>
  <c r="N57" i="22"/>
  <c r="J57" i="22"/>
  <c r="L55" i="22"/>
  <c r="M54" i="22"/>
  <c r="N53" i="22"/>
  <c r="J53" i="22"/>
  <c r="K51" i="22"/>
  <c r="K43" i="22"/>
  <c r="J50" i="22"/>
  <c r="N50" i="22"/>
  <c r="M50" i="22"/>
  <c r="J46" i="22"/>
  <c r="N46" i="22"/>
  <c r="K46" i="22"/>
  <c r="M46" i="22"/>
  <c r="J42" i="22"/>
  <c r="N42" i="22"/>
  <c r="K42" i="22"/>
  <c r="M42" i="22"/>
  <c r="J38" i="22"/>
  <c r="N38" i="22"/>
  <c r="K38" i="22"/>
  <c r="M38" i="22"/>
  <c r="J34" i="22"/>
  <c r="N34" i="22"/>
  <c r="K34" i="22"/>
  <c r="M34" i="22"/>
  <c r="J30" i="22"/>
  <c r="N30" i="22"/>
  <c r="K30" i="22"/>
  <c r="L30" i="22"/>
  <c r="M30" i="22"/>
  <c r="J26" i="22"/>
  <c r="N26" i="22"/>
  <c r="K26" i="22"/>
  <c r="L26" i="22"/>
  <c r="M26" i="22"/>
  <c r="J22" i="22"/>
  <c r="N22" i="22"/>
  <c r="K22" i="22"/>
  <c r="L22" i="22"/>
  <c r="M22" i="22"/>
  <c r="M18" i="22"/>
  <c r="J14" i="22"/>
  <c r="N14" i="22"/>
  <c r="K14" i="22"/>
  <c r="L14" i="22"/>
  <c r="M14" i="22"/>
  <c r="J10" i="22"/>
  <c r="N10" i="22"/>
  <c r="K10" i="22"/>
  <c r="L10" i="22"/>
  <c r="M10" i="22"/>
  <c r="L62" i="22"/>
  <c r="K59" i="22"/>
  <c r="L58" i="22"/>
  <c r="K55" i="22"/>
  <c r="L54" i="22"/>
  <c r="M53" i="22"/>
  <c r="J51" i="22"/>
  <c r="L42" i="22"/>
  <c r="K39" i="22"/>
  <c r="K49" i="22"/>
  <c r="L49" i="22"/>
  <c r="J49" i="22"/>
  <c r="N49" i="22"/>
  <c r="K45" i="22"/>
  <c r="K41" i="22"/>
  <c r="L41" i="22"/>
  <c r="J41" i="22"/>
  <c r="N41" i="22"/>
  <c r="K37" i="22"/>
  <c r="L37" i="22"/>
  <c r="J37" i="22"/>
  <c r="N37" i="22"/>
  <c r="K29" i="22"/>
  <c r="L29" i="22"/>
  <c r="M29" i="22"/>
  <c r="J29" i="22"/>
  <c r="N29" i="22"/>
  <c r="K25" i="22"/>
  <c r="L25" i="22"/>
  <c r="M25" i="22"/>
  <c r="J25" i="22"/>
  <c r="N25" i="22"/>
  <c r="K21" i="22"/>
  <c r="L21" i="22"/>
  <c r="M21" i="22"/>
  <c r="J21" i="22"/>
  <c r="N21" i="22"/>
  <c r="K17" i="22"/>
  <c r="L17" i="22"/>
  <c r="M17" i="22"/>
  <c r="J17" i="22"/>
  <c r="N17" i="22"/>
  <c r="K13" i="22"/>
  <c r="L13" i="22"/>
  <c r="M13" i="22"/>
  <c r="J13" i="22"/>
  <c r="N13" i="22"/>
  <c r="K9" i="22"/>
  <c r="L9" i="22"/>
  <c r="M9" i="22"/>
  <c r="J9" i="22"/>
  <c r="N9" i="22"/>
  <c r="N63" i="22"/>
  <c r="J63" i="22"/>
  <c r="N59" i="22"/>
  <c r="N55" i="22"/>
  <c r="N51" i="22"/>
  <c r="L50" i="22"/>
  <c r="J48" i="22"/>
  <c r="N44" i="22"/>
  <c r="M41" i="22"/>
  <c r="L38" i="22"/>
  <c r="K35" i="22"/>
  <c r="D7" i="4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J32" i="22" l="1"/>
  <c r="L45" i="22"/>
  <c r="L15" i="22"/>
  <c r="K27" i="22"/>
  <c r="M32" i="22"/>
  <c r="N33" i="22"/>
  <c r="L18" i="22"/>
  <c r="N15" i="22"/>
  <c r="J27" i="22"/>
  <c r="J33" i="22"/>
  <c r="K18" i="22"/>
  <c r="J15" i="22"/>
  <c r="M27" i="22"/>
  <c r="L33" i="22"/>
  <c r="N18" i="22"/>
  <c r="K33" i="22"/>
  <c r="N45" i="22"/>
  <c r="J45" i="22"/>
  <c r="K32" i="22"/>
  <c r="T59" i="22"/>
  <c r="Q59" i="22"/>
  <c r="U59" i="22"/>
  <c r="S59" i="22"/>
  <c r="R59" i="22"/>
  <c r="Q34" i="22"/>
  <c r="U34" i="22"/>
  <c r="R34" i="22"/>
  <c r="S34" i="22"/>
  <c r="T34" i="22"/>
  <c r="Q62" i="22"/>
  <c r="U62" i="22"/>
  <c r="R62" i="22"/>
  <c r="T62" i="22"/>
  <c r="S62" i="22"/>
  <c r="T39" i="22"/>
  <c r="Q39" i="22"/>
  <c r="U39" i="22"/>
  <c r="R39" i="22"/>
  <c r="S39" i="22"/>
  <c r="S7" i="22"/>
  <c r="T7" i="22"/>
  <c r="R7" i="22"/>
  <c r="U7" i="22"/>
  <c r="Q7" i="22"/>
  <c r="Q46" i="22"/>
  <c r="U46" i="22"/>
  <c r="R46" i="22"/>
  <c r="T46" i="22"/>
  <c r="S46" i="22"/>
  <c r="T14" i="22"/>
  <c r="Q14" i="22"/>
  <c r="U14" i="22"/>
  <c r="R14" i="22"/>
  <c r="S14" i="22"/>
  <c r="T51" i="22"/>
  <c r="Q51" i="22"/>
  <c r="U51" i="22"/>
  <c r="S51" i="22"/>
  <c r="R51" i="22"/>
  <c r="T19" i="22"/>
  <c r="Q19" i="22"/>
  <c r="U19" i="22"/>
  <c r="R19" i="22"/>
  <c r="S19" i="22"/>
  <c r="R41" i="22"/>
  <c r="S41" i="22"/>
  <c r="U41" i="22"/>
  <c r="Q41" i="22"/>
  <c r="T41" i="22"/>
  <c r="R25" i="22"/>
  <c r="S25" i="22"/>
  <c r="T25" i="22"/>
  <c r="Q25" i="22"/>
  <c r="U25" i="22"/>
  <c r="Q9" i="22"/>
  <c r="U9" i="22"/>
  <c r="R9" i="22"/>
  <c r="S9" i="22"/>
  <c r="T9" i="22"/>
  <c r="S40" i="22"/>
  <c r="T40" i="22"/>
  <c r="R40" i="22"/>
  <c r="U40" i="22"/>
  <c r="Q40" i="22"/>
  <c r="S24" i="22"/>
  <c r="T24" i="22"/>
  <c r="Q24" i="22"/>
  <c r="U24" i="22"/>
  <c r="R24" i="22"/>
  <c r="R8" i="22"/>
  <c r="S8" i="22"/>
  <c r="U8" i="22"/>
  <c r="Q8" i="22"/>
  <c r="T8" i="22"/>
  <c r="T55" i="22"/>
  <c r="Q55" i="22"/>
  <c r="U55" i="22"/>
  <c r="R55" i="22"/>
  <c r="S55" i="22"/>
  <c r="Q26" i="22"/>
  <c r="U26" i="22"/>
  <c r="R26" i="22"/>
  <c r="S26" i="22"/>
  <c r="T26" i="22"/>
  <c r="Q58" i="22"/>
  <c r="U58" i="22"/>
  <c r="R58" i="22"/>
  <c r="S58" i="22"/>
  <c r="T58" i="22"/>
  <c r="T31" i="22"/>
  <c r="Q31" i="22"/>
  <c r="U31" i="22"/>
  <c r="R31" i="22"/>
  <c r="S31" i="22"/>
  <c r="R61" i="22"/>
  <c r="S61" i="22"/>
  <c r="Q61" i="22"/>
  <c r="T61" i="22"/>
  <c r="U61" i="22"/>
  <c r="Q38" i="22"/>
  <c r="U38" i="22"/>
  <c r="R38" i="22"/>
  <c r="T38" i="22"/>
  <c r="S38" i="22"/>
  <c r="S6" i="22"/>
  <c r="T6" i="22"/>
  <c r="R6" i="22"/>
  <c r="U6" i="22"/>
  <c r="Q6" i="22"/>
  <c r="T43" i="22"/>
  <c r="Q43" i="22"/>
  <c r="U43" i="22"/>
  <c r="S43" i="22"/>
  <c r="R43" i="22"/>
  <c r="S11" i="22"/>
  <c r="T11" i="22"/>
  <c r="Q11" i="22"/>
  <c r="R11" i="22"/>
  <c r="U11" i="22"/>
  <c r="R37" i="22"/>
  <c r="S37" i="22"/>
  <c r="Q37" i="22"/>
  <c r="T37" i="22"/>
  <c r="U37" i="22"/>
  <c r="R21" i="22"/>
  <c r="S21" i="22"/>
  <c r="T21" i="22"/>
  <c r="Q21" i="22"/>
  <c r="U21" i="22"/>
  <c r="S52" i="22"/>
  <c r="T52" i="22"/>
  <c r="Q52" i="22"/>
  <c r="R52" i="22"/>
  <c r="U52" i="22"/>
  <c r="S36" i="22"/>
  <c r="T36" i="22"/>
  <c r="Q36" i="22"/>
  <c r="R36" i="22"/>
  <c r="U36" i="22"/>
  <c r="S20" i="22"/>
  <c r="T20" i="22"/>
  <c r="Q20" i="22"/>
  <c r="U20" i="22"/>
  <c r="R20" i="22"/>
  <c r="Q50" i="22"/>
  <c r="U50" i="22"/>
  <c r="R50" i="22"/>
  <c r="S50" i="22"/>
  <c r="T50" i="22"/>
  <c r="Q18" i="22"/>
  <c r="U18" i="22"/>
  <c r="R18" i="22"/>
  <c r="S18" i="22"/>
  <c r="T18" i="22"/>
  <c r="Q54" i="22"/>
  <c r="U54" i="22"/>
  <c r="R54" i="22"/>
  <c r="T54" i="22"/>
  <c r="S54" i="22"/>
  <c r="T23" i="22"/>
  <c r="Q23" i="22"/>
  <c r="U23" i="22"/>
  <c r="R23" i="22"/>
  <c r="S23" i="22"/>
  <c r="R57" i="22"/>
  <c r="S57" i="22"/>
  <c r="U57" i="22"/>
  <c r="Q57" i="22"/>
  <c r="T57" i="22"/>
  <c r="Q30" i="22"/>
  <c r="U30" i="22"/>
  <c r="R30" i="22"/>
  <c r="S30" i="22"/>
  <c r="T30" i="22"/>
  <c r="S60" i="22"/>
  <c r="T60" i="22"/>
  <c r="Q60" i="22"/>
  <c r="R60" i="22"/>
  <c r="U60" i="22"/>
  <c r="T35" i="22"/>
  <c r="Q35" i="22"/>
  <c r="U35" i="22"/>
  <c r="S35" i="22"/>
  <c r="R35" i="22"/>
  <c r="R49" i="22"/>
  <c r="S49" i="22"/>
  <c r="U49" i="22"/>
  <c r="Q49" i="22"/>
  <c r="T49" i="22"/>
  <c r="R33" i="22"/>
  <c r="S33" i="22"/>
  <c r="U33" i="22"/>
  <c r="Q33" i="22"/>
  <c r="T33" i="22"/>
  <c r="R17" i="22"/>
  <c r="S17" i="22"/>
  <c r="T17" i="22"/>
  <c r="Q17" i="22"/>
  <c r="U17" i="22"/>
  <c r="S48" i="22"/>
  <c r="T48" i="22"/>
  <c r="R48" i="22"/>
  <c r="U48" i="22"/>
  <c r="Q48" i="22"/>
  <c r="S32" i="22"/>
  <c r="T32" i="22"/>
  <c r="Q32" i="22"/>
  <c r="U32" i="22"/>
  <c r="R32" i="22"/>
  <c r="S16" i="22"/>
  <c r="T16" i="22"/>
  <c r="Q16" i="22"/>
  <c r="U16" i="22"/>
  <c r="R16" i="22"/>
  <c r="W10" i="22"/>
  <c r="W14" i="22"/>
  <c r="W18" i="22"/>
  <c r="W22" i="22"/>
  <c r="W26" i="22"/>
  <c r="W30" i="22"/>
  <c r="W34" i="22"/>
  <c r="W38" i="22"/>
  <c r="W42" i="22"/>
  <c r="W46" i="22"/>
  <c r="W50" i="22"/>
  <c r="W54" i="22"/>
  <c r="W7" i="22"/>
  <c r="W11" i="22"/>
  <c r="W15" i="22"/>
  <c r="W19" i="22"/>
  <c r="W23" i="22"/>
  <c r="W27" i="22"/>
  <c r="W31" i="22"/>
  <c r="W35" i="22"/>
  <c r="W39" i="22"/>
  <c r="W43" i="22"/>
  <c r="W47" i="22"/>
  <c r="W51" i="22"/>
  <c r="W6" i="22"/>
  <c r="W9" i="22"/>
  <c r="W17" i="22"/>
  <c r="W25" i="22"/>
  <c r="W33" i="22"/>
  <c r="W41" i="22"/>
  <c r="W49" i="22"/>
  <c r="T63" i="22"/>
  <c r="W12" i="22"/>
  <c r="W20" i="22"/>
  <c r="W28" i="22"/>
  <c r="W36" i="22"/>
  <c r="W44" i="22"/>
  <c r="W52" i="22"/>
  <c r="Q63" i="22"/>
  <c r="U63" i="22"/>
  <c r="W13" i="22"/>
  <c r="W21" i="22"/>
  <c r="W29" i="22"/>
  <c r="W37" i="22"/>
  <c r="W45" i="22"/>
  <c r="W53" i="22"/>
  <c r="W8" i="22"/>
  <c r="W16" i="22"/>
  <c r="W24" i="22"/>
  <c r="W32" i="22"/>
  <c r="W40" i="22"/>
  <c r="W48" i="22"/>
  <c r="R63" i="22"/>
  <c r="S63" i="22"/>
  <c r="Q42" i="22"/>
  <c r="U42" i="22"/>
  <c r="R42" i="22"/>
  <c r="S42" i="22"/>
  <c r="T42" i="22"/>
  <c r="T10" i="22"/>
  <c r="Q10" i="22"/>
  <c r="U10" i="22"/>
  <c r="S10" i="22"/>
  <c r="R10" i="22"/>
  <c r="T47" i="22"/>
  <c r="Q47" i="22"/>
  <c r="U47" i="22"/>
  <c r="R47" i="22"/>
  <c r="S47" i="22"/>
  <c r="S15" i="22"/>
  <c r="T15" i="22"/>
  <c r="R15" i="22"/>
  <c r="U15" i="22"/>
  <c r="Q15" i="22"/>
  <c r="R53" i="22"/>
  <c r="S53" i="22"/>
  <c r="Q53" i="22"/>
  <c r="T53" i="22"/>
  <c r="U53" i="22"/>
  <c r="Q22" i="22"/>
  <c r="U22" i="22"/>
  <c r="R22" i="22"/>
  <c r="S22" i="22"/>
  <c r="T22" i="22"/>
  <c r="S56" i="22"/>
  <c r="T56" i="22"/>
  <c r="R56" i="22"/>
  <c r="U56" i="22"/>
  <c r="Q56" i="22"/>
  <c r="T27" i="22"/>
  <c r="Q27" i="22"/>
  <c r="U27" i="22"/>
  <c r="R27" i="22"/>
  <c r="S27" i="22"/>
  <c r="R45" i="22"/>
  <c r="S45" i="22"/>
  <c r="Q45" i="22"/>
  <c r="T45" i="22"/>
  <c r="U45" i="22"/>
  <c r="R29" i="22"/>
  <c r="S29" i="22"/>
  <c r="T29" i="22"/>
  <c r="Q29" i="22"/>
  <c r="U29" i="22"/>
  <c r="Q13" i="22"/>
  <c r="U13" i="22"/>
  <c r="R13" i="22"/>
  <c r="T13" i="22"/>
  <c r="S13" i="22"/>
  <c r="S44" i="22"/>
  <c r="T44" i="22"/>
  <c r="Q44" i="22"/>
  <c r="R44" i="22"/>
  <c r="U44" i="22"/>
  <c r="S28" i="22"/>
  <c r="T28" i="22"/>
  <c r="Q28" i="22"/>
  <c r="U28" i="22"/>
  <c r="R28" i="22"/>
  <c r="R12" i="22"/>
  <c r="S12" i="22"/>
  <c r="Q12" i="22"/>
  <c r="T12" i="22"/>
  <c r="U12" i="22"/>
  <c r="D7" i="18"/>
  <c r="D8" i="18"/>
  <c r="D9" i="18"/>
  <c r="D10" i="18"/>
  <c r="D11" i="18"/>
  <c r="D6" i="18"/>
  <c r="AA24" i="22" l="1"/>
  <c r="X24" i="22"/>
  <c r="AB24" i="22"/>
  <c r="Y24" i="22"/>
  <c r="Z24" i="22"/>
  <c r="Z45" i="22"/>
  <c r="AA45" i="22"/>
  <c r="X45" i="22"/>
  <c r="AB45" i="22"/>
  <c r="Y45" i="22"/>
  <c r="Z13" i="22"/>
  <c r="AA13" i="22"/>
  <c r="X13" i="22"/>
  <c r="AB13" i="22"/>
  <c r="Y13" i="22"/>
  <c r="AA44" i="22"/>
  <c r="X44" i="22"/>
  <c r="AB44" i="22"/>
  <c r="Y44" i="22"/>
  <c r="Z44" i="22"/>
  <c r="AA12" i="22"/>
  <c r="X12" i="22"/>
  <c r="AB12" i="22"/>
  <c r="Y12" i="22"/>
  <c r="Z12" i="22"/>
  <c r="Z33" i="22"/>
  <c r="AA33" i="22"/>
  <c r="X33" i="22"/>
  <c r="AB33" i="22"/>
  <c r="Y33" i="22"/>
  <c r="X6" i="22"/>
  <c r="AB6" i="22"/>
  <c r="Y6" i="22"/>
  <c r="Z6" i="22"/>
  <c r="AA6" i="22"/>
  <c r="X39" i="22"/>
  <c r="AB39" i="22"/>
  <c r="Y39" i="22"/>
  <c r="Z39" i="22"/>
  <c r="AA39" i="22"/>
  <c r="X23" i="22"/>
  <c r="AB23" i="22"/>
  <c r="Y23" i="22"/>
  <c r="Z23" i="22"/>
  <c r="AA23" i="22"/>
  <c r="X7" i="22"/>
  <c r="AB7" i="22"/>
  <c r="Y7" i="22"/>
  <c r="Z7" i="22"/>
  <c r="AA7" i="22"/>
  <c r="Y42" i="22"/>
  <c r="Z42" i="22"/>
  <c r="AA42" i="22"/>
  <c r="X42" i="22"/>
  <c r="AB42" i="22"/>
  <c r="Y26" i="22"/>
  <c r="Z26" i="22"/>
  <c r="AA26" i="22"/>
  <c r="X26" i="22"/>
  <c r="AB26" i="22"/>
  <c r="Y10" i="22"/>
  <c r="Z10" i="22"/>
  <c r="AA10" i="22"/>
  <c r="X10" i="22"/>
  <c r="AB10" i="22"/>
  <c r="AA48" i="22"/>
  <c r="X48" i="22"/>
  <c r="AB48" i="22"/>
  <c r="Y48" i="22"/>
  <c r="Z48" i="22"/>
  <c r="AA16" i="22"/>
  <c r="X16" i="22"/>
  <c r="AB16" i="22"/>
  <c r="Y16" i="22"/>
  <c r="Z16" i="22"/>
  <c r="Z37" i="22"/>
  <c r="AA37" i="22"/>
  <c r="X37" i="22"/>
  <c r="AB37" i="22"/>
  <c r="Y37" i="22"/>
  <c r="AA36" i="22"/>
  <c r="X36" i="22"/>
  <c r="AB36" i="22"/>
  <c r="Y36" i="22"/>
  <c r="Z36" i="22"/>
  <c r="Z25" i="22"/>
  <c r="AA25" i="22"/>
  <c r="X25" i="22"/>
  <c r="AB25" i="22"/>
  <c r="Y25" i="22"/>
  <c r="X51" i="22"/>
  <c r="AB51" i="22"/>
  <c r="Y51" i="22"/>
  <c r="Z51" i="22"/>
  <c r="AA51" i="22"/>
  <c r="X35" i="22"/>
  <c r="AB35" i="22"/>
  <c r="Y35" i="22"/>
  <c r="Z35" i="22"/>
  <c r="AA35" i="22"/>
  <c r="X19" i="22"/>
  <c r="AB19" i="22"/>
  <c r="Y19" i="22"/>
  <c r="Z19" i="22"/>
  <c r="AA19" i="22"/>
  <c r="Y54" i="22"/>
  <c r="Z54" i="22"/>
  <c r="AA54" i="22"/>
  <c r="X54" i="22"/>
  <c r="AB54" i="22"/>
  <c r="Y38" i="22"/>
  <c r="Z38" i="22"/>
  <c r="AA38" i="22"/>
  <c r="X38" i="22"/>
  <c r="AB38" i="22"/>
  <c r="Y22" i="22"/>
  <c r="Z22" i="22"/>
  <c r="AA22" i="22"/>
  <c r="X22" i="22"/>
  <c r="AB22" i="22"/>
  <c r="AA40" i="22"/>
  <c r="X40" i="22"/>
  <c r="AB40" i="22"/>
  <c r="Y40" i="22"/>
  <c r="Z40" i="22"/>
  <c r="AA8" i="22"/>
  <c r="X8" i="22"/>
  <c r="AB8" i="22"/>
  <c r="Y8" i="22"/>
  <c r="Z8" i="22"/>
  <c r="Z29" i="22"/>
  <c r="AA29" i="22"/>
  <c r="X29" i="22"/>
  <c r="AB29" i="22"/>
  <c r="Y29" i="22"/>
  <c r="AA28" i="22"/>
  <c r="X28" i="22"/>
  <c r="AB28" i="22"/>
  <c r="Y28" i="22"/>
  <c r="Z28" i="22"/>
  <c r="Z49" i="22"/>
  <c r="AA49" i="22"/>
  <c r="X49" i="22"/>
  <c r="AB49" i="22"/>
  <c r="Y49" i="22"/>
  <c r="Z17" i="22"/>
  <c r="AA17" i="22"/>
  <c r="X17" i="22"/>
  <c r="AB17" i="22"/>
  <c r="Y17" i="22"/>
  <c r="X47" i="22"/>
  <c r="AB47" i="22"/>
  <c r="Y47" i="22"/>
  <c r="Z47" i="22"/>
  <c r="AA47" i="22"/>
  <c r="X31" i="22"/>
  <c r="AB31" i="22"/>
  <c r="Y31" i="22"/>
  <c r="Z31" i="22"/>
  <c r="AA31" i="22"/>
  <c r="X15" i="22"/>
  <c r="AB15" i="22"/>
  <c r="Y15" i="22"/>
  <c r="Z15" i="22"/>
  <c r="AA15" i="22"/>
  <c r="Y50" i="22"/>
  <c r="Z50" i="22"/>
  <c r="AA50" i="22"/>
  <c r="X50" i="22"/>
  <c r="AB50" i="22"/>
  <c r="Y34" i="22"/>
  <c r="Z34" i="22"/>
  <c r="AA34" i="22"/>
  <c r="X34" i="22"/>
  <c r="AB34" i="22"/>
  <c r="Y18" i="22"/>
  <c r="Z18" i="22"/>
  <c r="AA18" i="22"/>
  <c r="X18" i="22"/>
  <c r="AB18" i="22"/>
  <c r="AA32" i="22"/>
  <c r="X32" i="22"/>
  <c r="AB32" i="22"/>
  <c r="Y32" i="22"/>
  <c r="Z32" i="22"/>
  <c r="Z53" i="22"/>
  <c r="AA53" i="22"/>
  <c r="X53" i="22"/>
  <c r="AB53" i="22"/>
  <c r="Y53" i="22"/>
  <c r="Z21" i="22"/>
  <c r="AA21" i="22"/>
  <c r="X21" i="22"/>
  <c r="AB21" i="22"/>
  <c r="Y21" i="22"/>
  <c r="AA52" i="22"/>
  <c r="X52" i="22"/>
  <c r="AB52" i="22"/>
  <c r="Y52" i="22"/>
  <c r="Z52" i="22"/>
  <c r="AA20" i="22"/>
  <c r="X20" i="22"/>
  <c r="AB20" i="22"/>
  <c r="Y20" i="22"/>
  <c r="Z20" i="22"/>
  <c r="Z41" i="22"/>
  <c r="AA41" i="22"/>
  <c r="X41" i="22"/>
  <c r="AB41" i="22"/>
  <c r="Y41" i="22"/>
  <c r="Z9" i="22"/>
  <c r="AA9" i="22"/>
  <c r="X9" i="22"/>
  <c r="AB9" i="22"/>
  <c r="Y9" i="22"/>
  <c r="X43" i="22"/>
  <c r="AB43" i="22"/>
  <c r="Y43" i="22"/>
  <c r="Z43" i="22"/>
  <c r="AA43" i="22"/>
  <c r="X27" i="22"/>
  <c r="AB27" i="22"/>
  <c r="Y27" i="22"/>
  <c r="Z27" i="22"/>
  <c r="AA27" i="22"/>
  <c r="X11" i="22"/>
  <c r="AB11" i="22"/>
  <c r="Y11" i="22"/>
  <c r="Z11" i="22"/>
  <c r="AA11" i="22"/>
  <c r="Y46" i="22"/>
  <c r="Z46" i="22"/>
  <c r="AA46" i="22"/>
  <c r="X46" i="22"/>
  <c r="AB46" i="22"/>
  <c r="Y30" i="22"/>
  <c r="Z30" i="22"/>
  <c r="AA30" i="22"/>
  <c r="X30" i="22"/>
  <c r="AB30" i="22"/>
  <c r="Y14" i="22"/>
  <c r="Z14" i="22"/>
  <c r="AA14" i="22"/>
  <c r="X14" i="22"/>
  <c r="AB14" i="22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34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6" i="4"/>
  <c r="D6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34" i="4"/>
  <c r="F6" i="16" l="1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E84" i="16"/>
  <c r="E85" i="16"/>
  <c r="E86" i="16"/>
  <c r="E87" i="16"/>
  <c r="E88" i="16"/>
  <c r="E89" i="16"/>
  <c r="E90" i="16"/>
  <c r="E91" i="16"/>
  <c r="E92" i="16"/>
  <c r="E93" i="16"/>
  <c r="E94" i="16"/>
  <c r="E95" i="16"/>
  <c r="E96" i="16"/>
  <c r="E97" i="16"/>
  <c r="E98" i="16"/>
  <c r="E99" i="16"/>
  <c r="E100" i="16"/>
  <c r="E101" i="16"/>
  <c r="E102" i="16"/>
  <c r="E103" i="16"/>
  <c r="E104" i="16"/>
  <c r="E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7" i="16"/>
  <c r="D88" i="16"/>
  <c r="D89" i="16"/>
  <c r="D90" i="16"/>
  <c r="D91" i="16"/>
  <c r="D92" i="16"/>
  <c r="D93" i="16"/>
  <c r="D94" i="16"/>
  <c r="D95" i="16"/>
  <c r="D96" i="16"/>
  <c r="D97" i="16"/>
  <c r="D98" i="16"/>
  <c r="D99" i="16"/>
  <c r="D100" i="16"/>
  <c r="D101" i="16"/>
  <c r="D102" i="16"/>
  <c r="D103" i="16"/>
  <c r="D104" i="16"/>
  <c r="D6" i="16"/>
  <c r="C7" i="18" l="1"/>
  <c r="C9" i="18"/>
  <c r="C10" i="18"/>
  <c r="C8" i="18"/>
  <c r="C6" i="18"/>
  <c r="C11" i="18"/>
  <c r="E11" i="21" l="1"/>
  <c r="E12" i="21"/>
  <c r="E13" i="21"/>
  <c r="E10" i="21"/>
  <c r="F66" i="4"/>
  <c r="F62" i="4"/>
  <c r="F63" i="4"/>
  <c r="F64" i="4"/>
  <c r="F65" i="4"/>
  <c r="F67" i="4"/>
  <c r="F68" i="4"/>
  <c r="F70" i="4"/>
  <c r="F71" i="4"/>
  <c r="F72" i="4"/>
  <c r="F73" i="4"/>
  <c r="F74" i="4"/>
  <c r="F75" i="4"/>
  <c r="F76" i="4"/>
  <c r="F77" i="4"/>
  <c r="F78" i="4"/>
  <c r="F79" i="4"/>
  <c r="F80" i="4"/>
  <c r="F69" i="4"/>
  <c r="F81" i="4"/>
  <c r="F82" i="4"/>
  <c r="F83" i="4"/>
  <c r="F84" i="4"/>
  <c r="F85" i="4"/>
  <c r="F86" i="4"/>
  <c r="D66" i="4"/>
  <c r="D62" i="4"/>
  <c r="D63" i="4"/>
  <c r="D64" i="4"/>
  <c r="D65" i="4"/>
  <c r="D67" i="4"/>
  <c r="D68" i="4"/>
  <c r="D70" i="4"/>
  <c r="D71" i="4"/>
  <c r="D72" i="4"/>
  <c r="D73" i="4"/>
  <c r="D74" i="4"/>
  <c r="D75" i="4"/>
  <c r="D76" i="4"/>
  <c r="D77" i="4"/>
  <c r="D78" i="4"/>
  <c r="D79" i="4"/>
  <c r="D80" i="4"/>
  <c r="D69" i="4"/>
  <c r="D81" i="4"/>
  <c r="D82" i="4"/>
  <c r="D83" i="4"/>
  <c r="D84" i="4"/>
  <c r="D85" i="4"/>
  <c r="D86" i="4"/>
  <c r="E14" i="21" l="1"/>
  <c r="E16" i="21" s="1"/>
  <c r="E17" i="21" s="1"/>
  <c r="E7" i="14"/>
  <c r="E8" i="14"/>
  <c r="E9" i="14"/>
  <c r="E6" i="14"/>
  <c r="D7" i="14"/>
  <c r="D8" i="14"/>
  <c r="D9" i="14"/>
  <c r="D6" i="14"/>
  <c r="C7" i="14"/>
  <c r="C8" i="14"/>
  <c r="C9" i="14"/>
  <c r="C6" i="14"/>
  <c r="B21" i="21" l="1"/>
  <c r="B19" i="21"/>
  <c r="D12" i="18"/>
</calcChain>
</file>

<file path=xl/sharedStrings.xml><?xml version="1.0" encoding="utf-8"?>
<sst xmlns="http://schemas.openxmlformats.org/spreadsheetml/2006/main" count="426" uniqueCount="223">
  <si>
    <t xml:space="preserve">
Excel 2013 – Das Handbuch</t>
  </si>
  <si>
    <t>A</t>
  </si>
  <si>
    <t>B</t>
  </si>
  <si>
    <t>C</t>
  </si>
  <si>
    <t>D</t>
  </si>
  <si>
    <t>E</t>
  </si>
  <si>
    <t>F</t>
  </si>
  <si>
    <t>G</t>
  </si>
  <si>
    <t>Autorin</t>
  </si>
  <si>
    <t>Hildegard Hügemann</t>
  </si>
  <si>
    <t>Name</t>
  </si>
  <si>
    <t>Krüger,   Katharina 
Elisabeth Anna</t>
  </si>
  <si>
    <t>Hoyer, Benjamin 
  Karl Franz</t>
  </si>
  <si>
    <t>Mahla, Patrick
Hugo</t>
  </si>
  <si>
    <t>Weber, Jannick</t>
  </si>
  <si>
    <t xml:space="preserve"> WECHSELN und GLÄTTEN</t>
  </si>
  <si>
    <t>SÄUBERN</t>
  </si>
  <si>
    <t>SÄUBERN und GLÄTTEN</t>
  </si>
  <si>
    <t>Überflüssige Steuer- und Leerzeichen entfernen</t>
  </si>
  <si>
    <t>Artikelnummer</t>
  </si>
  <si>
    <t>Umsatz</t>
  </si>
  <si>
    <t>Produktgruppe</t>
  </si>
  <si>
    <t>Produktnummer</t>
  </si>
  <si>
    <t>Prüfsumme</t>
  </si>
  <si>
    <t>92-37-096</t>
  </si>
  <si>
    <t>12-68-020</t>
  </si>
  <si>
    <t>71-72-073</t>
  </si>
  <si>
    <t>91-67-087</t>
  </si>
  <si>
    <t>62-83-143</t>
  </si>
  <si>
    <t>83-52-179</t>
  </si>
  <si>
    <t>32-26-023</t>
  </si>
  <si>
    <t>63-19-049</t>
  </si>
  <si>
    <t>82-19-044</t>
  </si>
  <si>
    <t>83-48-165</t>
  </si>
  <si>
    <t>23-37-032</t>
  </si>
  <si>
    <t>72-42-085</t>
  </si>
  <si>
    <t>12-16-005</t>
  </si>
  <si>
    <t>43-25-043</t>
  </si>
  <si>
    <t>13-83-036</t>
  </si>
  <si>
    <t>63-85-219</t>
  </si>
  <si>
    <t>43-40-069</t>
  </si>
  <si>
    <t>71-66-067</t>
  </si>
  <si>
    <t>52-49-071</t>
  </si>
  <si>
    <t>83-67-230</t>
  </si>
  <si>
    <t>52-12-018</t>
  </si>
  <si>
    <t>22-55-032</t>
  </si>
  <si>
    <t>41-01-001</t>
  </si>
  <si>
    <t>63-82-211</t>
  </si>
  <si>
    <t>53-35-076</t>
  </si>
  <si>
    <t>93-55-213</t>
  </si>
  <si>
    <t>31-75-033</t>
  </si>
  <si>
    <t>43-78-134</t>
  </si>
  <si>
    <t>73-66-199</t>
  </si>
  <si>
    <t>23-08-007</t>
  </si>
  <si>
    <t>41-17-010</t>
  </si>
  <si>
    <t>62-80-138</t>
  </si>
  <si>
    <t>52-75-108</t>
  </si>
  <si>
    <t>51-51-037</t>
  </si>
  <si>
    <t>82-47-108</t>
  </si>
  <si>
    <t>23-33-029</t>
  </si>
  <si>
    <t>82-29-067</t>
  </si>
  <si>
    <t>11-96-014</t>
  </si>
  <si>
    <t>12-53-016</t>
  </si>
  <si>
    <t>41-34-020</t>
  </si>
  <si>
    <t>22-61-035</t>
  </si>
  <si>
    <t>63-04-011</t>
  </si>
  <si>
    <t>23-64-055</t>
  </si>
  <si>
    <t>41-23-014</t>
  </si>
  <si>
    <t>42-83-095</t>
  </si>
  <si>
    <t>42-85-098</t>
  </si>
  <si>
    <t>61-49-043</t>
  </si>
  <si>
    <t>73-82-247</t>
  </si>
  <si>
    <t>61-91-079</t>
  </si>
  <si>
    <t>83-86-295</t>
  </si>
  <si>
    <t>93-44-170</t>
  </si>
  <si>
    <t>43-87-150</t>
  </si>
  <si>
    <t>72-64-129</t>
  </si>
  <si>
    <t>52-25-036</t>
  </si>
  <si>
    <t>71-43-044</t>
  </si>
  <si>
    <t>73-27-082</t>
  </si>
  <si>
    <t>83-92-316</t>
  </si>
  <si>
    <t>72-75-151</t>
  </si>
  <si>
    <t>52-53-076</t>
  </si>
  <si>
    <t>43-91-157</t>
  </si>
  <si>
    <t>41-38-022</t>
  </si>
  <si>
    <t>53-90-193</t>
  </si>
  <si>
    <t>51-18-013</t>
  </si>
  <si>
    <t>53-80-172</t>
  </si>
  <si>
    <t>92-95-245</t>
  </si>
  <si>
    <t>51-50-036</t>
  </si>
  <si>
    <t>23-54-047</t>
  </si>
  <si>
    <t>22-69-040</t>
  </si>
  <si>
    <t>22-31-018</t>
  </si>
  <si>
    <t>21-40-012</t>
  </si>
  <si>
    <t>71-77-078</t>
  </si>
  <si>
    <t>33-44-057</t>
  </si>
  <si>
    <t>42-48-055</t>
  </si>
  <si>
    <t>22-95-055</t>
  </si>
  <si>
    <t>63-02-006</t>
  </si>
  <si>
    <t>61-37-032</t>
  </si>
  <si>
    <t>33-33-043</t>
  </si>
  <si>
    <t>51-34-025</t>
  </si>
  <si>
    <t>83-76-261</t>
  </si>
  <si>
    <t>12-11-004</t>
  </si>
  <si>
    <t>72-10-021</t>
  </si>
  <si>
    <t>61-55-048</t>
  </si>
  <si>
    <t>32-32-028</t>
  </si>
  <si>
    <t>11-98-015</t>
  </si>
  <si>
    <t>43-76-131</t>
  </si>
  <si>
    <t>43-45-078</t>
  </si>
  <si>
    <t>93-93-359</t>
  </si>
  <si>
    <t>72-19-039</t>
  </si>
  <si>
    <t>32-45-039</t>
  </si>
  <si>
    <t>82-68-156</t>
  </si>
  <si>
    <t>33-52-067</t>
  </si>
  <si>
    <t>32-41-036</t>
  </si>
  <si>
    <t>73-20-061</t>
  </si>
  <si>
    <t>11-23-004</t>
  </si>
  <si>
    <t>82-08-019</t>
  </si>
  <si>
    <t>52-57-082</t>
  </si>
  <si>
    <t>TelNr</t>
  </si>
  <si>
    <t>Zitterick, Elsa Anne</t>
  </si>
  <si>
    <t>06426-6846</t>
  </si>
  <si>
    <t>Hütz, Dirk Ulf Aldo</t>
  </si>
  <si>
    <t>Hein, Lisa Mareike</t>
  </si>
  <si>
    <t>Becker , Jonas</t>
  </si>
  <si>
    <t>Beuter, Tina</t>
  </si>
  <si>
    <t>Dziehel,   Mira</t>
  </si>
  <si>
    <t>06421-66270</t>
  </si>
  <si>
    <t>Hammann, Tabea</t>
  </si>
  <si>
    <t>Krüger,   Katharina</t>
  </si>
  <si>
    <t>Hoyer, Benjamin</t>
  </si>
  <si>
    <t>Mahla, Patrick</t>
  </si>
  <si>
    <t>06421-15736</t>
  </si>
  <si>
    <t>Hampel, Jan</t>
  </si>
  <si>
    <t>Aric, Eric</t>
  </si>
  <si>
    <t>06420-822431</t>
  </si>
  <si>
    <t>Lerch, Irfan</t>
  </si>
  <si>
    <t>Müller, Lais</t>
  </si>
  <si>
    <t>Ernesti, Philipp</t>
  </si>
  <si>
    <t>Truebenbach, Alice</t>
  </si>
  <si>
    <t>Junghenn, Luzia</t>
  </si>
  <si>
    <t>Thomas, Alexandra</t>
  </si>
  <si>
    <t>Wagner,Dennis</t>
  </si>
  <si>
    <t>06421-86293</t>
  </si>
  <si>
    <t>Koch, Dora Elke</t>
  </si>
  <si>
    <t>Carpinelli,Lisa</t>
  </si>
  <si>
    <t>Luzius, Miriam</t>
  </si>
  <si>
    <t>Hornung, Hanna</t>
  </si>
  <si>
    <t>Brück, Tim</t>
  </si>
  <si>
    <t>Häufigkeit</t>
  </si>
  <si>
    <t>Summe</t>
  </si>
  <si>
    <t>Gebdatum</t>
  </si>
  <si>
    <t>Geburtsdatum</t>
  </si>
  <si>
    <t xml:space="preserve"> Weber, Jannick</t>
  </si>
  <si>
    <t>Geschlecht</t>
  </si>
  <si>
    <t>Entfernen von unnötigen Leerzeichen und Zeilenumbrüchen</t>
  </si>
  <si>
    <t>Aus der Artikelnummer die Produktgruppe (1. Ziffer von links), die Produktnummer (4+5. Ziffer von links) und die Prüfsumme (letzte 3 Ziffern) als Zahlen auslesen</t>
  </si>
  <si>
    <t>w</t>
  </si>
  <si>
    <t>m</t>
  </si>
  <si>
    <t>Anrede</t>
  </si>
  <si>
    <t>Geschlecht, Vorname und Nachname zu einer Anrede zusammenfassen: Herr Peter Müller</t>
  </si>
  <si>
    <t xml:space="preserve"> Telefonnummer in CTI-gerechtes Format bringen: +49 (89) 3167527</t>
  </si>
  <si>
    <t>089-822923</t>
  </si>
  <si>
    <t>030-85604</t>
  </si>
  <si>
    <t>0451-839688</t>
  </si>
  <si>
    <t>0791-23413</t>
  </si>
  <si>
    <t>06103-2484</t>
  </si>
  <si>
    <t>06074-2841</t>
  </si>
  <si>
    <t>030-485152</t>
  </si>
  <si>
    <t>0561-4079</t>
  </si>
  <si>
    <t>0351-794269</t>
  </si>
  <si>
    <t>02599-7605</t>
  </si>
  <si>
    <t>02389-821281</t>
  </si>
  <si>
    <t>030-922646</t>
  </si>
  <si>
    <t>02381-916531</t>
  </si>
  <si>
    <t>0431-7410</t>
  </si>
  <si>
    <t>089-484709</t>
  </si>
  <si>
    <t>0201-4020</t>
  </si>
  <si>
    <t>030-13333</t>
  </si>
  <si>
    <t>06424-47280</t>
  </si>
  <si>
    <t>0251-47051</t>
  </si>
  <si>
    <t>Fehlerart</t>
  </si>
  <si>
    <t>Importierte Datumsangaben in ein gültiges Datumsformat bringen</t>
  </si>
  <si>
    <t>Rechnungsdatum:</t>
  </si>
  <si>
    <t>Rechnungsnummer:</t>
  </si>
  <si>
    <t>Lieferanten-Nr.</t>
  </si>
  <si>
    <t>Leistung</t>
  </si>
  <si>
    <t>Anzahl</t>
  </si>
  <si>
    <t>Preis</t>
  </si>
  <si>
    <t>Betrag</t>
  </si>
  <si>
    <t>Zwischensumme</t>
  </si>
  <si>
    <t>Steuersatz</t>
  </si>
  <si>
    <t>Umsatzsteuer</t>
  </si>
  <si>
    <t>Zu zahlender Betrag</t>
  </si>
  <si>
    <t>Funkaktor</t>
  </si>
  <si>
    <t>Funktaster</t>
  </si>
  <si>
    <t>Montage - Pauschale</t>
  </si>
  <si>
    <t>Grammatikfehler (20)</t>
  </si>
  <si>
    <t>Wortwahl (5)</t>
  </si>
  <si>
    <t>Ausdruck (7)</t>
  </si>
  <si>
    <t>Rechtschreibung (17)</t>
  </si>
  <si>
    <t>Zeichensetzung (6)</t>
  </si>
  <si>
    <t>Flüchtigkeitsfehler(3)</t>
  </si>
  <si>
    <t>Fehleranalyse</t>
  </si>
  <si>
    <t>Telefon CTI</t>
  </si>
  <si>
    <t>Ihre Auftrags-Nr. 090/46007502 vom 4.3.2014</t>
  </si>
  <si>
    <t>Mit einer intelligenten Tabelle geht es leichter…mehr dazu in Kapitel 13.</t>
  </si>
  <si>
    <t>Code</t>
  </si>
  <si>
    <t>Symbol</t>
  </si>
  <si>
    <t>Wingdings</t>
  </si>
  <si>
    <t>Wingdings 2</t>
  </si>
  <si>
    <t>Wingdings 3</t>
  </si>
  <si>
    <t>Webdings</t>
  </si>
  <si>
    <t>Die Zeichen von vier Symbolschriftarten im Überblick</t>
  </si>
  <si>
    <t>Kapitel 11 – Beispiele für den Einsatz von Textfunktionen</t>
  </si>
  <si>
    <t>Zerlegen importierter Informationen auf zwei Spalten zur anschließenden Darstellung per Diagramm</t>
  </si>
  <si>
    <t>Daten verketten zu einer Zahlungsaufforderung</t>
  </si>
  <si>
    <t>Importierte Zeichen in Datumsangaben umwandeln</t>
  </si>
  <si>
    <t>Informationen zerlegen, um ein Diagramm anzulegen</t>
  </si>
  <si>
    <t>Teilstücke auslesen am Beispiel einer Artikelnummer</t>
  </si>
  <si>
    <t>Daten aufbereiten und zusammenfügen</t>
  </si>
  <si>
    <t>Aus dem eingegebenen Rechnungsdatum und dem Rechnungsbetrag die Zahlungsaufforderung generieren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</si>
</sst>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€&quot;;[Red]\-#,##0.00\ &quot;€&quot;"/>
    <numFmt numFmtId="164" formatCode="\ \ @"/>
    <numFmt numFmtId="165" formatCode="#,##0.00\ &quot;€&quot;"/>
    <numFmt numFmtId="166" formatCode="@\ \ "/>
    <numFmt numFmtId="167" formatCode="00&quot; – 2014&quot;"/>
    <numFmt numFmtId="168" formatCode="#,##0.00\ &quot;€&quot;;[Red]\-#,##0.00\ &quot;€&quot;;;"/>
    <numFmt numFmtId="169" formatCode="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21"/>
      <name val="Arial"/>
      <family val="2"/>
    </font>
    <font>
      <sz val="14"/>
      <name val="Symbol"/>
      <family val="1"/>
      <charset val="2"/>
    </font>
    <font>
      <sz val="16"/>
      <name val="Arial Narrow"/>
      <family val="2"/>
    </font>
    <font>
      <sz val="12"/>
      <name val="Wingdings"/>
      <charset val="2"/>
    </font>
    <font>
      <sz val="12"/>
      <name val="Wingdings 2"/>
      <family val="1"/>
      <charset val="2"/>
    </font>
    <font>
      <sz val="12"/>
      <name val="Wingdings 3"/>
      <family val="1"/>
      <charset val="2"/>
    </font>
    <font>
      <sz val="12"/>
      <name val="Webdings"/>
      <family val="1"/>
      <charset val="2"/>
    </font>
    <font>
      <sz val="16"/>
      <name val="Symbol"/>
      <family val="1"/>
      <charset val="2"/>
    </font>
    <font>
      <b/>
      <sz val="10"/>
      <color theme="9" tint="-0.499984740745262"/>
      <name val="Arial"/>
      <family val="2"/>
    </font>
    <font>
      <b/>
      <sz val="11"/>
      <color theme="9" tint="-0.499984740745262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24"/>
      <color theme="1" tint="0.249977111117893"/>
      <name val="Symbol"/>
      <family val="1"/>
      <charset val="2"/>
    </font>
    <font>
      <sz val="24"/>
      <color theme="1" tint="0.249977111117893"/>
      <name val="Wingdings"/>
      <charset val="2"/>
    </font>
    <font>
      <sz val="24"/>
      <color theme="1" tint="0.249977111117893"/>
      <name val="Wingdings 2"/>
      <family val="1"/>
      <charset val="2"/>
    </font>
    <font>
      <sz val="24"/>
      <color theme="1" tint="0.249977111117893"/>
      <name val="Wingdings 3"/>
      <family val="1"/>
      <charset val="2"/>
    </font>
    <font>
      <sz val="24"/>
      <color theme="1" tint="0.249977111117893"/>
      <name val="Webdings"/>
      <family val="1"/>
      <charset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theme="7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theme="7"/>
      </patternFill>
    </fill>
    <fill>
      <patternFill patternType="solid">
        <fgColor theme="6" tint="-0.249977111117893"/>
        <bgColor theme="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/>
      <right style="thin">
        <color theme="0"/>
      </right>
      <top/>
      <bottom style="thin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7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7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7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/>
      <top/>
      <bottom style="thin">
        <color theme="0" tint="-0.34998626667073579"/>
      </bottom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7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6"/>
      </top>
      <bottom/>
      <diagonal/>
    </border>
    <border>
      <left style="hair">
        <color theme="9" tint="-0.24994659260841701"/>
      </left>
      <right style="hair">
        <color theme="0"/>
      </right>
      <top style="hair">
        <color theme="9" tint="-0.24994659260841701"/>
      </top>
      <bottom style="hair">
        <color indexed="55"/>
      </bottom>
      <diagonal/>
    </border>
    <border>
      <left style="hair">
        <color theme="0"/>
      </left>
      <right style="hair">
        <color theme="0"/>
      </right>
      <top style="hair">
        <color theme="9" tint="-0.24994659260841701"/>
      </top>
      <bottom style="hair">
        <color indexed="55"/>
      </bottom>
      <diagonal/>
    </border>
    <border>
      <left style="hair">
        <color theme="0"/>
      </left>
      <right style="hair">
        <color theme="9" tint="-0.24994659260841701"/>
      </right>
      <top style="hair">
        <color theme="9" tint="-0.24994659260841701"/>
      </top>
      <bottom style="hair">
        <color indexed="55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indexed="55"/>
      </top>
      <bottom/>
      <diagonal/>
    </border>
    <border>
      <left style="hair">
        <color theme="9" tint="-0.24994659260841701"/>
      </left>
      <right style="hair">
        <color theme="9" tint="-0.24994659260841701"/>
      </right>
      <top style="thin">
        <color theme="9" tint="0.39997558519241921"/>
      </top>
      <bottom/>
      <diagonal/>
    </border>
    <border>
      <left style="hair">
        <color theme="9" tint="-0.24994659260841701"/>
      </left>
      <right style="hair">
        <color theme="9" tint="-0.24994659260841701"/>
      </right>
      <top style="thin">
        <color theme="9" tint="0.39997558519241921"/>
      </top>
      <bottom style="hair">
        <color theme="9" tint="-0.24994659260841701"/>
      </bottom>
      <diagonal/>
    </border>
  </borders>
  <cellStyleXfs count="8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9" fontId="1" fillId="0" borderId="0" applyFont="0" applyFill="0" applyBorder="0" applyAlignment="0" applyProtection="0"/>
    <xf numFmtId="0" fontId="15" fillId="0" borderId="0"/>
    <xf numFmtId="0" fontId="16" fillId="0" borderId="0"/>
    <xf numFmtId="0" fontId="11" fillId="0" borderId="0" applyProtection="0">
      <alignment vertical="center"/>
    </xf>
  </cellStyleXfs>
  <cellXfs count="17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3" fillId="0" borderId="0" xfId="3" applyFont="1"/>
    <xf numFmtId="0" fontId="14" fillId="0" borderId="0" xfId="0" applyFont="1"/>
    <xf numFmtId="0" fontId="18" fillId="0" borderId="0" xfId="0" applyFont="1" applyAlignment="1">
      <alignment horizontal="left" indent="1"/>
    </xf>
    <xf numFmtId="165" fontId="13" fillId="0" borderId="6" xfId="4" applyNumberFormat="1" applyFont="1" applyBorder="1" applyAlignment="1">
      <alignment horizontal="right" vertical="center" wrapText="1" indent="1"/>
    </xf>
    <xf numFmtId="165" fontId="13" fillId="0" borderId="5" xfId="4" applyNumberFormat="1" applyFont="1" applyBorder="1" applyAlignment="1">
      <alignment horizontal="right" vertical="center" wrapText="1" indent="1"/>
    </xf>
    <xf numFmtId="0" fontId="13" fillId="0" borderId="0" xfId="0" applyFont="1"/>
    <xf numFmtId="0" fontId="0" fillId="2" borderId="0" xfId="0" applyFill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3" fontId="0" fillId="5" borderId="6" xfId="0" applyNumberFormat="1" applyFill="1" applyBorder="1" applyAlignment="1">
      <alignment horizontal="center" vertical="center"/>
    </xf>
    <xf numFmtId="3" fontId="0" fillId="5" borderId="5" xfId="0" applyNumberForma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21" fillId="0" borderId="0" xfId="3" applyFont="1"/>
    <xf numFmtId="0" fontId="22" fillId="0" borderId="0" xfId="3" applyFont="1" applyAlignment="1">
      <alignment horizontal="left"/>
    </xf>
    <xf numFmtId="0" fontId="23" fillId="0" borderId="0" xfId="3" applyFont="1" applyAlignment="1">
      <alignment horizontal="right"/>
    </xf>
    <xf numFmtId="14" fontId="19" fillId="0" borderId="0" xfId="3" applyNumberFormat="1" applyFont="1" applyAlignment="1">
      <alignment horizontal="right" indent="1"/>
    </xf>
    <xf numFmtId="0" fontId="22" fillId="0" borderId="0" xfId="3" applyNumberFormat="1" applyFont="1" applyAlignment="1">
      <alignment horizontal="right" indent="1"/>
    </xf>
    <xf numFmtId="1" fontId="19" fillId="0" borderId="9" xfId="3" applyNumberFormat="1" applyFont="1" applyBorder="1" applyAlignment="1">
      <alignment horizontal="center" vertical="center"/>
    </xf>
    <xf numFmtId="8" fontId="19" fillId="0" borderId="9" xfId="3" applyNumberFormat="1" applyFont="1" applyBorder="1" applyAlignment="1">
      <alignment horizontal="right" vertical="center" indent="1"/>
    </xf>
    <xf numFmtId="1" fontId="19" fillId="0" borderId="11" xfId="3" applyNumberFormat="1" applyFont="1" applyBorder="1" applyAlignment="1">
      <alignment horizontal="center" vertical="center"/>
    </xf>
    <xf numFmtId="8" fontId="19" fillId="0" borderId="11" xfId="3" applyNumberFormat="1" applyFont="1" applyBorder="1" applyAlignment="1">
      <alignment horizontal="right" vertical="center" indent="1"/>
    </xf>
    <xf numFmtId="0" fontId="19" fillId="0" borderId="0" xfId="3" applyFont="1" applyAlignment="1">
      <alignment horizontal="left" vertical="center"/>
    </xf>
    <xf numFmtId="0" fontId="19" fillId="0" borderId="0" xfId="3" applyFont="1" applyAlignment="1">
      <alignment vertical="center"/>
    </xf>
    <xf numFmtId="166" fontId="19" fillId="0" borderId="0" xfId="3" applyNumberFormat="1" applyFont="1" applyAlignment="1">
      <alignment horizontal="right" vertical="center"/>
    </xf>
    <xf numFmtId="8" fontId="19" fillId="7" borderId="9" xfId="3" applyNumberFormat="1" applyFont="1" applyFill="1" applyBorder="1" applyAlignment="1">
      <alignment horizontal="right" vertical="center" indent="1"/>
    </xf>
    <xf numFmtId="9" fontId="19" fillId="0" borderId="9" xfId="3" applyNumberFormat="1" applyFont="1" applyBorder="1" applyAlignment="1">
      <alignment horizontal="right" vertical="center" indent="1"/>
    </xf>
    <xf numFmtId="166" fontId="22" fillId="0" borderId="0" xfId="3" applyNumberFormat="1" applyFont="1" applyAlignment="1">
      <alignment horizontal="right" vertical="center"/>
    </xf>
    <xf numFmtId="8" fontId="17" fillId="8" borderId="12" xfId="3" applyNumberFormat="1" applyFont="1" applyFill="1" applyBorder="1" applyAlignment="1">
      <alignment horizontal="right" vertical="center" indent="1"/>
    </xf>
    <xf numFmtId="0" fontId="19" fillId="0" borderId="0" xfId="3" applyFont="1"/>
    <xf numFmtId="168" fontId="19" fillId="7" borderId="10" xfId="3" applyNumberFormat="1" applyFont="1" applyFill="1" applyBorder="1" applyAlignment="1">
      <alignment horizontal="right" vertical="center" indent="1"/>
    </xf>
    <xf numFmtId="167" fontId="22" fillId="0" borderId="0" xfId="3" applyNumberFormat="1" applyFont="1" applyAlignment="1">
      <alignment horizontal="right" indent="1"/>
    </xf>
    <xf numFmtId="9" fontId="13" fillId="2" borderId="15" xfId="4" applyFont="1" applyFill="1" applyBorder="1" applyAlignment="1">
      <alignment horizontal="left" vertical="center" wrapText="1" indent="1"/>
    </xf>
    <xf numFmtId="9" fontId="13" fillId="0" borderId="13" xfId="4" applyFont="1" applyBorder="1" applyAlignment="1">
      <alignment horizontal="left" vertical="center" wrapText="1" indent="1"/>
    </xf>
    <xf numFmtId="9" fontId="13" fillId="2" borderId="13" xfId="4" applyFont="1" applyFill="1" applyBorder="1" applyAlignment="1">
      <alignment horizontal="left" vertical="center" wrapText="1" indent="1"/>
    </xf>
    <xf numFmtId="0" fontId="17" fillId="11" borderId="16" xfId="5" applyNumberFormat="1" applyFont="1" applyFill="1" applyBorder="1" applyAlignment="1">
      <alignment horizontal="left" indent="1"/>
    </xf>
    <xf numFmtId="0" fontId="17" fillId="6" borderId="17" xfId="5" applyNumberFormat="1" applyFont="1" applyFill="1" applyBorder="1" applyAlignment="1">
      <alignment horizontal="left" indent="1"/>
    </xf>
    <xf numFmtId="0" fontId="17" fillId="13" borderId="18" xfId="5" applyNumberFormat="1" applyFont="1" applyFill="1" applyBorder="1" applyAlignment="1">
      <alignment horizontal="left" indent="1"/>
    </xf>
    <xf numFmtId="0" fontId="17" fillId="14" borderId="17" xfId="5" applyNumberFormat="1" applyFont="1" applyFill="1" applyBorder="1" applyAlignment="1">
      <alignment horizontal="left" indent="1"/>
    </xf>
    <xf numFmtId="3" fontId="0" fillId="12" borderId="15" xfId="0" applyNumberFormat="1" applyFill="1" applyBorder="1" applyAlignment="1">
      <alignment horizontal="left" vertical="center" indent="1"/>
    </xf>
    <xf numFmtId="3" fontId="0" fillId="12" borderId="13" xfId="0" applyNumberFormat="1" applyFill="1" applyBorder="1" applyAlignment="1">
      <alignment horizontal="left" vertical="center" indent="1"/>
    </xf>
    <xf numFmtId="9" fontId="13" fillId="0" borderId="6" xfId="4" applyFont="1" applyBorder="1" applyAlignment="1">
      <alignment horizontal="center" vertical="center" wrapText="1"/>
    </xf>
    <xf numFmtId="9" fontId="13" fillId="0" borderId="5" xfId="4" applyFont="1" applyBorder="1" applyAlignment="1">
      <alignment horizontal="center" vertical="center" wrapText="1"/>
    </xf>
    <xf numFmtId="0" fontId="17" fillId="6" borderId="8" xfId="5" applyNumberFormat="1" applyFont="1" applyFill="1" applyBorder="1" applyAlignment="1">
      <alignment horizontal="center"/>
    </xf>
    <xf numFmtId="0" fontId="17" fillId="6" borderId="7" xfId="5" applyNumberFormat="1" applyFont="1" applyFill="1" applyBorder="1" applyAlignment="1">
      <alignment horizontal="center"/>
    </xf>
    <xf numFmtId="0" fontId="24" fillId="0" borderId="0" xfId="0" applyFont="1"/>
    <xf numFmtId="0" fontId="19" fillId="0" borderId="19" xfId="3" applyFont="1" applyBorder="1" applyAlignment="1">
      <alignment horizontal="left" indent="1"/>
    </xf>
    <xf numFmtId="0" fontId="0" fillId="2" borderId="13" xfId="4" applyNumberFormat="1" applyFont="1" applyFill="1" applyBorder="1" applyAlignment="1">
      <alignment horizontal="center"/>
    </xf>
    <xf numFmtId="0" fontId="0" fillId="12" borderId="13" xfId="4" applyNumberFormat="1" applyFont="1" applyFill="1" applyBorder="1" applyAlignment="1">
      <alignment horizontal="left" indent="1"/>
    </xf>
    <xf numFmtId="0" fontId="19" fillId="0" borderId="13" xfId="3" applyFont="1" applyBorder="1" applyAlignment="1">
      <alignment horizontal="left" indent="1"/>
    </xf>
    <xf numFmtId="0" fontId="0" fillId="12" borderId="20" xfId="4" applyNumberFormat="1" applyFont="1" applyFill="1" applyBorder="1" applyAlignment="1">
      <alignment horizontal="left" indent="1"/>
    </xf>
    <xf numFmtId="0" fontId="19" fillId="0" borderId="21" xfId="3" applyFont="1" applyBorder="1" applyAlignment="1">
      <alignment horizontal="left" indent="1"/>
    </xf>
    <xf numFmtId="0" fontId="0" fillId="2" borderId="14" xfId="4" applyNumberFormat="1" applyFont="1" applyFill="1" applyBorder="1" applyAlignment="1">
      <alignment horizontal="center"/>
    </xf>
    <xf numFmtId="0" fontId="0" fillId="12" borderId="14" xfId="4" applyNumberFormat="1" applyFont="1" applyFill="1" applyBorder="1" applyAlignment="1">
      <alignment horizontal="left" indent="1"/>
    </xf>
    <xf numFmtId="0" fontId="19" fillId="0" borderId="14" xfId="3" applyFont="1" applyBorder="1" applyAlignment="1">
      <alignment horizontal="left" indent="1"/>
    </xf>
    <xf numFmtId="0" fontId="0" fillId="12" borderId="22" xfId="4" applyNumberFormat="1" applyFont="1" applyFill="1" applyBorder="1" applyAlignment="1">
      <alignment horizontal="left" indent="1"/>
    </xf>
    <xf numFmtId="0" fontId="2" fillId="4" borderId="23" xfId="0" applyFont="1" applyFill="1" applyBorder="1" applyAlignment="1">
      <alignment horizontal="left" indent="1"/>
    </xf>
    <xf numFmtId="0" fontId="2" fillId="4" borderId="24" xfId="0" applyFont="1" applyFill="1" applyBorder="1" applyAlignment="1">
      <alignment horizontal="left" indent="1"/>
    </xf>
    <xf numFmtId="0" fontId="2" fillId="4" borderId="25" xfId="0" applyFont="1" applyFill="1" applyBorder="1" applyAlignment="1">
      <alignment horizontal="left" indent="1"/>
    </xf>
    <xf numFmtId="0" fontId="17" fillId="4" borderId="22" xfId="0" applyFont="1" applyFill="1" applyBorder="1" applyAlignment="1">
      <alignment horizontal="left" indent="1"/>
    </xf>
    <xf numFmtId="0" fontId="17" fillId="4" borderId="26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9" fillId="0" borderId="22" xfId="3" applyNumberFormat="1" applyFont="1" applyBorder="1" applyAlignment="1">
      <alignment horizontal="left" indent="1"/>
    </xf>
    <xf numFmtId="0" fontId="0" fillId="2" borderId="22" xfId="4" applyNumberFormat="1" applyFont="1" applyFill="1" applyBorder="1" applyAlignment="1">
      <alignment horizontal="center"/>
    </xf>
    <xf numFmtId="0" fontId="19" fillId="0" borderId="20" xfId="3" applyNumberFormat="1" applyFont="1" applyBorder="1" applyAlignment="1">
      <alignment horizontal="left" indent="1"/>
    </xf>
    <xf numFmtId="0" fontId="0" fillId="2" borderId="20" xfId="4" applyNumberFormat="1" applyFont="1" applyFill="1" applyBorder="1" applyAlignment="1">
      <alignment horizontal="center"/>
    </xf>
    <xf numFmtId="0" fontId="0" fillId="9" borderId="22" xfId="4" applyNumberFormat="1" applyFont="1" applyFill="1" applyBorder="1" applyAlignment="1">
      <alignment horizontal="left" indent="1"/>
    </xf>
    <xf numFmtId="0" fontId="0" fillId="9" borderId="14" xfId="4" applyNumberFormat="1" applyFont="1" applyFill="1" applyBorder="1" applyAlignment="1">
      <alignment horizontal="left" indent="1"/>
    </xf>
    <xf numFmtId="0" fontId="13" fillId="0" borderId="9" xfId="3" applyFont="1" applyBorder="1" applyAlignment="1">
      <alignment horizontal="left" vertical="center" indent="1"/>
    </xf>
    <xf numFmtId="0" fontId="13" fillId="9" borderId="9" xfId="3" applyNumberFormat="1" applyFont="1" applyFill="1" applyBorder="1" applyAlignment="1">
      <alignment horizontal="left" vertical="center" indent="1"/>
    </xf>
    <xf numFmtId="0" fontId="13" fillId="9" borderId="9" xfId="3" applyNumberFormat="1" applyFont="1" applyFill="1" applyBorder="1" applyAlignment="1">
      <alignment horizontal="right" vertical="center" indent="3"/>
    </xf>
    <xf numFmtId="0" fontId="20" fillId="0" borderId="12" xfId="3" applyFont="1" applyFill="1" applyBorder="1" applyAlignment="1">
      <alignment horizontal="left" vertical="center" indent="1"/>
    </xf>
    <xf numFmtId="0" fontId="0" fillId="0" borderId="12" xfId="0" applyBorder="1" applyAlignment="1">
      <alignment horizontal="right" indent="3"/>
    </xf>
    <xf numFmtId="0" fontId="13" fillId="0" borderId="12" xfId="3" applyFont="1" applyBorder="1" applyAlignment="1">
      <alignment horizontal="left" vertical="center" indent="1"/>
    </xf>
    <xf numFmtId="0" fontId="13" fillId="9" borderId="12" xfId="3" applyNumberFormat="1" applyFont="1" applyFill="1" applyBorder="1" applyAlignment="1">
      <alignment horizontal="left" vertical="center" indent="1"/>
    </xf>
    <xf numFmtId="0" fontId="13" fillId="9" borderId="12" xfId="3" applyNumberFormat="1" applyFont="1" applyFill="1" applyBorder="1" applyAlignment="1">
      <alignment horizontal="right" vertical="center" indent="3"/>
    </xf>
    <xf numFmtId="0" fontId="12" fillId="4" borderId="28" xfId="3" applyFont="1" applyFill="1" applyBorder="1" applyAlignment="1">
      <alignment horizontal="left" vertical="center" indent="1"/>
    </xf>
    <xf numFmtId="0" fontId="12" fillId="4" borderId="29" xfId="3" applyFont="1" applyFill="1" applyBorder="1" applyAlignment="1">
      <alignment horizontal="left" vertical="center" indent="1"/>
    </xf>
    <xf numFmtId="0" fontId="12" fillId="4" borderId="30" xfId="3" applyFont="1" applyFill="1" applyBorder="1" applyAlignment="1">
      <alignment horizontal="center" vertical="center"/>
    </xf>
    <xf numFmtId="0" fontId="17" fillId="10" borderId="31" xfId="3" applyFont="1" applyFill="1" applyBorder="1" applyAlignment="1">
      <alignment horizontal="center" vertical="center"/>
    </xf>
    <xf numFmtId="0" fontId="17" fillId="10" borderId="32" xfId="3" applyFont="1" applyFill="1" applyBorder="1" applyAlignment="1">
      <alignment horizontal="center" vertical="center"/>
    </xf>
    <xf numFmtId="0" fontId="17" fillId="10" borderId="33" xfId="3" applyFont="1" applyFill="1" applyBorder="1" applyAlignment="1">
      <alignment horizontal="center" vertical="center"/>
    </xf>
    <xf numFmtId="0" fontId="19" fillId="0" borderId="34" xfId="3" applyFont="1" applyBorder="1" applyAlignment="1">
      <alignment horizontal="left" vertical="center" indent="1"/>
    </xf>
    <xf numFmtId="0" fontId="19" fillId="0" borderId="35" xfId="3" applyFont="1" applyBorder="1" applyAlignment="1">
      <alignment horizontal="left" vertical="center" indent="1"/>
    </xf>
    <xf numFmtId="8" fontId="19" fillId="7" borderId="36" xfId="3" applyNumberFormat="1" applyFont="1" applyFill="1" applyBorder="1" applyAlignment="1">
      <alignment horizontal="right" vertical="center" indent="1"/>
    </xf>
    <xf numFmtId="168" fontId="19" fillId="7" borderId="37" xfId="3" applyNumberFormat="1" applyFont="1" applyFill="1" applyBorder="1" applyAlignment="1">
      <alignment horizontal="right" vertical="center" indent="1"/>
    </xf>
    <xf numFmtId="0" fontId="0" fillId="9" borderId="20" xfId="4" applyNumberFormat="1" applyFont="1" applyFill="1" applyBorder="1" applyAlignment="1">
      <alignment horizontal="left" indent="1"/>
    </xf>
    <xf numFmtId="0" fontId="0" fillId="9" borderId="13" xfId="4" applyNumberFormat="1" applyFont="1" applyFill="1" applyBorder="1" applyAlignment="1">
      <alignment horizontal="left" indent="1"/>
    </xf>
    <xf numFmtId="0" fontId="22" fillId="15" borderId="0" xfId="3" applyFont="1" applyFill="1" applyAlignment="1" applyProtection="1">
      <alignment horizontal="left" vertical="center"/>
      <protection locked="0"/>
    </xf>
    <xf numFmtId="0" fontId="19" fillId="15" borderId="0" xfId="3" applyFont="1" applyFill="1"/>
    <xf numFmtId="0" fontId="17" fillId="6" borderId="38" xfId="5" applyNumberFormat="1" applyFont="1" applyFill="1" applyBorder="1" applyAlignment="1">
      <alignment horizontal="center"/>
    </xf>
    <xf numFmtId="3" fontId="0" fillId="5" borderId="5" xfId="0" applyNumberFormat="1" applyFill="1" applyBorder="1" applyAlignment="1">
      <alignment horizontal="right" vertical="center" indent="3"/>
    </xf>
    <xf numFmtId="9" fontId="13" fillId="0" borderId="39" xfId="4" applyFont="1" applyBorder="1" applyAlignment="1">
      <alignment horizontal="center" vertical="center" wrapText="1"/>
    </xf>
    <xf numFmtId="165" fontId="13" fillId="0" borderId="39" xfId="4" applyNumberFormat="1" applyFont="1" applyBorder="1" applyAlignment="1">
      <alignment horizontal="right" vertical="center" wrapText="1" indent="1"/>
    </xf>
    <xf numFmtId="3" fontId="0" fillId="5" borderId="39" xfId="0" applyNumberFormat="1" applyFill="1" applyBorder="1" applyAlignment="1">
      <alignment horizontal="center" vertical="center"/>
    </xf>
    <xf numFmtId="3" fontId="0" fillId="5" borderId="39" xfId="0" applyNumberFormat="1" applyFill="1" applyBorder="1" applyAlignment="1">
      <alignment horizontal="right" vertical="center" indent="3"/>
    </xf>
    <xf numFmtId="0" fontId="0" fillId="5" borderId="6" xfId="0" applyNumberFormat="1" applyFill="1" applyBorder="1" applyAlignment="1">
      <alignment horizontal="right" vertical="center" indent="3"/>
    </xf>
    <xf numFmtId="0" fontId="19" fillId="0" borderId="0" xfId="3" applyNumberFormat="1" applyFont="1" applyFill="1" applyBorder="1" applyAlignment="1">
      <alignment horizontal="left" indent="1"/>
    </xf>
    <xf numFmtId="0" fontId="0" fillId="2" borderId="42" xfId="6" applyFont="1" applyFill="1" applyBorder="1" applyAlignment="1">
      <alignment horizontal="right" indent="2"/>
    </xf>
    <xf numFmtId="0" fontId="0" fillId="2" borderId="9" xfId="6" applyFont="1" applyFill="1" applyBorder="1" applyAlignment="1">
      <alignment horizontal="right" indent="2"/>
    </xf>
    <xf numFmtId="14" fontId="0" fillId="5" borderId="42" xfId="4" applyNumberFormat="1" applyFont="1" applyFill="1" applyBorder="1" applyAlignment="1">
      <alignment horizontal="right" indent="2"/>
    </xf>
    <xf numFmtId="14" fontId="0" fillId="5" borderId="9" xfId="4" applyNumberFormat="1" applyFont="1" applyFill="1" applyBorder="1" applyAlignment="1">
      <alignment horizontal="right" indent="2"/>
    </xf>
    <xf numFmtId="0" fontId="12" fillId="4" borderId="40" xfId="3" applyFont="1" applyFill="1" applyBorder="1" applyAlignment="1">
      <alignment horizontal="left" vertical="center" indent="1"/>
    </xf>
    <xf numFmtId="0" fontId="12" fillId="4" borderId="41" xfId="3" applyFont="1" applyFill="1" applyBorder="1" applyAlignment="1">
      <alignment horizontal="center" vertical="center"/>
    </xf>
    <xf numFmtId="0" fontId="0" fillId="2" borderId="12" xfId="6" applyFont="1" applyFill="1" applyBorder="1" applyAlignment="1">
      <alignment horizontal="right" indent="2"/>
    </xf>
    <xf numFmtId="14" fontId="0" fillId="5" borderId="12" xfId="4" applyNumberFormat="1" applyFont="1" applyFill="1" applyBorder="1" applyAlignment="1">
      <alignment horizontal="right" indent="2"/>
    </xf>
    <xf numFmtId="0" fontId="27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169" fontId="25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33" fillId="16" borderId="43" xfId="0" applyFont="1" applyFill="1" applyBorder="1" applyAlignment="1">
      <alignment horizontal="center" vertical="center"/>
    </xf>
    <xf numFmtId="0" fontId="33" fillId="16" borderId="44" xfId="0" applyFont="1" applyFill="1" applyBorder="1" applyAlignment="1">
      <alignment horizontal="center" vertical="center"/>
    </xf>
    <xf numFmtId="0" fontId="33" fillId="16" borderId="45" xfId="0" applyFont="1" applyFill="1" applyBorder="1" applyAlignment="1">
      <alignment horizontal="center" vertical="center"/>
    </xf>
    <xf numFmtId="0" fontId="34" fillId="16" borderId="43" xfId="0" applyFont="1" applyFill="1" applyBorder="1" applyAlignment="1">
      <alignment horizontal="center" vertical="center"/>
    </xf>
    <xf numFmtId="0" fontId="34" fillId="16" borderId="44" xfId="0" applyFont="1" applyFill="1" applyBorder="1" applyAlignment="1">
      <alignment horizontal="center" vertical="center"/>
    </xf>
    <xf numFmtId="0" fontId="34" fillId="16" borderId="45" xfId="0" applyFont="1" applyFill="1" applyBorder="1" applyAlignment="1">
      <alignment horizontal="center" vertical="center"/>
    </xf>
    <xf numFmtId="169" fontId="35" fillId="17" borderId="46" xfId="0" applyNumberFormat="1" applyFont="1" applyFill="1" applyBorder="1" applyAlignment="1">
      <alignment horizontal="center" vertical="center"/>
    </xf>
    <xf numFmtId="169" fontId="35" fillId="0" borderId="47" xfId="0" applyNumberFormat="1" applyFont="1" applyBorder="1" applyAlignment="1">
      <alignment horizontal="center" vertical="center"/>
    </xf>
    <xf numFmtId="169" fontId="35" fillId="17" borderId="47" xfId="0" applyNumberFormat="1" applyFont="1" applyFill="1" applyBorder="1" applyAlignment="1">
      <alignment horizontal="center" vertical="center"/>
    </xf>
    <xf numFmtId="169" fontId="35" fillId="0" borderId="48" xfId="0" applyNumberFormat="1" applyFont="1" applyBorder="1" applyAlignment="1">
      <alignment horizontal="center" vertical="center"/>
    </xf>
    <xf numFmtId="169" fontId="35" fillId="17" borderId="48" xfId="0" applyNumberFormat="1" applyFont="1" applyFill="1" applyBorder="1" applyAlignment="1">
      <alignment horizontal="center" vertical="center"/>
    </xf>
    <xf numFmtId="0" fontId="36" fillId="16" borderId="43" xfId="0" applyFont="1" applyFill="1" applyBorder="1" applyAlignment="1">
      <alignment horizontal="center" vertical="center"/>
    </xf>
    <xf numFmtId="0" fontId="37" fillId="17" borderId="46" xfId="0" applyFont="1" applyFill="1" applyBorder="1" applyAlignment="1">
      <alignment horizontal="center" vertical="center"/>
    </xf>
    <xf numFmtId="0" fontId="38" fillId="17" borderId="46" xfId="0" applyFont="1" applyFill="1" applyBorder="1" applyAlignment="1">
      <alignment horizontal="center" vertical="center"/>
    </xf>
    <xf numFmtId="0" fontId="39" fillId="17" borderId="46" xfId="0" applyFont="1" applyFill="1" applyBorder="1" applyAlignment="1">
      <alignment horizontal="center" vertical="center"/>
    </xf>
    <xf numFmtId="0" fontId="40" fillId="17" borderId="46" xfId="0" applyFont="1" applyFill="1" applyBorder="1" applyAlignment="1">
      <alignment horizontal="center" vertical="center"/>
    </xf>
    <xf numFmtId="0" fontId="41" fillId="17" borderId="46" xfId="0" applyFont="1" applyFill="1" applyBorder="1" applyAlignment="1">
      <alignment horizontal="center" vertical="center"/>
    </xf>
    <xf numFmtId="0" fontId="37" fillId="0" borderId="47" xfId="0" applyFont="1" applyBorder="1" applyAlignment="1">
      <alignment horizontal="center" vertical="center"/>
    </xf>
    <xf numFmtId="0" fontId="38" fillId="0" borderId="47" xfId="0" applyFont="1" applyBorder="1" applyAlignment="1">
      <alignment horizontal="center" vertical="center"/>
    </xf>
    <xf numFmtId="0" fontId="39" fillId="0" borderId="47" xfId="0" applyFont="1" applyBorder="1" applyAlignment="1">
      <alignment horizontal="center" vertical="center"/>
    </xf>
    <xf numFmtId="0" fontId="40" fillId="0" borderId="47" xfId="0" applyFont="1" applyBorder="1" applyAlignment="1">
      <alignment horizontal="center" vertical="center"/>
    </xf>
    <xf numFmtId="0" fontId="41" fillId="0" borderId="47" xfId="0" applyFont="1" applyBorder="1" applyAlignment="1">
      <alignment horizontal="center" vertical="center"/>
    </xf>
    <xf numFmtId="0" fontId="37" fillId="17" borderId="47" xfId="0" applyFont="1" applyFill="1" applyBorder="1" applyAlignment="1">
      <alignment horizontal="center" vertical="center"/>
    </xf>
    <xf numFmtId="0" fontId="38" fillId="17" borderId="47" xfId="0" applyFont="1" applyFill="1" applyBorder="1" applyAlignment="1">
      <alignment horizontal="center" vertical="center"/>
    </xf>
    <xf numFmtId="0" fontId="39" fillId="17" borderId="47" xfId="0" applyFont="1" applyFill="1" applyBorder="1" applyAlignment="1">
      <alignment horizontal="center" vertical="center"/>
    </xf>
    <xf numFmtId="0" fontId="40" fillId="17" borderId="47" xfId="0" applyFont="1" applyFill="1" applyBorder="1" applyAlignment="1">
      <alignment horizontal="center" vertical="center"/>
    </xf>
    <xf numFmtId="0" fontId="41" fillId="17" borderId="47" xfId="0" applyFont="1" applyFill="1" applyBorder="1" applyAlignment="1">
      <alignment horizontal="center" vertical="center"/>
    </xf>
    <xf numFmtId="0" fontId="37" fillId="0" borderId="48" xfId="0" applyFont="1" applyBorder="1" applyAlignment="1">
      <alignment horizontal="center" vertical="center"/>
    </xf>
    <xf numFmtId="0" fontId="38" fillId="0" borderId="48" xfId="0" applyFont="1" applyBorder="1" applyAlignment="1">
      <alignment horizontal="center" vertical="center"/>
    </xf>
    <xf numFmtId="0" fontId="39" fillId="0" borderId="48" xfId="0" applyFont="1" applyBorder="1" applyAlignment="1">
      <alignment horizontal="center" vertical="center"/>
    </xf>
    <xf numFmtId="0" fontId="40" fillId="0" borderId="48" xfId="0" applyFont="1" applyBorder="1" applyAlignment="1">
      <alignment horizontal="center" vertical="center"/>
    </xf>
    <xf numFmtId="0" fontId="41" fillId="0" borderId="48" xfId="0" applyFont="1" applyBorder="1" applyAlignment="1">
      <alignment horizontal="center" vertical="center"/>
    </xf>
    <xf numFmtId="0" fontId="37" fillId="17" borderId="48" xfId="0" applyFont="1" applyFill="1" applyBorder="1" applyAlignment="1">
      <alignment horizontal="center" vertical="center"/>
    </xf>
    <xf numFmtId="0" fontId="38" fillId="17" borderId="48" xfId="0" applyFont="1" applyFill="1" applyBorder="1" applyAlignment="1">
      <alignment horizontal="center" vertical="center"/>
    </xf>
    <xf numFmtId="0" fontId="39" fillId="17" borderId="48" xfId="0" applyFont="1" applyFill="1" applyBorder="1" applyAlignment="1">
      <alignment horizontal="center" vertical="center"/>
    </xf>
    <xf numFmtId="0" fontId="40" fillId="17" borderId="48" xfId="0" applyFont="1" applyFill="1" applyBorder="1" applyAlignment="1">
      <alignment horizontal="center" vertical="center"/>
    </xf>
    <xf numFmtId="0" fontId="41" fillId="17" borderId="4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8">
    <cellStyle name="Prozent" xfId="4" builtinId="5"/>
    <cellStyle name="Standard" xfId="0" builtinId="0"/>
    <cellStyle name="Standard 2" xfId="3"/>
    <cellStyle name="Standard 3" xfId="6"/>
    <cellStyle name="Standard 3 2" xfId="7"/>
    <cellStyle name="Standard 4" xfId="5"/>
    <cellStyle name="Text" xfId="1"/>
    <cellStyle name="Zahlen" xfId="2"/>
  </cellStyles>
  <dxfs count="31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alignment horizontal="left" vertical="bottom" textRotation="0" wrapText="0" relativeIndent="1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left" vertical="bottom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alignment horizontal="left" vertical="bottom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left" vertical="bottom" textRotation="0" wrapText="0" relativeIndent="1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border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</tableStyle>
    <tableStyle name="Grün mit Rahmen" pivot="0" count="7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Hellblau mit Rahmen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'Informationen zerlegen'!$D$5</c:f>
              <c:strCache>
                <c:ptCount val="1"/>
                <c:pt idx="0">
                  <c:v>Häufigkeit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'Informationen zerlegen'!$C$6:$C$11</c:f>
              <c:strCache>
                <c:ptCount val="6"/>
                <c:pt idx="0">
                  <c:v>Flüchtigkeitsfehler</c:v>
                </c:pt>
                <c:pt idx="1">
                  <c:v>Wortwahl</c:v>
                </c:pt>
                <c:pt idx="2">
                  <c:v>Zeichensetzung</c:v>
                </c:pt>
                <c:pt idx="3">
                  <c:v>Ausdruck</c:v>
                </c:pt>
                <c:pt idx="4">
                  <c:v>Rechtschreibung</c:v>
                </c:pt>
                <c:pt idx="5">
                  <c:v>Grammatikfehler</c:v>
                </c:pt>
              </c:strCache>
            </c:strRef>
          </c:cat>
          <c:val>
            <c:numRef>
              <c:f>'Informationen zerlegen'!$D$6:$D$11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17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49134440"/>
        <c:axId val="349130912"/>
      </c:barChart>
      <c:catAx>
        <c:axId val="349134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130912"/>
        <c:crosses val="autoZero"/>
        <c:auto val="1"/>
        <c:lblAlgn val="ctr"/>
        <c:lblOffset val="100"/>
        <c:noMultiLvlLbl val="0"/>
      </c:catAx>
      <c:valAx>
        <c:axId val="349130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134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Importierte Datumsangaben'!A1"/><Relationship Id="rId7" Type="http://schemas.openxmlformats.org/officeDocument/2006/relationships/hyperlink" Target="#'Steuer- und Leerzeichen'!A1"/><Relationship Id="rId2" Type="http://schemas.openxmlformats.org/officeDocument/2006/relationships/hyperlink" Target="#'Daten verketten'!A1"/><Relationship Id="rId1" Type="http://schemas.openxmlformats.org/officeDocument/2006/relationships/hyperlink" Target="#Symbolschriftarten!A1"/><Relationship Id="rId6" Type="http://schemas.openxmlformats.org/officeDocument/2006/relationships/hyperlink" Target="#'Teilst&#252;cke auslesen'!A1"/><Relationship Id="rId5" Type="http://schemas.openxmlformats.org/officeDocument/2006/relationships/hyperlink" Target="#'Zusammenf&#252;gen &amp; Aufbereiten'!A1"/><Relationship Id="rId4" Type="http://schemas.openxmlformats.org/officeDocument/2006/relationships/hyperlink" Target="#'Informationen zerlegen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#Info!A1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6" name="Pfeil_3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7" name="Pfeil_2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8" name="Pfeil_1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0</xdr:col>
      <xdr:colOff>171450</xdr:colOff>
      <xdr:row>4</xdr:row>
      <xdr:rowOff>0</xdr:rowOff>
    </xdr:from>
    <xdr:to>
      <xdr:col>0</xdr:col>
      <xdr:colOff>504825</xdr:colOff>
      <xdr:row>5</xdr:row>
      <xdr:rowOff>142875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143000"/>
          <a:ext cx="333375" cy="333375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32</xdr:row>
      <xdr:rowOff>0</xdr:rowOff>
    </xdr:from>
    <xdr:to>
      <xdr:col>0</xdr:col>
      <xdr:colOff>504825</xdr:colOff>
      <xdr:row>33</xdr:row>
      <xdr:rowOff>142875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477000"/>
          <a:ext cx="333375" cy="333375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60</xdr:row>
      <xdr:rowOff>19050</xdr:rowOff>
    </xdr:from>
    <xdr:to>
      <xdr:col>0</xdr:col>
      <xdr:colOff>504825</xdr:colOff>
      <xdr:row>61</xdr:row>
      <xdr:rowOff>161925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1830050"/>
          <a:ext cx="333375" cy="333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4</xdr:col>
      <xdr:colOff>104775</xdr:colOff>
      <xdr:row>4</xdr:row>
      <xdr:rowOff>176211</xdr:rowOff>
    </xdr:from>
    <xdr:to>
      <xdr:col>10</xdr:col>
      <xdr:colOff>0</xdr:colOff>
      <xdr:row>18</xdr:row>
      <xdr:rowOff>190499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7</xdr:col>
      <xdr:colOff>123825</xdr:colOff>
      <xdr:row>4</xdr:row>
      <xdr:rowOff>152400</xdr:rowOff>
    </xdr:from>
    <xdr:to>
      <xdr:col>7</xdr:col>
      <xdr:colOff>581025</xdr:colOff>
      <xdr:row>4</xdr:row>
      <xdr:rowOff>152400</xdr:rowOff>
    </xdr:to>
    <xdr:cxnSp macro="">
      <xdr:nvCxnSpPr>
        <xdr:cNvPr id="4" name="Gerade Verbindung mit Pfeil 3"/>
        <xdr:cNvCxnSpPr/>
      </xdr:nvCxnSpPr>
      <xdr:spPr>
        <a:xfrm>
          <a:off x="5772150" y="1295400"/>
          <a:ext cx="457200" cy="0"/>
        </a:xfrm>
        <a:prstGeom prst="straightConnector1">
          <a:avLst/>
        </a:prstGeom>
        <a:ln w="57150"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171450</xdr:colOff>
      <xdr:row>4</xdr:row>
      <xdr:rowOff>152400</xdr:rowOff>
    </xdr:from>
    <xdr:to>
      <xdr:col>14</xdr:col>
      <xdr:colOff>628650</xdr:colOff>
      <xdr:row>4</xdr:row>
      <xdr:rowOff>152400</xdr:rowOff>
    </xdr:to>
    <xdr:cxnSp macro="">
      <xdr:nvCxnSpPr>
        <xdr:cNvPr id="5" name="Gerade Verbindung mit Pfeil 4"/>
        <xdr:cNvCxnSpPr/>
      </xdr:nvCxnSpPr>
      <xdr:spPr>
        <a:xfrm>
          <a:off x="11696700" y="1295400"/>
          <a:ext cx="457200" cy="0"/>
        </a:xfrm>
        <a:prstGeom prst="straightConnector1">
          <a:avLst/>
        </a:prstGeom>
        <a:ln w="57150"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161925</xdr:colOff>
      <xdr:row>4</xdr:row>
      <xdr:rowOff>152400</xdr:rowOff>
    </xdr:from>
    <xdr:to>
      <xdr:col>21</xdr:col>
      <xdr:colOff>619125</xdr:colOff>
      <xdr:row>4</xdr:row>
      <xdr:rowOff>152400</xdr:rowOff>
    </xdr:to>
    <xdr:cxnSp macro="">
      <xdr:nvCxnSpPr>
        <xdr:cNvPr id="7" name="Gerade Verbindung mit Pfeil 6"/>
        <xdr:cNvCxnSpPr/>
      </xdr:nvCxnSpPr>
      <xdr:spPr>
        <a:xfrm>
          <a:off x="17421225" y="1295400"/>
          <a:ext cx="457200" cy="0"/>
        </a:xfrm>
        <a:prstGeom prst="straightConnector1">
          <a:avLst/>
        </a:prstGeom>
        <a:ln w="57150"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2" name="Tabelle1" displayName="Tabelle1" ref="B61:F86" totalsRowShown="0" headerRowDxfId="9" dataDxfId="7" headerRowBorderDxfId="8" tableBorderDxfId="6" totalsRowBorderDxfId="5">
  <autoFilter ref="B61:F86"/>
  <tableColumns count="5">
    <tableColumn id="2" name="Name" dataDxfId="4"/>
    <tableColumn id="1" name="Geschlecht" dataDxfId="3" dataCellStyle="Prozent"/>
    <tableColumn id="9" name="Anrede" dataDxfId="2" dataCellStyle="Prozent">
      <calculatedColumnFormula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calculatedColumnFormula>
    </tableColumn>
    <tableColumn id="7" name="TelNr" dataDxfId="1"/>
    <tableColumn id="16" name="Telefon CTI" dataDxfId="0" dataCellStyle="Prozent">
      <calculatedColumnFormula>SUBSTITUTE(SUBSTITUTE(Tabelle1[[#This Row],[TelNr]],"0","+49 (",1),"-",") ")</calculatedColumnFormula>
    </tableColumn>
  </tableColumns>
  <tableStyleInfo name="TableStyleLight19" showFirstColumn="0" showLastColumn="0" showRowStripes="0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showGridLines="0" showRowColHeader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71" t="s">
        <v>0</v>
      </c>
      <c r="C2" s="172"/>
      <c r="D2" s="172"/>
      <c r="E2" s="172"/>
      <c r="F2" s="172"/>
      <c r="G2" s="172"/>
      <c r="H2" s="172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215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tr">
        <f>'Steuer- und Leerzeichen'!B1</f>
        <v>Überflüssige Steuer- und Leerzeichen entfernen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tr">
        <f>'Teilstücke auslesen'!B1</f>
        <v>Teilstücke auslesen am Beispiel einer Artikelnummer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3</v>
      </c>
      <c r="D10" s="18" t="str">
        <f>'Zusammenfügen &amp; Aufbereiten'!B1</f>
        <v>Daten aufbereiten und zusammenfügen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9" t="s">
        <v>4</v>
      </c>
      <c r="D12" s="18" t="str">
        <f>'Informationen zerlegen'!B1</f>
        <v>Informationen zerlegen, um ein Diagramm anzulegen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9" t="s">
        <v>5</v>
      </c>
      <c r="D14" s="18" t="str">
        <f>'Importierte Datumsangaben'!B1</f>
        <v>Importierte Zeichen in Datumsangaben umwandeln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9" t="s">
        <v>6</v>
      </c>
      <c r="D16" s="18" t="str">
        <f>'Daten verketten'!B1</f>
        <v>Daten verketten zu einer Zahlungsaufforderung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B18" s="19" t="s">
        <v>7</v>
      </c>
      <c r="D18" s="18" t="str">
        <f>Symbolschriftarten!B1</f>
        <v>Die Zeichen von vier Symbolschriftarten im Überblick</v>
      </c>
      <c r="E18" s="10"/>
      <c r="F18" s="10"/>
      <c r="G18" s="10"/>
      <c r="H18" s="10"/>
      <c r="I18" s="11"/>
      <c r="J18" s="12"/>
    </row>
    <row r="19" spans="1:11" ht="8.1" customHeight="1" x14ac:dyDescent="0.25"/>
    <row r="21" spans="1:11" x14ac:dyDescent="0.25">
      <c r="A21" s="3"/>
      <c r="B21" s="13" t="s">
        <v>8</v>
      </c>
      <c r="C21" s="8"/>
      <c r="D21" s="8"/>
      <c r="E21" s="9"/>
      <c r="F21" s="9"/>
      <c r="G21" s="9"/>
      <c r="H21" s="9"/>
      <c r="I21" s="9"/>
      <c r="J21" s="9"/>
      <c r="K21" s="9"/>
    </row>
    <row r="22" spans="1:11" x14ac:dyDescent="0.25">
      <c r="B22" s="14" t="s">
        <v>9</v>
      </c>
      <c r="C22" s="15"/>
      <c r="D22" s="15"/>
      <c r="K22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zoomScaleNormal="100" workbookViewId="0"/>
  </sheetViews>
  <sheetFormatPr baseColWidth="10" defaultColWidth="25.140625" defaultRowHeight="15" x14ac:dyDescent="0.25"/>
  <cols>
    <col min="1" max="1" width="8.5703125" style="4" customWidth="1"/>
    <col min="2" max="2" width="19.42578125" customWidth="1"/>
    <col min="3" max="3" width="32.5703125" bestFit="1" customWidth="1"/>
    <col min="4" max="5" width="31.7109375" bestFit="1" customWidth="1"/>
  </cols>
  <sheetData>
    <row r="1" spans="1:5" ht="45" customHeight="1" x14ac:dyDescent="0.7">
      <c r="B1" s="16" t="s">
        <v>18</v>
      </c>
    </row>
    <row r="2" spans="1:5" ht="15" customHeight="1" x14ac:dyDescent="0.25">
      <c r="B2" s="25" t="s">
        <v>156</v>
      </c>
    </row>
    <row r="3" spans="1:5" s="28" customFormat="1" ht="15" customHeight="1" x14ac:dyDescent="0.25">
      <c r="A3" s="26"/>
      <c r="B3" s="27"/>
    </row>
    <row r="4" spans="1:5" x14ac:dyDescent="0.25">
      <c r="B4" s="17"/>
      <c r="C4" s="17"/>
    </row>
    <row r="5" spans="1:5" x14ac:dyDescent="0.25">
      <c r="B5" s="55" t="s">
        <v>10</v>
      </c>
      <c r="C5" s="56" t="s">
        <v>16</v>
      </c>
      <c r="D5" s="58" t="s">
        <v>17</v>
      </c>
      <c r="E5" s="57" t="s">
        <v>15</v>
      </c>
    </row>
    <row r="6" spans="1:5" ht="30" x14ac:dyDescent="0.25">
      <c r="B6" s="52" t="s">
        <v>11</v>
      </c>
      <c r="C6" s="59" t="str">
        <f>CLEAN(B6)</f>
        <v>Krüger,   Katharina Elisabeth Anna</v>
      </c>
      <c r="D6" s="59" t="str">
        <f>TRIM(CLEAN(B6))</f>
        <v>Krüger, Katharina Elisabeth Anna</v>
      </c>
      <c r="E6" s="59" t="str">
        <f>TRIM(SUBSTITUTE(B6,CHAR(10)," "))</f>
        <v>Krüger, Katharina Elisabeth Anna</v>
      </c>
    </row>
    <row r="7" spans="1:5" ht="30" x14ac:dyDescent="0.25">
      <c r="B7" s="53" t="s">
        <v>12</v>
      </c>
      <c r="C7" s="60" t="str">
        <f t="shared" ref="C7:C9" si="0">CLEAN(B7)</f>
        <v>Hoyer, Benjamin   Karl Franz</v>
      </c>
      <c r="D7" s="60" t="str">
        <f t="shared" ref="D7:D9" si="1">TRIM(CLEAN(B7))</f>
        <v>Hoyer, Benjamin Karl Franz</v>
      </c>
      <c r="E7" s="60" t="str">
        <f t="shared" ref="E7:E9" si="2">TRIM(SUBSTITUTE(B7,CHAR(10)," "))</f>
        <v>Hoyer, Benjamin Karl Franz</v>
      </c>
    </row>
    <row r="8" spans="1:5" ht="30" x14ac:dyDescent="0.25">
      <c r="B8" s="54" t="s">
        <v>13</v>
      </c>
      <c r="C8" s="60" t="str">
        <f t="shared" si="0"/>
        <v>Mahla, PatrickHugo</v>
      </c>
      <c r="D8" s="60" t="str">
        <f t="shared" si="1"/>
        <v>Mahla, PatrickHugo</v>
      </c>
      <c r="E8" s="60" t="str">
        <f t="shared" si="2"/>
        <v>Mahla, Patrick Hugo</v>
      </c>
    </row>
    <row r="9" spans="1:5" ht="30" customHeight="1" x14ac:dyDescent="0.25">
      <c r="B9" s="53" t="s">
        <v>154</v>
      </c>
      <c r="C9" s="60" t="str">
        <f t="shared" si="0"/>
        <v xml:space="preserve"> Weber, Jannick</v>
      </c>
      <c r="D9" s="60" t="str">
        <f t="shared" si="1"/>
        <v>Weber, Jannick</v>
      </c>
      <c r="E9" s="60" t="str">
        <f t="shared" si="2"/>
        <v>Weber, Jannick</v>
      </c>
    </row>
    <row r="10" spans="1:5" ht="18.95" customHeight="1" x14ac:dyDescent="0.25"/>
    <row r="12" spans="1:5" x14ac:dyDescent="0.25">
      <c r="B12" s="20"/>
      <c r="C12" s="20"/>
    </row>
    <row r="13" spans="1:5" x14ac:dyDescent="0.25">
      <c r="B13" s="20"/>
      <c r="C13" s="20"/>
    </row>
    <row r="14" spans="1:5" x14ac:dyDescent="0.25">
      <c r="B14" s="20"/>
      <c r="C14" s="20"/>
    </row>
    <row r="15" spans="1:5" x14ac:dyDescent="0.25">
      <c r="B15" s="20"/>
      <c r="C15" s="20"/>
    </row>
    <row r="16" spans="1:5" x14ac:dyDescent="0.25">
      <c r="B16" s="20"/>
      <c r="C16" s="20"/>
    </row>
    <row r="17" spans="2:3" x14ac:dyDescent="0.25">
      <c r="B17" s="20"/>
      <c r="C17" s="20"/>
    </row>
    <row r="18" spans="2:3" x14ac:dyDescent="0.25">
      <c r="B18" s="20"/>
      <c r="C18" s="20"/>
    </row>
    <row r="19" spans="2:3" x14ac:dyDescent="0.25">
      <c r="B19" s="20"/>
      <c r="C19" s="20"/>
    </row>
    <row r="20" spans="2:3" x14ac:dyDescent="0.25">
      <c r="B20" s="20"/>
      <c r="C20" s="20"/>
    </row>
    <row r="21" spans="2:3" x14ac:dyDescent="0.25">
      <c r="B21" s="20"/>
      <c r="C21" s="20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5.7109375" customWidth="1"/>
    <col min="3" max="3" width="13.7109375" customWidth="1"/>
    <col min="4" max="4" width="15.28515625" customWidth="1"/>
    <col min="5" max="5" width="16.7109375" customWidth="1"/>
    <col min="6" max="6" width="12.5703125" bestFit="1" customWidth="1"/>
    <col min="7" max="7" width="17.5703125" customWidth="1"/>
    <col min="8" max="8" width="10.7109375" bestFit="1" customWidth="1"/>
    <col min="9" max="9" width="21.42578125" bestFit="1" customWidth="1"/>
  </cols>
  <sheetData>
    <row r="1" spans="1:8" ht="45" customHeight="1" x14ac:dyDescent="0.7">
      <c r="B1" s="16" t="s">
        <v>220</v>
      </c>
    </row>
    <row r="2" spans="1:8" s="28" customFormat="1" ht="15" customHeight="1" x14ac:dyDescent="0.25">
      <c r="A2" s="26"/>
      <c r="B2" s="29" t="s">
        <v>157</v>
      </c>
    </row>
    <row r="3" spans="1:8" s="28" customFormat="1" ht="15" customHeight="1" x14ac:dyDescent="0.25">
      <c r="A3" s="26"/>
      <c r="B3" s="27"/>
    </row>
    <row r="5" spans="1:8" ht="18" customHeight="1" x14ac:dyDescent="0.25">
      <c r="B5" s="63" t="s">
        <v>19</v>
      </c>
      <c r="C5" s="64" t="s">
        <v>20</v>
      </c>
      <c r="D5" s="64" t="s">
        <v>21</v>
      </c>
      <c r="E5" s="64" t="s">
        <v>22</v>
      </c>
      <c r="F5" s="110" t="s">
        <v>23</v>
      </c>
    </row>
    <row r="6" spans="1:8" ht="18" customHeight="1" x14ac:dyDescent="0.3">
      <c r="B6" s="61" t="s">
        <v>24</v>
      </c>
      <c r="C6" s="23">
        <v>58900</v>
      </c>
      <c r="D6" s="30" t="str">
        <f>LEFT(B6)</f>
        <v>9</v>
      </c>
      <c r="E6" s="30" t="str">
        <f>MID(B6,4,2)</f>
        <v>37</v>
      </c>
      <c r="F6" s="116">
        <f>VALUE(RIGHT(B6,3))</f>
        <v>96</v>
      </c>
      <c r="H6" s="22"/>
    </row>
    <row r="7" spans="1:8" ht="18" customHeight="1" x14ac:dyDescent="0.3">
      <c r="B7" s="62" t="s">
        <v>25</v>
      </c>
      <c r="C7" s="24">
        <v>55200</v>
      </c>
      <c r="D7" s="31" t="str">
        <f t="shared" ref="D7:D70" si="0">LEFT(B7)</f>
        <v>1</v>
      </c>
      <c r="E7" s="31" t="str">
        <f t="shared" ref="E7:E70" si="1">MID(B7,4,2)</f>
        <v>68</v>
      </c>
      <c r="F7" s="111">
        <f t="shared" ref="F7:F70" si="2">RIGHT(B7,3)*1</f>
        <v>20</v>
      </c>
      <c r="H7" s="22"/>
    </row>
    <row r="8" spans="1:8" ht="18" customHeight="1" x14ac:dyDescent="0.25">
      <c r="B8" s="62" t="s">
        <v>26</v>
      </c>
      <c r="C8" s="24">
        <v>1700</v>
      </c>
      <c r="D8" s="31" t="str">
        <f t="shared" si="0"/>
        <v>7</v>
      </c>
      <c r="E8" s="31" t="str">
        <f t="shared" si="1"/>
        <v>72</v>
      </c>
      <c r="F8" s="111">
        <f t="shared" si="2"/>
        <v>73</v>
      </c>
      <c r="H8" s="65"/>
    </row>
    <row r="9" spans="1:8" ht="18" customHeight="1" x14ac:dyDescent="0.25">
      <c r="B9" s="62" t="s">
        <v>27</v>
      </c>
      <c r="C9" s="24">
        <v>50900</v>
      </c>
      <c r="D9" s="31" t="str">
        <f t="shared" si="0"/>
        <v>9</v>
      </c>
      <c r="E9" s="31" t="str">
        <f t="shared" si="1"/>
        <v>67</v>
      </c>
      <c r="F9" s="111">
        <f t="shared" si="2"/>
        <v>87</v>
      </c>
    </row>
    <row r="10" spans="1:8" ht="18" customHeight="1" x14ac:dyDescent="0.25">
      <c r="B10" s="62" t="s">
        <v>28</v>
      </c>
      <c r="C10" s="24">
        <v>21600</v>
      </c>
      <c r="D10" s="31" t="str">
        <f t="shared" si="0"/>
        <v>6</v>
      </c>
      <c r="E10" s="31" t="str">
        <f t="shared" si="1"/>
        <v>83</v>
      </c>
      <c r="F10" s="111">
        <f t="shared" si="2"/>
        <v>143</v>
      </c>
    </row>
    <row r="11" spans="1:8" ht="18" customHeight="1" x14ac:dyDescent="0.25">
      <c r="B11" s="62" t="s">
        <v>29</v>
      </c>
      <c r="C11" s="24">
        <v>76700</v>
      </c>
      <c r="D11" s="31" t="str">
        <f t="shared" si="0"/>
        <v>8</v>
      </c>
      <c r="E11" s="31" t="str">
        <f t="shared" si="1"/>
        <v>52</v>
      </c>
      <c r="F11" s="111">
        <f t="shared" si="2"/>
        <v>179</v>
      </c>
    </row>
    <row r="12" spans="1:8" ht="18" customHeight="1" x14ac:dyDescent="0.25">
      <c r="B12" s="62" t="s">
        <v>30</v>
      </c>
      <c r="C12" s="24">
        <v>55800</v>
      </c>
      <c r="D12" s="31" t="str">
        <f t="shared" si="0"/>
        <v>3</v>
      </c>
      <c r="E12" s="31" t="str">
        <f t="shared" si="1"/>
        <v>26</v>
      </c>
      <c r="F12" s="111">
        <f t="shared" si="2"/>
        <v>23</v>
      </c>
    </row>
    <row r="13" spans="1:8" ht="18" customHeight="1" x14ac:dyDescent="0.25">
      <c r="B13" s="62" t="s">
        <v>31</v>
      </c>
      <c r="C13" s="24">
        <v>29300</v>
      </c>
      <c r="D13" s="31" t="str">
        <f t="shared" si="0"/>
        <v>6</v>
      </c>
      <c r="E13" s="31" t="str">
        <f t="shared" si="1"/>
        <v>19</v>
      </c>
      <c r="F13" s="111">
        <f t="shared" si="2"/>
        <v>49</v>
      </c>
    </row>
    <row r="14" spans="1:8" ht="18" customHeight="1" x14ac:dyDescent="0.25">
      <c r="B14" s="62" t="s">
        <v>32</v>
      </c>
      <c r="C14" s="24">
        <v>94900</v>
      </c>
      <c r="D14" s="31" t="str">
        <f t="shared" si="0"/>
        <v>8</v>
      </c>
      <c r="E14" s="31" t="str">
        <f t="shared" si="1"/>
        <v>19</v>
      </c>
      <c r="F14" s="111">
        <f t="shared" si="2"/>
        <v>44</v>
      </c>
    </row>
    <row r="15" spans="1:8" ht="18" customHeight="1" x14ac:dyDescent="0.25">
      <c r="B15" s="62" t="s">
        <v>33</v>
      </c>
      <c r="C15" s="24">
        <v>74300</v>
      </c>
      <c r="D15" s="31" t="str">
        <f t="shared" si="0"/>
        <v>8</v>
      </c>
      <c r="E15" s="31" t="str">
        <f t="shared" si="1"/>
        <v>48</v>
      </c>
      <c r="F15" s="111">
        <f t="shared" si="2"/>
        <v>165</v>
      </c>
    </row>
    <row r="16" spans="1:8" ht="18" customHeight="1" x14ac:dyDescent="0.25">
      <c r="B16" s="62" t="s">
        <v>34</v>
      </c>
      <c r="C16" s="24">
        <v>79800</v>
      </c>
      <c r="D16" s="31" t="str">
        <f t="shared" si="0"/>
        <v>2</v>
      </c>
      <c r="E16" s="31" t="str">
        <f t="shared" si="1"/>
        <v>37</v>
      </c>
      <c r="F16" s="111">
        <f t="shared" si="2"/>
        <v>32</v>
      </c>
    </row>
    <row r="17" spans="2:6" ht="18" customHeight="1" x14ac:dyDescent="0.25">
      <c r="B17" s="62" t="s">
        <v>35</v>
      </c>
      <c r="C17" s="24">
        <v>44200</v>
      </c>
      <c r="D17" s="31" t="str">
        <f t="shared" si="0"/>
        <v>7</v>
      </c>
      <c r="E17" s="31" t="str">
        <f t="shared" si="1"/>
        <v>42</v>
      </c>
      <c r="F17" s="111">
        <f t="shared" si="2"/>
        <v>85</v>
      </c>
    </row>
    <row r="18" spans="2:6" ht="18" customHeight="1" x14ac:dyDescent="0.25">
      <c r="B18" s="62" t="s">
        <v>36</v>
      </c>
      <c r="C18" s="24">
        <v>80100</v>
      </c>
      <c r="D18" s="31" t="str">
        <f t="shared" si="0"/>
        <v>1</v>
      </c>
      <c r="E18" s="31" t="str">
        <f t="shared" si="1"/>
        <v>16</v>
      </c>
      <c r="F18" s="111">
        <f t="shared" si="2"/>
        <v>5</v>
      </c>
    </row>
    <row r="19" spans="2:6" ht="18" customHeight="1" x14ac:dyDescent="0.25">
      <c r="B19" s="62" t="s">
        <v>37</v>
      </c>
      <c r="C19" s="24">
        <v>99800</v>
      </c>
      <c r="D19" s="31" t="str">
        <f t="shared" si="0"/>
        <v>4</v>
      </c>
      <c r="E19" s="31" t="str">
        <f t="shared" si="1"/>
        <v>25</v>
      </c>
      <c r="F19" s="111">
        <f t="shared" si="2"/>
        <v>43</v>
      </c>
    </row>
    <row r="20" spans="2:6" ht="18" customHeight="1" x14ac:dyDescent="0.25">
      <c r="B20" s="62" t="s">
        <v>38</v>
      </c>
      <c r="C20" s="24">
        <v>95100</v>
      </c>
      <c r="D20" s="31" t="str">
        <f t="shared" si="0"/>
        <v>1</v>
      </c>
      <c r="E20" s="31" t="str">
        <f t="shared" si="1"/>
        <v>83</v>
      </c>
      <c r="F20" s="111">
        <f t="shared" si="2"/>
        <v>36</v>
      </c>
    </row>
    <row r="21" spans="2:6" ht="18" customHeight="1" x14ac:dyDescent="0.25">
      <c r="B21" s="62" t="s">
        <v>39</v>
      </c>
      <c r="C21" s="24">
        <v>5600</v>
      </c>
      <c r="D21" s="31" t="str">
        <f t="shared" si="0"/>
        <v>6</v>
      </c>
      <c r="E21" s="31" t="str">
        <f t="shared" si="1"/>
        <v>85</v>
      </c>
      <c r="F21" s="111">
        <f t="shared" si="2"/>
        <v>219</v>
      </c>
    </row>
    <row r="22" spans="2:6" ht="18" customHeight="1" x14ac:dyDescent="0.25">
      <c r="B22" s="62" t="s">
        <v>40</v>
      </c>
      <c r="C22" s="24">
        <v>60400</v>
      </c>
      <c r="D22" s="31" t="str">
        <f t="shared" si="0"/>
        <v>4</v>
      </c>
      <c r="E22" s="31" t="str">
        <f t="shared" si="1"/>
        <v>40</v>
      </c>
      <c r="F22" s="111">
        <f t="shared" si="2"/>
        <v>69</v>
      </c>
    </row>
    <row r="23" spans="2:6" ht="18" customHeight="1" x14ac:dyDescent="0.25">
      <c r="B23" s="62" t="s">
        <v>41</v>
      </c>
      <c r="C23" s="24">
        <v>76100</v>
      </c>
      <c r="D23" s="31" t="str">
        <f t="shared" si="0"/>
        <v>7</v>
      </c>
      <c r="E23" s="31" t="str">
        <f t="shared" si="1"/>
        <v>66</v>
      </c>
      <c r="F23" s="111">
        <f t="shared" si="2"/>
        <v>67</v>
      </c>
    </row>
    <row r="24" spans="2:6" ht="18" customHeight="1" x14ac:dyDescent="0.25">
      <c r="B24" s="62" t="s">
        <v>42</v>
      </c>
      <c r="C24" s="24">
        <v>65700</v>
      </c>
      <c r="D24" s="31" t="str">
        <f t="shared" si="0"/>
        <v>5</v>
      </c>
      <c r="E24" s="31" t="str">
        <f t="shared" si="1"/>
        <v>49</v>
      </c>
      <c r="F24" s="111">
        <f t="shared" si="2"/>
        <v>71</v>
      </c>
    </row>
    <row r="25" spans="2:6" ht="18" customHeight="1" x14ac:dyDescent="0.25">
      <c r="B25" s="62" t="s">
        <v>43</v>
      </c>
      <c r="C25" s="24">
        <v>37800</v>
      </c>
      <c r="D25" s="31" t="str">
        <f t="shared" si="0"/>
        <v>8</v>
      </c>
      <c r="E25" s="31" t="str">
        <f t="shared" si="1"/>
        <v>67</v>
      </c>
      <c r="F25" s="111">
        <f t="shared" si="2"/>
        <v>230</v>
      </c>
    </row>
    <row r="26" spans="2:6" ht="18" customHeight="1" x14ac:dyDescent="0.25">
      <c r="B26" s="62" t="s">
        <v>44</v>
      </c>
      <c r="C26" s="24">
        <v>57300</v>
      </c>
      <c r="D26" s="31" t="str">
        <f t="shared" si="0"/>
        <v>5</v>
      </c>
      <c r="E26" s="31" t="str">
        <f t="shared" si="1"/>
        <v>12</v>
      </c>
      <c r="F26" s="111">
        <f t="shared" si="2"/>
        <v>18</v>
      </c>
    </row>
    <row r="27" spans="2:6" ht="18" customHeight="1" x14ac:dyDescent="0.25">
      <c r="B27" s="62" t="s">
        <v>45</v>
      </c>
      <c r="C27" s="24">
        <v>59700</v>
      </c>
      <c r="D27" s="31" t="str">
        <f t="shared" si="0"/>
        <v>2</v>
      </c>
      <c r="E27" s="31" t="str">
        <f t="shared" si="1"/>
        <v>55</v>
      </c>
      <c r="F27" s="111">
        <f t="shared" si="2"/>
        <v>32</v>
      </c>
    </row>
    <row r="28" spans="2:6" ht="18" customHeight="1" x14ac:dyDescent="0.25">
      <c r="B28" s="62" t="s">
        <v>46</v>
      </c>
      <c r="C28" s="24">
        <v>64600</v>
      </c>
      <c r="D28" s="31" t="str">
        <f t="shared" si="0"/>
        <v>4</v>
      </c>
      <c r="E28" s="31" t="str">
        <f t="shared" si="1"/>
        <v>01</v>
      </c>
      <c r="F28" s="111">
        <f t="shared" si="2"/>
        <v>1</v>
      </c>
    </row>
    <row r="29" spans="2:6" ht="18" customHeight="1" x14ac:dyDescent="0.25">
      <c r="B29" s="62" t="s">
        <v>47</v>
      </c>
      <c r="C29" s="24">
        <v>79500</v>
      </c>
      <c r="D29" s="31" t="str">
        <f t="shared" si="0"/>
        <v>6</v>
      </c>
      <c r="E29" s="31" t="str">
        <f t="shared" si="1"/>
        <v>82</v>
      </c>
      <c r="F29" s="111">
        <f t="shared" si="2"/>
        <v>211</v>
      </c>
    </row>
    <row r="30" spans="2:6" ht="18" customHeight="1" x14ac:dyDescent="0.25">
      <c r="B30" s="62" t="s">
        <v>48</v>
      </c>
      <c r="C30" s="24">
        <v>69300</v>
      </c>
      <c r="D30" s="31" t="str">
        <f t="shared" si="0"/>
        <v>5</v>
      </c>
      <c r="E30" s="31" t="str">
        <f t="shared" si="1"/>
        <v>35</v>
      </c>
      <c r="F30" s="111">
        <f t="shared" si="2"/>
        <v>76</v>
      </c>
    </row>
    <row r="31" spans="2:6" ht="18" customHeight="1" x14ac:dyDescent="0.25">
      <c r="B31" s="62" t="s">
        <v>49</v>
      </c>
      <c r="C31" s="24">
        <v>1800</v>
      </c>
      <c r="D31" s="31" t="str">
        <f t="shared" si="0"/>
        <v>9</v>
      </c>
      <c r="E31" s="31" t="str">
        <f t="shared" si="1"/>
        <v>55</v>
      </c>
      <c r="F31" s="111">
        <f t="shared" si="2"/>
        <v>213</v>
      </c>
    </row>
    <row r="32" spans="2:6" ht="18" customHeight="1" x14ac:dyDescent="0.25">
      <c r="B32" s="62" t="s">
        <v>50</v>
      </c>
      <c r="C32" s="24">
        <v>56000</v>
      </c>
      <c r="D32" s="31" t="str">
        <f t="shared" si="0"/>
        <v>3</v>
      </c>
      <c r="E32" s="31" t="str">
        <f t="shared" si="1"/>
        <v>75</v>
      </c>
      <c r="F32" s="111">
        <f t="shared" si="2"/>
        <v>33</v>
      </c>
    </row>
    <row r="33" spans="2:6" ht="18" customHeight="1" x14ac:dyDescent="0.25">
      <c r="B33" s="62" t="s">
        <v>51</v>
      </c>
      <c r="C33" s="24">
        <v>8100</v>
      </c>
      <c r="D33" s="31" t="str">
        <f t="shared" si="0"/>
        <v>4</v>
      </c>
      <c r="E33" s="31" t="str">
        <f t="shared" si="1"/>
        <v>78</v>
      </c>
      <c r="F33" s="111">
        <f t="shared" si="2"/>
        <v>134</v>
      </c>
    </row>
    <row r="34" spans="2:6" ht="18" customHeight="1" x14ac:dyDescent="0.25">
      <c r="B34" s="62" t="s">
        <v>52</v>
      </c>
      <c r="C34" s="24">
        <v>30800</v>
      </c>
      <c r="D34" s="31" t="str">
        <f t="shared" si="0"/>
        <v>7</v>
      </c>
      <c r="E34" s="31" t="str">
        <f t="shared" si="1"/>
        <v>66</v>
      </c>
      <c r="F34" s="111">
        <f t="shared" si="2"/>
        <v>199</v>
      </c>
    </row>
    <row r="35" spans="2:6" ht="18" customHeight="1" x14ac:dyDescent="0.25">
      <c r="B35" s="62" t="s">
        <v>53</v>
      </c>
      <c r="C35" s="24">
        <v>99400</v>
      </c>
      <c r="D35" s="31" t="str">
        <f t="shared" si="0"/>
        <v>2</v>
      </c>
      <c r="E35" s="31" t="str">
        <f t="shared" si="1"/>
        <v>08</v>
      </c>
      <c r="F35" s="111">
        <f t="shared" si="2"/>
        <v>7</v>
      </c>
    </row>
    <row r="36" spans="2:6" ht="18" customHeight="1" x14ac:dyDescent="0.25">
      <c r="B36" s="62" t="s">
        <v>54</v>
      </c>
      <c r="C36" s="24">
        <v>84100</v>
      </c>
      <c r="D36" s="31" t="str">
        <f t="shared" si="0"/>
        <v>4</v>
      </c>
      <c r="E36" s="31" t="str">
        <f t="shared" si="1"/>
        <v>17</v>
      </c>
      <c r="F36" s="111">
        <f t="shared" si="2"/>
        <v>10</v>
      </c>
    </row>
    <row r="37" spans="2:6" ht="18" customHeight="1" x14ac:dyDescent="0.25">
      <c r="B37" s="62" t="s">
        <v>55</v>
      </c>
      <c r="C37" s="24">
        <v>19800</v>
      </c>
      <c r="D37" s="31" t="str">
        <f t="shared" si="0"/>
        <v>6</v>
      </c>
      <c r="E37" s="31" t="str">
        <f t="shared" si="1"/>
        <v>80</v>
      </c>
      <c r="F37" s="111">
        <f t="shared" si="2"/>
        <v>138</v>
      </c>
    </row>
    <row r="38" spans="2:6" ht="18" customHeight="1" x14ac:dyDescent="0.25">
      <c r="B38" s="62" t="s">
        <v>56</v>
      </c>
      <c r="C38" s="24">
        <v>78100</v>
      </c>
      <c r="D38" s="31" t="str">
        <f t="shared" si="0"/>
        <v>5</v>
      </c>
      <c r="E38" s="31" t="str">
        <f t="shared" si="1"/>
        <v>75</v>
      </c>
      <c r="F38" s="111">
        <f t="shared" si="2"/>
        <v>108</v>
      </c>
    </row>
    <row r="39" spans="2:6" ht="18" customHeight="1" x14ac:dyDescent="0.25">
      <c r="B39" s="62" t="s">
        <v>57</v>
      </c>
      <c r="C39" s="24">
        <v>92900</v>
      </c>
      <c r="D39" s="31" t="str">
        <f t="shared" si="0"/>
        <v>5</v>
      </c>
      <c r="E39" s="31" t="str">
        <f t="shared" si="1"/>
        <v>51</v>
      </c>
      <c r="F39" s="111">
        <f t="shared" si="2"/>
        <v>37</v>
      </c>
    </row>
    <row r="40" spans="2:6" ht="18" customHeight="1" x14ac:dyDescent="0.25">
      <c r="B40" s="62" t="s">
        <v>58</v>
      </c>
      <c r="C40" s="24">
        <v>15500</v>
      </c>
      <c r="D40" s="31" t="str">
        <f t="shared" si="0"/>
        <v>8</v>
      </c>
      <c r="E40" s="31" t="str">
        <f t="shared" si="1"/>
        <v>47</v>
      </c>
      <c r="F40" s="111">
        <f t="shared" si="2"/>
        <v>108</v>
      </c>
    </row>
    <row r="41" spans="2:6" ht="18" customHeight="1" x14ac:dyDescent="0.25">
      <c r="B41" s="62" t="s">
        <v>59</v>
      </c>
      <c r="C41" s="24">
        <v>78500</v>
      </c>
      <c r="D41" s="31" t="str">
        <f t="shared" si="0"/>
        <v>2</v>
      </c>
      <c r="E41" s="31" t="str">
        <f t="shared" si="1"/>
        <v>33</v>
      </c>
      <c r="F41" s="111">
        <f t="shared" si="2"/>
        <v>29</v>
      </c>
    </row>
    <row r="42" spans="2:6" ht="18" customHeight="1" x14ac:dyDescent="0.25">
      <c r="B42" s="62" t="s">
        <v>60</v>
      </c>
      <c r="C42" s="24">
        <v>94700</v>
      </c>
      <c r="D42" s="31" t="str">
        <f t="shared" si="0"/>
        <v>8</v>
      </c>
      <c r="E42" s="31" t="str">
        <f t="shared" si="1"/>
        <v>29</v>
      </c>
      <c r="F42" s="111">
        <f t="shared" si="2"/>
        <v>67</v>
      </c>
    </row>
    <row r="43" spans="2:6" ht="18" customHeight="1" x14ac:dyDescent="0.25">
      <c r="B43" s="62" t="s">
        <v>61</v>
      </c>
      <c r="C43" s="24">
        <v>14500</v>
      </c>
      <c r="D43" s="31" t="str">
        <f t="shared" si="0"/>
        <v>1</v>
      </c>
      <c r="E43" s="31" t="str">
        <f t="shared" si="1"/>
        <v>96</v>
      </c>
      <c r="F43" s="111">
        <f t="shared" si="2"/>
        <v>14</v>
      </c>
    </row>
    <row r="44" spans="2:6" ht="18" customHeight="1" x14ac:dyDescent="0.25">
      <c r="B44" s="62" t="s">
        <v>62</v>
      </c>
      <c r="C44" s="24">
        <v>49900</v>
      </c>
      <c r="D44" s="31" t="str">
        <f t="shared" si="0"/>
        <v>1</v>
      </c>
      <c r="E44" s="31" t="str">
        <f t="shared" si="1"/>
        <v>53</v>
      </c>
      <c r="F44" s="111">
        <f t="shared" si="2"/>
        <v>16</v>
      </c>
    </row>
    <row r="45" spans="2:6" ht="18" customHeight="1" x14ac:dyDescent="0.25">
      <c r="B45" s="62" t="s">
        <v>63</v>
      </c>
      <c r="C45" s="24">
        <v>96400</v>
      </c>
      <c r="D45" s="31" t="str">
        <f t="shared" si="0"/>
        <v>4</v>
      </c>
      <c r="E45" s="31" t="str">
        <f t="shared" si="1"/>
        <v>34</v>
      </c>
      <c r="F45" s="111">
        <f t="shared" si="2"/>
        <v>20</v>
      </c>
    </row>
    <row r="46" spans="2:6" ht="18" customHeight="1" x14ac:dyDescent="0.25">
      <c r="B46" s="62" t="s">
        <v>64</v>
      </c>
      <c r="C46" s="24">
        <v>74100</v>
      </c>
      <c r="D46" s="31" t="str">
        <f t="shared" si="0"/>
        <v>2</v>
      </c>
      <c r="E46" s="31" t="str">
        <f t="shared" si="1"/>
        <v>61</v>
      </c>
      <c r="F46" s="111">
        <f t="shared" si="2"/>
        <v>35</v>
      </c>
    </row>
    <row r="47" spans="2:6" ht="18" customHeight="1" x14ac:dyDescent="0.25">
      <c r="B47" s="62" t="s">
        <v>65</v>
      </c>
      <c r="C47" s="24">
        <v>23000</v>
      </c>
      <c r="D47" s="31" t="str">
        <f t="shared" si="0"/>
        <v>6</v>
      </c>
      <c r="E47" s="31" t="str">
        <f t="shared" si="1"/>
        <v>04</v>
      </c>
      <c r="F47" s="111">
        <f t="shared" si="2"/>
        <v>11</v>
      </c>
    </row>
    <row r="48" spans="2:6" ht="18" customHeight="1" x14ac:dyDescent="0.25">
      <c r="B48" s="62" t="s">
        <v>66</v>
      </c>
      <c r="C48" s="24">
        <v>49700</v>
      </c>
      <c r="D48" s="31" t="str">
        <f t="shared" si="0"/>
        <v>2</v>
      </c>
      <c r="E48" s="31" t="str">
        <f t="shared" si="1"/>
        <v>64</v>
      </c>
      <c r="F48" s="111">
        <f t="shared" si="2"/>
        <v>55</v>
      </c>
    </row>
    <row r="49" spans="2:6" ht="18" customHeight="1" x14ac:dyDescent="0.25">
      <c r="B49" s="62" t="s">
        <v>67</v>
      </c>
      <c r="C49" s="24">
        <v>32800</v>
      </c>
      <c r="D49" s="31" t="str">
        <f t="shared" si="0"/>
        <v>4</v>
      </c>
      <c r="E49" s="31" t="str">
        <f t="shared" si="1"/>
        <v>23</v>
      </c>
      <c r="F49" s="111">
        <f t="shared" si="2"/>
        <v>14</v>
      </c>
    </row>
    <row r="50" spans="2:6" ht="18" customHeight="1" x14ac:dyDescent="0.25">
      <c r="B50" s="62" t="s">
        <v>68</v>
      </c>
      <c r="C50" s="24">
        <v>6600</v>
      </c>
      <c r="D50" s="31" t="str">
        <f t="shared" si="0"/>
        <v>4</v>
      </c>
      <c r="E50" s="31" t="str">
        <f t="shared" si="1"/>
        <v>83</v>
      </c>
      <c r="F50" s="111">
        <f t="shared" si="2"/>
        <v>95</v>
      </c>
    </row>
    <row r="51" spans="2:6" ht="18" customHeight="1" x14ac:dyDescent="0.25">
      <c r="B51" s="62" t="s">
        <v>69</v>
      </c>
      <c r="C51" s="24">
        <v>57400</v>
      </c>
      <c r="D51" s="31" t="str">
        <f t="shared" si="0"/>
        <v>4</v>
      </c>
      <c r="E51" s="31" t="str">
        <f t="shared" si="1"/>
        <v>85</v>
      </c>
      <c r="F51" s="111">
        <f t="shared" si="2"/>
        <v>98</v>
      </c>
    </row>
    <row r="52" spans="2:6" ht="18" customHeight="1" x14ac:dyDescent="0.25">
      <c r="B52" s="62" t="s">
        <v>70</v>
      </c>
      <c r="C52" s="24">
        <v>63000</v>
      </c>
      <c r="D52" s="31" t="str">
        <f t="shared" si="0"/>
        <v>6</v>
      </c>
      <c r="E52" s="31" t="str">
        <f t="shared" si="1"/>
        <v>49</v>
      </c>
      <c r="F52" s="111">
        <f t="shared" si="2"/>
        <v>43</v>
      </c>
    </row>
    <row r="53" spans="2:6" ht="18" customHeight="1" x14ac:dyDescent="0.25">
      <c r="B53" s="62" t="s">
        <v>71</v>
      </c>
      <c r="C53" s="24">
        <v>91600</v>
      </c>
      <c r="D53" s="31" t="str">
        <f t="shared" si="0"/>
        <v>7</v>
      </c>
      <c r="E53" s="31" t="str">
        <f t="shared" si="1"/>
        <v>82</v>
      </c>
      <c r="F53" s="111">
        <f t="shared" si="2"/>
        <v>247</v>
      </c>
    </row>
    <row r="54" spans="2:6" ht="18" customHeight="1" x14ac:dyDescent="0.25">
      <c r="B54" s="62" t="s">
        <v>72</v>
      </c>
      <c r="C54" s="24">
        <v>13100</v>
      </c>
      <c r="D54" s="31" t="str">
        <f t="shared" si="0"/>
        <v>6</v>
      </c>
      <c r="E54" s="31" t="str">
        <f t="shared" si="1"/>
        <v>91</v>
      </c>
      <c r="F54" s="111">
        <f t="shared" si="2"/>
        <v>79</v>
      </c>
    </row>
    <row r="55" spans="2:6" ht="18" customHeight="1" x14ac:dyDescent="0.25">
      <c r="B55" s="62" t="s">
        <v>73</v>
      </c>
      <c r="C55" s="24">
        <v>87300</v>
      </c>
      <c r="D55" s="31" t="str">
        <f t="shared" si="0"/>
        <v>8</v>
      </c>
      <c r="E55" s="31" t="str">
        <f t="shared" si="1"/>
        <v>86</v>
      </c>
      <c r="F55" s="111">
        <f t="shared" si="2"/>
        <v>295</v>
      </c>
    </row>
    <row r="56" spans="2:6" ht="18" customHeight="1" x14ac:dyDescent="0.25">
      <c r="B56" s="62" t="s">
        <v>74</v>
      </c>
      <c r="C56" s="24">
        <v>86500</v>
      </c>
      <c r="D56" s="31" t="str">
        <f t="shared" si="0"/>
        <v>9</v>
      </c>
      <c r="E56" s="31" t="str">
        <f t="shared" si="1"/>
        <v>44</v>
      </c>
      <c r="F56" s="111">
        <f t="shared" si="2"/>
        <v>170</v>
      </c>
    </row>
    <row r="57" spans="2:6" ht="18" customHeight="1" x14ac:dyDescent="0.25">
      <c r="B57" s="62" t="s">
        <v>75</v>
      </c>
      <c r="C57" s="24">
        <v>74800</v>
      </c>
      <c r="D57" s="31" t="str">
        <f t="shared" si="0"/>
        <v>4</v>
      </c>
      <c r="E57" s="31" t="str">
        <f t="shared" si="1"/>
        <v>87</v>
      </c>
      <c r="F57" s="111">
        <f t="shared" si="2"/>
        <v>150</v>
      </c>
    </row>
    <row r="58" spans="2:6" ht="18" customHeight="1" x14ac:dyDescent="0.25">
      <c r="B58" s="62" t="s">
        <v>76</v>
      </c>
      <c r="C58" s="24">
        <v>62100</v>
      </c>
      <c r="D58" s="31" t="str">
        <f t="shared" si="0"/>
        <v>7</v>
      </c>
      <c r="E58" s="31" t="str">
        <f t="shared" si="1"/>
        <v>64</v>
      </c>
      <c r="F58" s="111">
        <f t="shared" si="2"/>
        <v>129</v>
      </c>
    </row>
    <row r="59" spans="2:6" ht="18" customHeight="1" x14ac:dyDescent="0.25">
      <c r="B59" s="62" t="s">
        <v>77</v>
      </c>
      <c r="C59" s="24">
        <v>21200</v>
      </c>
      <c r="D59" s="31" t="str">
        <f t="shared" si="0"/>
        <v>5</v>
      </c>
      <c r="E59" s="31" t="str">
        <f t="shared" si="1"/>
        <v>25</v>
      </c>
      <c r="F59" s="111">
        <f t="shared" si="2"/>
        <v>36</v>
      </c>
    </row>
    <row r="60" spans="2:6" ht="18" customHeight="1" x14ac:dyDescent="0.25">
      <c r="B60" s="62" t="s">
        <v>78</v>
      </c>
      <c r="C60" s="24">
        <v>78000</v>
      </c>
      <c r="D60" s="31" t="str">
        <f t="shared" si="0"/>
        <v>7</v>
      </c>
      <c r="E60" s="31" t="str">
        <f t="shared" si="1"/>
        <v>43</v>
      </c>
      <c r="F60" s="111">
        <f t="shared" si="2"/>
        <v>44</v>
      </c>
    </row>
    <row r="61" spans="2:6" ht="18" customHeight="1" x14ac:dyDescent="0.25">
      <c r="B61" s="62" t="s">
        <v>79</v>
      </c>
      <c r="C61" s="24">
        <v>42200</v>
      </c>
      <c r="D61" s="31" t="str">
        <f t="shared" si="0"/>
        <v>7</v>
      </c>
      <c r="E61" s="31" t="str">
        <f t="shared" si="1"/>
        <v>27</v>
      </c>
      <c r="F61" s="111">
        <f t="shared" si="2"/>
        <v>82</v>
      </c>
    </row>
    <row r="62" spans="2:6" ht="18" customHeight="1" x14ac:dyDescent="0.25">
      <c r="B62" s="62" t="s">
        <v>80</v>
      </c>
      <c r="C62" s="24">
        <v>38100</v>
      </c>
      <c r="D62" s="31" t="str">
        <f t="shared" si="0"/>
        <v>8</v>
      </c>
      <c r="E62" s="31" t="str">
        <f t="shared" si="1"/>
        <v>92</v>
      </c>
      <c r="F62" s="111">
        <f t="shared" si="2"/>
        <v>316</v>
      </c>
    </row>
    <row r="63" spans="2:6" ht="18" customHeight="1" x14ac:dyDescent="0.25">
      <c r="B63" s="62" t="s">
        <v>81</v>
      </c>
      <c r="C63" s="24">
        <v>69700</v>
      </c>
      <c r="D63" s="31" t="str">
        <f t="shared" si="0"/>
        <v>7</v>
      </c>
      <c r="E63" s="31" t="str">
        <f t="shared" si="1"/>
        <v>75</v>
      </c>
      <c r="F63" s="111">
        <f t="shared" si="2"/>
        <v>151</v>
      </c>
    </row>
    <row r="64" spans="2:6" ht="18" customHeight="1" x14ac:dyDescent="0.25">
      <c r="B64" s="62" t="s">
        <v>82</v>
      </c>
      <c r="C64" s="24">
        <v>600</v>
      </c>
      <c r="D64" s="31" t="str">
        <f t="shared" si="0"/>
        <v>5</v>
      </c>
      <c r="E64" s="31" t="str">
        <f t="shared" si="1"/>
        <v>53</v>
      </c>
      <c r="F64" s="111">
        <f t="shared" si="2"/>
        <v>76</v>
      </c>
    </row>
    <row r="65" spans="2:6" ht="18" customHeight="1" x14ac:dyDescent="0.25">
      <c r="B65" s="62" t="s">
        <v>83</v>
      </c>
      <c r="C65" s="24">
        <v>1300</v>
      </c>
      <c r="D65" s="31" t="str">
        <f t="shared" si="0"/>
        <v>4</v>
      </c>
      <c r="E65" s="31" t="str">
        <f t="shared" si="1"/>
        <v>91</v>
      </c>
      <c r="F65" s="111">
        <f t="shared" si="2"/>
        <v>157</v>
      </c>
    </row>
    <row r="66" spans="2:6" ht="18" customHeight="1" x14ac:dyDescent="0.25">
      <c r="B66" s="62" t="s">
        <v>84</v>
      </c>
      <c r="C66" s="24">
        <v>43200</v>
      </c>
      <c r="D66" s="31" t="str">
        <f t="shared" si="0"/>
        <v>4</v>
      </c>
      <c r="E66" s="31" t="str">
        <f t="shared" si="1"/>
        <v>38</v>
      </c>
      <c r="F66" s="111">
        <f t="shared" si="2"/>
        <v>22</v>
      </c>
    </row>
    <row r="67" spans="2:6" ht="18" customHeight="1" x14ac:dyDescent="0.25">
      <c r="B67" s="62" t="s">
        <v>85</v>
      </c>
      <c r="C67" s="24">
        <v>79900</v>
      </c>
      <c r="D67" s="31" t="str">
        <f t="shared" si="0"/>
        <v>5</v>
      </c>
      <c r="E67" s="31" t="str">
        <f t="shared" si="1"/>
        <v>90</v>
      </c>
      <c r="F67" s="111">
        <f t="shared" si="2"/>
        <v>193</v>
      </c>
    </row>
    <row r="68" spans="2:6" ht="18" customHeight="1" x14ac:dyDescent="0.25">
      <c r="B68" s="62" t="s">
        <v>86</v>
      </c>
      <c r="C68" s="24">
        <v>72200</v>
      </c>
      <c r="D68" s="31" t="str">
        <f t="shared" si="0"/>
        <v>5</v>
      </c>
      <c r="E68" s="31" t="str">
        <f t="shared" si="1"/>
        <v>18</v>
      </c>
      <c r="F68" s="111">
        <f t="shared" si="2"/>
        <v>13</v>
      </c>
    </row>
    <row r="69" spans="2:6" ht="18" customHeight="1" x14ac:dyDescent="0.25">
      <c r="B69" s="62" t="s">
        <v>87</v>
      </c>
      <c r="C69" s="24">
        <v>89000</v>
      </c>
      <c r="D69" s="31" t="str">
        <f t="shared" si="0"/>
        <v>5</v>
      </c>
      <c r="E69" s="31" t="str">
        <f t="shared" si="1"/>
        <v>80</v>
      </c>
      <c r="F69" s="111">
        <f t="shared" si="2"/>
        <v>172</v>
      </c>
    </row>
    <row r="70" spans="2:6" ht="18" customHeight="1" x14ac:dyDescent="0.25">
      <c r="B70" s="62" t="s">
        <v>88</v>
      </c>
      <c r="C70" s="24">
        <v>48200</v>
      </c>
      <c r="D70" s="31" t="str">
        <f t="shared" si="0"/>
        <v>9</v>
      </c>
      <c r="E70" s="31" t="str">
        <f t="shared" si="1"/>
        <v>95</v>
      </c>
      <c r="F70" s="111">
        <f t="shared" si="2"/>
        <v>245</v>
      </c>
    </row>
    <row r="71" spans="2:6" ht="18" customHeight="1" x14ac:dyDescent="0.25">
      <c r="B71" s="62" t="s">
        <v>89</v>
      </c>
      <c r="C71" s="24">
        <v>4800</v>
      </c>
      <c r="D71" s="31" t="str">
        <f t="shared" ref="D71:D104" si="3">LEFT(B71)</f>
        <v>5</v>
      </c>
      <c r="E71" s="31" t="str">
        <f t="shared" ref="E71:E104" si="4">MID(B71,4,2)</f>
        <v>50</v>
      </c>
      <c r="F71" s="111">
        <f t="shared" ref="F71:F104" si="5">RIGHT(B71,3)*1</f>
        <v>36</v>
      </c>
    </row>
    <row r="72" spans="2:6" ht="18" customHeight="1" x14ac:dyDescent="0.25">
      <c r="B72" s="62" t="s">
        <v>90</v>
      </c>
      <c r="C72" s="24">
        <v>58000</v>
      </c>
      <c r="D72" s="31" t="str">
        <f t="shared" si="3"/>
        <v>2</v>
      </c>
      <c r="E72" s="31" t="str">
        <f t="shared" si="4"/>
        <v>54</v>
      </c>
      <c r="F72" s="111">
        <f t="shared" si="5"/>
        <v>47</v>
      </c>
    </row>
    <row r="73" spans="2:6" ht="18" customHeight="1" x14ac:dyDescent="0.25">
      <c r="B73" s="62" t="s">
        <v>91</v>
      </c>
      <c r="C73" s="24">
        <v>88100</v>
      </c>
      <c r="D73" s="31" t="str">
        <f t="shared" si="3"/>
        <v>2</v>
      </c>
      <c r="E73" s="31" t="str">
        <f t="shared" si="4"/>
        <v>69</v>
      </c>
      <c r="F73" s="111">
        <f t="shared" si="5"/>
        <v>40</v>
      </c>
    </row>
    <row r="74" spans="2:6" ht="18" customHeight="1" x14ac:dyDescent="0.25">
      <c r="B74" s="62" t="s">
        <v>92</v>
      </c>
      <c r="C74" s="24">
        <v>29700</v>
      </c>
      <c r="D74" s="31" t="str">
        <f t="shared" si="3"/>
        <v>2</v>
      </c>
      <c r="E74" s="31" t="str">
        <f t="shared" si="4"/>
        <v>31</v>
      </c>
      <c r="F74" s="111">
        <f t="shared" si="5"/>
        <v>18</v>
      </c>
    </row>
    <row r="75" spans="2:6" ht="18" customHeight="1" x14ac:dyDescent="0.25">
      <c r="B75" s="62" t="s">
        <v>93</v>
      </c>
      <c r="C75" s="24">
        <v>93000</v>
      </c>
      <c r="D75" s="31" t="str">
        <f t="shared" si="3"/>
        <v>2</v>
      </c>
      <c r="E75" s="31" t="str">
        <f t="shared" si="4"/>
        <v>40</v>
      </c>
      <c r="F75" s="111">
        <f t="shared" si="5"/>
        <v>12</v>
      </c>
    </row>
    <row r="76" spans="2:6" ht="18" customHeight="1" x14ac:dyDescent="0.25">
      <c r="B76" s="62" t="s">
        <v>94</v>
      </c>
      <c r="C76" s="24">
        <v>94900</v>
      </c>
      <c r="D76" s="31" t="str">
        <f t="shared" si="3"/>
        <v>7</v>
      </c>
      <c r="E76" s="31" t="str">
        <f t="shared" si="4"/>
        <v>77</v>
      </c>
      <c r="F76" s="111">
        <f t="shared" si="5"/>
        <v>78</v>
      </c>
    </row>
    <row r="77" spans="2:6" ht="18" customHeight="1" x14ac:dyDescent="0.25">
      <c r="B77" s="62" t="s">
        <v>95</v>
      </c>
      <c r="C77" s="24">
        <v>91400</v>
      </c>
      <c r="D77" s="31" t="str">
        <f t="shared" si="3"/>
        <v>3</v>
      </c>
      <c r="E77" s="31" t="str">
        <f t="shared" si="4"/>
        <v>44</v>
      </c>
      <c r="F77" s="111">
        <f t="shared" si="5"/>
        <v>57</v>
      </c>
    </row>
    <row r="78" spans="2:6" ht="18" customHeight="1" x14ac:dyDescent="0.25">
      <c r="B78" s="62" t="s">
        <v>96</v>
      </c>
      <c r="C78" s="24">
        <v>77300</v>
      </c>
      <c r="D78" s="31" t="str">
        <f t="shared" si="3"/>
        <v>4</v>
      </c>
      <c r="E78" s="31" t="str">
        <f t="shared" si="4"/>
        <v>48</v>
      </c>
      <c r="F78" s="111">
        <f t="shared" si="5"/>
        <v>55</v>
      </c>
    </row>
    <row r="79" spans="2:6" ht="18" customHeight="1" x14ac:dyDescent="0.25">
      <c r="B79" s="62" t="s">
        <v>97</v>
      </c>
      <c r="C79" s="24">
        <v>6800</v>
      </c>
      <c r="D79" s="31" t="str">
        <f t="shared" si="3"/>
        <v>2</v>
      </c>
      <c r="E79" s="31" t="str">
        <f t="shared" si="4"/>
        <v>95</v>
      </c>
      <c r="F79" s="111">
        <f t="shared" si="5"/>
        <v>55</v>
      </c>
    </row>
    <row r="80" spans="2:6" ht="18" customHeight="1" x14ac:dyDescent="0.25">
      <c r="B80" s="62" t="s">
        <v>98</v>
      </c>
      <c r="C80" s="24">
        <v>22100</v>
      </c>
      <c r="D80" s="31" t="str">
        <f t="shared" si="3"/>
        <v>6</v>
      </c>
      <c r="E80" s="31" t="str">
        <f t="shared" si="4"/>
        <v>02</v>
      </c>
      <c r="F80" s="111">
        <f t="shared" si="5"/>
        <v>6</v>
      </c>
    </row>
    <row r="81" spans="2:6" ht="18" customHeight="1" x14ac:dyDescent="0.25">
      <c r="B81" s="62" t="s">
        <v>99</v>
      </c>
      <c r="C81" s="24">
        <v>67800</v>
      </c>
      <c r="D81" s="31" t="str">
        <f t="shared" si="3"/>
        <v>6</v>
      </c>
      <c r="E81" s="31" t="str">
        <f t="shared" si="4"/>
        <v>37</v>
      </c>
      <c r="F81" s="111">
        <f t="shared" si="5"/>
        <v>32</v>
      </c>
    </row>
    <row r="82" spans="2:6" ht="18" customHeight="1" x14ac:dyDescent="0.25">
      <c r="B82" s="62" t="s">
        <v>100</v>
      </c>
      <c r="C82" s="24">
        <v>39400</v>
      </c>
      <c r="D82" s="31" t="str">
        <f t="shared" si="3"/>
        <v>3</v>
      </c>
      <c r="E82" s="31" t="str">
        <f t="shared" si="4"/>
        <v>33</v>
      </c>
      <c r="F82" s="111">
        <f t="shared" si="5"/>
        <v>43</v>
      </c>
    </row>
    <row r="83" spans="2:6" ht="18" customHeight="1" x14ac:dyDescent="0.25">
      <c r="B83" s="62" t="s">
        <v>101</v>
      </c>
      <c r="C83" s="24">
        <v>65000</v>
      </c>
      <c r="D83" s="31" t="str">
        <f t="shared" si="3"/>
        <v>5</v>
      </c>
      <c r="E83" s="31" t="str">
        <f t="shared" si="4"/>
        <v>34</v>
      </c>
      <c r="F83" s="111">
        <f t="shared" si="5"/>
        <v>25</v>
      </c>
    </row>
    <row r="84" spans="2:6" ht="18" customHeight="1" x14ac:dyDescent="0.25">
      <c r="B84" s="62" t="s">
        <v>102</v>
      </c>
      <c r="C84" s="24">
        <v>36100</v>
      </c>
      <c r="D84" s="31" t="str">
        <f t="shared" si="3"/>
        <v>8</v>
      </c>
      <c r="E84" s="31" t="str">
        <f t="shared" si="4"/>
        <v>76</v>
      </c>
      <c r="F84" s="111">
        <f t="shared" si="5"/>
        <v>261</v>
      </c>
    </row>
    <row r="85" spans="2:6" ht="18" customHeight="1" x14ac:dyDescent="0.25">
      <c r="B85" s="62" t="s">
        <v>103</v>
      </c>
      <c r="C85" s="24">
        <v>80200</v>
      </c>
      <c r="D85" s="31" t="str">
        <f t="shared" si="3"/>
        <v>1</v>
      </c>
      <c r="E85" s="31" t="str">
        <f t="shared" si="4"/>
        <v>11</v>
      </c>
      <c r="F85" s="111">
        <f t="shared" si="5"/>
        <v>4</v>
      </c>
    </row>
    <row r="86" spans="2:6" ht="18" customHeight="1" x14ac:dyDescent="0.25">
      <c r="B86" s="62" t="s">
        <v>104</v>
      </c>
      <c r="C86" s="24">
        <v>21700</v>
      </c>
      <c r="D86" s="31" t="str">
        <f t="shared" si="3"/>
        <v>7</v>
      </c>
      <c r="E86" s="31" t="str">
        <f t="shared" si="4"/>
        <v>10</v>
      </c>
      <c r="F86" s="111">
        <f t="shared" si="5"/>
        <v>21</v>
      </c>
    </row>
    <row r="87" spans="2:6" ht="18" customHeight="1" x14ac:dyDescent="0.25">
      <c r="B87" s="62" t="s">
        <v>105</v>
      </c>
      <c r="C87" s="24">
        <v>79500</v>
      </c>
      <c r="D87" s="31" t="str">
        <f t="shared" si="3"/>
        <v>6</v>
      </c>
      <c r="E87" s="31" t="str">
        <f t="shared" si="4"/>
        <v>55</v>
      </c>
      <c r="F87" s="111">
        <f t="shared" si="5"/>
        <v>48</v>
      </c>
    </row>
    <row r="88" spans="2:6" ht="18" customHeight="1" x14ac:dyDescent="0.25">
      <c r="B88" s="62" t="s">
        <v>106</v>
      </c>
      <c r="C88" s="24">
        <v>70600</v>
      </c>
      <c r="D88" s="31" t="str">
        <f t="shared" si="3"/>
        <v>3</v>
      </c>
      <c r="E88" s="31" t="str">
        <f t="shared" si="4"/>
        <v>32</v>
      </c>
      <c r="F88" s="111">
        <f t="shared" si="5"/>
        <v>28</v>
      </c>
    </row>
    <row r="89" spans="2:6" ht="18" customHeight="1" x14ac:dyDescent="0.25">
      <c r="B89" s="62" t="s">
        <v>107</v>
      </c>
      <c r="C89" s="24">
        <v>99300</v>
      </c>
      <c r="D89" s="31" t="str">
        <f t="shared" si="3"/>
        <v>1</v>
      </c>
      <c r="E89" s="31" t="str">
        <f t="shared" si="4"/>
        <v>98</v>
      </c>
      <c r="F89" s="111">
        <f t="shared" si="5"/>
        <v>15</v>
      </c>
    </row>
    <row r="90" spans="2:6" ht="18" customHeight="1" x14ac:dyDescent="0.25">
      <c r="B90" s="62" t="s">
        <v>97</v>
      </c>
      <c r="C90" s="24">
        <v>9500</v>
      </c>
      <c r="D90" s="31" t="str">
        <f t="shared" si="3"/>
        <v>2</v>
      </c>
      <c r="E90" s="31" t="str">
        <f t="shared" si="4"/>
        <v>95</v>
      </c>
      <c r="F90" s="111">
        <f t="shared" si="5"/>
        <v>55</v>
      </c>
    </row>
    <row r="91" spans="2:6" ht="18" customHeight="1" x14ac:dyDescent="0.25">
      <c r="B91" s="62" t="s">
        <v>108</v>
      </c>
      <c r="C91" s="24">
        <v>71900</v>
      </c>
      <c r="D91" s="31" t="str">
        <f t="shared" si="3"/>
        <v>4</v>
      </c>
      <c r="E91" s="31" t="str">
        <f t="shared" si="4"/>
        <v>76</v>
      </c>
      <c r="F91" s="111">
        <f t="shared" si="5"/>
        <v>131</v>
      </c>
    </row>
    <row r="92" spans="2:6" ht="18" customHeight="1" x14ac:dyDescent="0.25">
      <c r="B92" s="62" t="s">
        <v>49</v>
      </c>
      <c r="C92" s="24">
        <v>78600</v>
      </c>
      <c r="D92" s="31" t="str">
        <f t="shared" si="3"/>
        <v>9</v>
      </c>
      <c r="E92" s="31" t="str">
        <f t="shared" si="4"/>
        <v>55</v>
      </c>
      <c r="F92" s="111">
        <f t="shared" si="5"/>
        <v>213</v>
      </c>
    </row>
    <row r="93" spans="2:6" ht="18" customHeight="1" x14ac:dyDescent="0.25">
      <c r="B93" s="62" t="s">
        <v>109</v>
      </c>
      <c r="C93" s="24">
        <v>16400</v>
      </c>
      <c r="D93" s="31" t="str">
        <f t="shared" si="3"/>
        <v>4</v>
      </c>
      <c r="E93" s="31" t="str">
        <f t="shared" si="4"/>
        <v>45</v>
      </c>
      <c r="F93" s="111">
        <f t="shared" si="5"/>
        <v>78</v>
      </c>
    </row>
    <row r="94" spans="2:6" ht="18" customHeight="1" x14ac:dyDescent="0.25">
      <c r="B94" s="62" t="s">
        <v>76</v>
      </c>
      <c r="C94" s="24">
        <v>30800</v>
      </c>
      <c r="D94" s="31" t="str">
        <f t="shared" si="3"/>
        <v>7</v>
      </c>
      <c r="E94" s="31" t="str">
        <f t="shared" si="4"/>
        <v>64</v>
      </c>
      <c r="F94" s="111">
        <f t="shared" si="5"/>
        <v>129</v>
      </c>
    </row>
    <row r="95" spans="2:6" ht="18" customHeight="1" x14ac:dyDescent="0.25">
      <c r="B95" s="62" t="s">
        <v>110</v>
      </c>
      <c r="C95" s="24">
        <v>96300</v>
      </c>
      <c r="D95" s="31" t="str">
        <f t="shared" si="3"/>
        <v>9</v>
      </c>
      <c r="E95" s="31" t="str">
        <f t="shared" si="4"/>
        <v>93</v>
      </c>
      <c r="F95" s="111">
        <f t="shared" si="5"/>
        <v>359</v>
      </c>
    </row>
    <row r="96" spans="2:6" ht="18" customHeight="1" x14ac:dyDescent="0.25">
      <c r="B96" s="62" t="s">
        <v>111</v>
      </c>
      <c r="C96" s="24">
        <v>82200</v>
      </c>
      <c r="D96" s="31" t="str">
        <f t="shared" si="3"/>
        <v>7</v>
      </c>
      <c r="E96" s="31" t="str">
        <f t="shared" si="4"/>
        <v>19</v>
      </c>
      <c r="F96" s="111">
        <f t="shared" si="5"/>
        <v>39</v>
      </c>
    </row>
    <row r="97" spans="2:6" ht="18" customHeight="1" x14ac:dyDescent="0.25">
      <c r="B97" s="62" t="s">
        <v>112</v>
      </c>
      <c r="C97" s="24">
        <v>76200</v>
      </c>
      <c r="D97" s="31" t="str">
        <f t="shared" si="3"/>
        <v>3</v>
      </c>
      <c r="E97" s="31" t="str">
        <f t="shared" si="4"/>
        <v>45</v>
      </c>
      <c r="F97" s="111">
        <f t="shared" si="5"/>
        <v>39</v>
      </c>
    </row>
    <row r="98" spans="2:6" ht="18" customHeight="1" x14ac:dyDescent="0.25">
      <c r="B98" s="62" t="s">
        <v>113</v>
      </c>
      <c r="C98" s="24">
        <v>97400</v>
      </c>
      <c r="D98" s="31" t="str">
        <f t="shared" si="3"/>
        <v>8</v>
      </c>
      <c r="E98" s="31" t="str">
        <f t="shared" si="4"/>
        <v>68</v>
      </c>
      <c r="F98" s="111">
        <f t="shared" si="5"/>
        <v>156</v>
      </c>
    </row>
    <row r="99" spans="2:6" ht="18" customHeight="1" x14ac:dyDescent="0.25">
      <c r="B99" s="62" t="s">
        <v>114</v>
      </c>
      <c r="C99" s="24">
        <v>35400</v>
      </c>
      <c r="D99" s="31" t="str">
        <f t="shared" si="3"/>
        <v>3</v>
      </c>
      <c r="E99" s="31" t="str">
        <f t="shared" si="4"/>
        <v>52</v>
      </c>
      <c r="F99" s="111">
        <f t="shared" si="5"/>
        <v>67</v>
      </c>
    </row>
    <row r="100" spans="2:6" ht="18" customHeight="1" x14ac:dyDescent="0.25">
      <c r="B100" s="62" t="s">
        <v>115</v>
      </c>
      <c r="C100" s="24">
        <v>9500</v>
      </c>
      <c r="D100" s="31" t="str">
        <f t="shared" si="3"/>
        <v>3</v>
      </c>
      <c r="E100" s="31" t="str">
        <f t="shared" si="4"/>
        <v>41</v>
      </c>
      <c r="F100" s="111">
        <f t="shared" si="5"/>
        <v>36</v>
      </c>
    </row>
    <row r="101" spans="2:6" ht="18" customHeight="1" x14ac:dyDescent="0.25">
      <c r="B101" s="62" t="s">
        <v>116</v>
      </c>
      <c r="C101" s="24">
        <v>40700</v>
      </c>
      <c r="D101" s="31" t="str">
        <f t="shared" si="3"/>
        <v>7</v>
      </c>
      <c r="E101" s="31" t="str">
        <f t="shared" si="4"/>
        <v>20</v>
      </c>
      <c r="F101" s="111">
        <f t="shared" si="5"/>
        <v>61</v>
      </c>
    </row>
    <row r="102" spans="2:6" ht="18" customHeight="1" x14ac:dyDescent="0.25">
      <c r="B102" s="62" t="s">
        <v>117</v>
      </c>
      <c r="C102" s="24">
        <v>13900</v>
      </c>
      <c r="D102" s="31" t="str">
        <f t="shared" si="3"/>
        <v>1</v>
      </c>
      <c r="E102" s="31" t="str">
        <f t="shared" si="4"/>
        <v>23</v>
      </c>
      <c r="F102" s="111">
        <f t="shared" si="5"/>
        <v>4</v>
      </c>
    </row>
    <row r="103" spans="2:6" ht="18" customHeight="1" x14ac:dyDescent="0.25">
      <c r="B103" s="62" t="s">
        <v>118</v>
      </c>
      <c r="C103" s="24">
        <v>35500</v>
      </c>
      <c r="D103" s="31" t="str">
        <f t="shared" si="3"/>
        <v>8</v>
      </c>
      <c r="E103" s="31" t="str">
        <f t="shared" si="4"/>
        <v>08</v>
      </c>
      <c r="F103" s="111">
        <f t="shared" si="5"/>
        <v>19</v>
      </c>
    </row>
    <row r="104" spans="2:6" ht="18" customHeight="1" x14ac:dyDescent="0.25">
      <c r="B104" s="112" t="s">
        <v>119</v>
      </c>
      <c r="C104" s="113">
        <v>80600</v>
      </c>
      <c r="D104" s="114" t="str">
        <f t="shared" si="3"/>
        <v>5</v>
      </c>
      <c r="E104" s="114" t="str">
        <f t="shared" si="4"/>
        <v>57</v>
      </c>
      <c r="F104" s="115">
        <f t="shared" si="5"/>
        <v>82</v>
      </c>
    </row>
  </sheetData>
  <dataValidations count="1">
    <dataValidation type="list" allowBlank="1" showInputMessage="1" showErrorMessage="1" sqref="H7">
      <formula1>"9,8"</formula1>
    </dataValidation>
  </dataValidations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1.42578125" customWidth="1"/>
    <col min="3" max="3" width="12.7109375" customWidth="1"/>
    <col min="4" max="4" width="18.140625" customWidth="1"/>
    <col min="5" max="5" width="17.5703125" customWidth="1"/>
    <col min="6" max="6" width="26.42578125" customWidth="1"/>
  </cols>
  <sheetData>
    <row r="1" spans="2:6" ht="45" customHeight="1" x14ac:dyDescent="0.7">
      <c r="B1" s="16" t="s">
        <v>221</v>
      </c>
    </row>
    <row r="2" spans="2:6" x14ac:dyDescent="0.25">
      <c r="B2" s="17" t="s">
        <v>161</v>
      </c>
      <c r="C2" s="17"/>
    </row>
    <row r="3" spans="2:6" x14ac:dyDescent="0.25">
      <c r="B3" s="17" t="s">
        <v>162</v>
      </c>
      <c r="C3" s="17"/>
    </row>
    <row r="4" spans="2:6" x14ac:dyDescent="0.25">
      <c r="B4" s="17"/>
      <c r="C4" s="17"/>
    </row>
    <row r="5" spans="2:6" x14ac:dyDescent="0.25">
      <c r="B5" s="79" t="s">
        <v>10</v>
      </c>
      <c r="C5" s="80" t="s">
        <v>155</v>
      </c>
      <c r="D5" s="80" t="s">
        <v>160</v>
      </c>
      <c r="E5" s="80" t="s">
        <v>120</v>
      </c>
      <c r="F5" s="81" t="s">
        <v>205</v>
      </c>
    </row>
    <row r="6" spans="2:6" x14ac:dyDescent="0.25">
      <c r="B6" s="82" t="s">
        <v>123</v>
      </c>
      <c r="C6" s="83" t="s">
        <v>159</v>
      </c>
      <c r="D6" s="86" t="str">
        <f t="shared" ref="D6:D30" si="0">TRIM(RIGHT(B6,LEN(B6)-SEARCH(",",B6)) &amp;" "&amp; LEFT(B6,SEARCH(",",B6)-1))</f>
        <v>Dirk Ulf Aldo Hütz</v>
      </c>
      <c r="E6" s="82" t="s">
        <v>163</v>
      </c>
      <c r="F6" s="87" t="str">
        <f>SUBSTITUTE(SUBSTITUTE(E6,"0","+49 (",1),"-",") ")</f>
        <v>+49 (89) 822923</v>
      </c>
    </row>
    <row r="7" spans="2:6" x14ac:dyDescent="0.25">
      <c r="B7" s="82" t="s">
        <v>124</v>
      </c>
      <c r="C7" s="83" t="s">
        <v>158</v>
      </c>
      <c r="D7" s="86" t="str">
        <f>TRIM(RIGHT(B7,LEN(B7)-SEARCH(",",B7))
   &amp;  " "   &amp;   LEFT(B7,SEARCH(",",B7)-1))</f>
        <v>Lisa Mareike Hein</v>
      </c>
      <c r="E7" s="82" t="s">
        <v>164</v>
      </c>
      <c r="F7" s="87" t="str">
        <f t="shared" ref="F7:F30" si="1">SUBSTITUTE(SUBSTITUTE(E7,"0","+49 (",1),"-",") ")</f>
        <v>+49 (30) 85604</v>
      </c>
    </row>
    <row r="8" spans="2:6" x14ac:dyDescent="0.25">
      <c r="B8" s="82" t="s">
        <v>125</v>
      </c>
      <c r="C8" s="83" t="s">
        <v>159</v>
      </c>
      <c r="D8" s="86" t="str">
        <f t="shared" si="0"/>
        <v>Jonas Becker</v>
      </c>
      <c r="E8" s="82" t="s">
        <v>165</v>
      </c>
      <c r="F8" s="87" t="str">
        <f t="shared" si="1"/>
        <v>+49 (451) 839688</v>
      </c>
    </row>
    <row r="9" spans="2:6" x14ac:dyDescent="0.25">
      <c r="B9" s="82" t="s">
        <v>126</v>
      </c>
      <c r="C9" s="83" t="s">
        <v>158</v>
      </c>
      <c r="D9" s="86" t="str">
        <f t="shared" si="0"/>
        <v>Tina Beuter</v>
      </c>
      <c r="E9" s="82" t="s">
        <v>166</v>
      </c>
      <c r="F9" s="87" t="str">
        <f t="shared" si="1"/>
        <v>+49 (791) 23413</v>
      </c>
    </row>
    <row r="10" spans="2:6" x14ac:dyDescent="0.25">
      <c r="B10" s="82" t="s">
        <v>121</v>
      </c>
      <c r="C10" s="83" t="s">
        <v>158</v>
      </c>
      <c r="D10" s="86" t="str">
        <f t="shared" si="0"/>
        <v>Elsa Anne Zitterick</v>
      </c>
      <c r="E10" s="82" t="s">
        <v>122</v>
      </c>
      <c r="F10" s="87" t="str">
        <f t="shared" si="1"/>
        <v>+49 (6426) 6846</v>
      </c>
    </row>
    <row r="11" spans="2:6" x14ac:dyDescent="0.25">
      <c r="B11" s="82" t="s">
        <v>127</v>
      </c>
      <c r="C11" s="83" t="s">
        <v>158</v>
      </c>
      <c r="D11" s="86" t="str">
        <f t="shared" si="0"/>
        <v>Mira Dziehel</v>
      </c>
      <c r="E11" s="82" t="s">
        <v>128</v>
      </c>
      <c r="F11" s="87" t="str">
        <f t="shared" si="1"/>
        <v>+49 (6421) 66270</v>
      </c>
    </row>
    <row r="12" spans="2:6" x14ac:dyDescent="0.25">
      <c r="B12" s="82" t="s">
        <v>129</v>
      </c>
      <c r="C12" s="83" t="s">
        <v>158</v>
      </c>
      <c r="D12" s="86" t="str">
        <f t="shared" si="0"/>
        <v>Tabea Hammann</v>
      </c>
      <c r="E12" s="82" t="s">
        <v>167</v>
      </c>
      <c r="F12" s="87" t="str">
        <f t="shared" si="1"/>
        <v>+49 (6103) 2484</v>
      </c>
    </row>
    <row r="13" spans="2:6" x14ac:dyDescent="0.25">
      <c r="B13" s="82" t="s">
        <v>142</v>
      </c>
      <c r="C13" s="83" t="s">
        <v>158</v>
      </c>
      <c r="D13" s="86" t="str">
        <f t="shared" si="0"/>
        <v>Alexandra Thomas</v>
      </c>
      <c r="E13" s="82"/>
      <c r="F13" s="87" t="str">
        <f t="shared" si="1"/>
        <v/>
      </c>
    </row>
    <row r="14" spans="2:6" x14ac:dyDescent="0.25">
      <c r="B14" s="82" t="s">
        <v>130</v>
      </c>
      <c r="C14" s="83" t="s">
        <v>158</v>
      </c>
      <c r="D14" s="86" t="str">
        <f t="shared" si="0"/>
        <v>Katharina Krüger</v>
      </c>
      <c r="E14" s="82" t="s">
        <v>168</v>
      </c>
      <c r="F14" s="87" t="str">
        <f t="shared" si="1"/>
        <v>+49 (6074) 2841</v>
      </c>
    </row>
    <row r="15" spans="2:6" x14ac:dyDescent="0.25">
      <c r="B15" s="82" t="s">
        <v>131</v>
      </c>
      <c r="C15" s="83" t="s">
        <v>159</v>
      </c>
      <c r="D15" s="86" t="str">
        <f t="shared" si="0"/>
        <v>Benjamin Hoyer</v>
      </c>
      <c r="E15" s="82" t="s">
        <v>169</v>
      </c>
      <c r="F15" s="87" t="str">
        <f t="shared" si="1"/>
        <v>+49 (30) 485152</v>
      </c>
    </row>
    <row r="16" spans="2:6" x14ac:dyDescent="0.25">
      <c r="B16" s="82" t="s">
        <v>132</v>
      </c>
      <c r="C16" s="83" t="s">
        <v>159</v>
      </c>
      <c r="D16" s="86" t="str">
        <f t="shared" si="0"/>
        <v>Patrick Mahla</v>
      </c>
      <c r="E16" s="82" t="s">
        <v>170</v>
      </c>
      <c r="F16" s="87" t="str">
        <f t="shared" si="1"/>
        <v>+49 (561) 4079</v>
      </c>
    </row>
    <row r="17" spans="2:6" x14ac:dyDescent="0.25">
      <c r="B17" s="82" t="s">
        <v>14</v>
      </c>
      <c r="C17" s="83" t="s">
        <v>159</v>
      </c>
      <c r="D17" s="86" t="str">
        <f t="shared" si="0"/>
        <v>Jannick Weber</v>
      </c>
      <c r="E17" s="82" t="s">
        <v>133</v>
      </c>
      <c r="F17" s="87" t="str">
        <f t="shared" si="1"/>
        <v>+49 (6421) 15736</v>
      </c>
    </row>
    <row r="18" spans="2:6" x14ac:dyDescent="0.25">
      <c r="B18" s="82" t="s">
        <v>134</v>
      </c>
      <c r="C18" s="83" t="s">
        <v>159</v>
      </c>
      <c r="D18" s="86" t="str">
        <f t="shared" si="0"/>
        <v>Jan Hampel</v>
      </c>
      <c r="E18" s="82" t="s">
        <v>171</v>
      </c>
      <c r="F18" s="87" t="str">
        <f t="shared" si="1"/>
        <v>+49 (351) 794269</v>
      </c>
    </row>
    <row r="19" spans="2:6" x14ac:dyDescent="0.25">
      <c r="B19" s="82" t="s">
        <v>135</v>
      </c>
      <c r="C19" s="83" t="s">
        <v>159</v>
      </c>
      <c r="D19" s="86" t="str">
        <f t="shared" si="0"/>
        <v>Eric Aric</v>
      </c>
      <c r="E19" s="82" t="s">
        <v>136</v>
      </c>
      <c r="F19" s="87" t="str">
        <f t="shared" si="1"/>
        <v>+49 (6420) 822431</v>
      </c>
    </row>
    <row r="20" spans="2:6" x14ac:dyDescent="0.25">
      <c r="B20" s="82" t="s">
        <v>137</v>
      </c>
      <c r="C20" s="83" t="s">
        <v>159</v>
      </c>
      <c r="D20" s="86" t="str">
        <f t="shared" si="0"/>
        <v>Irfan Lerch</v>
      </c>
      <c r="E20" s="82" t="s">
        <v>172</v>
      </c>
      <c r="F20" s="87" t="str">
        <f t="shared" si="1"/>
        <v>+49 (2599) 7605</v>
      </c>
    </row>
    <row r="21" spans="2:6" x14ac:dyDescent="0.25">
      <c r="B21" s="82" t="s">
        <v>138</v>
      </c>
      <c r="C21" s="83" t="s">
        <v>159</v>
      </c>
      <c r="D21" s="86" t="str">
        <f t="shared" si="0"/>
        <v>Lais Müller</v>
      </c>
      <c r="E21" s="82" t="s">
        <v>173</v>
      </c>
      <c r="F21" s="87" t="str">
        <f t="shared" si="1"/>
        <v>+49 (2389) 821281</v>
      </c>
    </row>
    <row r="22" spans="2:6" x14ac:dyDescent="0.25">
      <c r="B22" s="82" t="s">
        <v>139</v>
      </c>
      <c r="C22" s="83" t="s">
        <v>159</v>
      </c>
      <c r="D22" s="86" t="str">
        <f t="shared" si="0"/>
        <v>Philipp Ernesti</v>
      </c>
      <c r="E22" s="82" t="s">
        <v>174</v>
      </c>
      <c r="F22" s="87" t="str">
        <f t="shared" si="1"/>
        <v>+49 (30) 922646</v>
      </c>
    </row>
    <row r="23" spans="2:6" x14ac:dyDescent="0.25">
      <c r="B23" s="82" t="s">
        <v>140</v>
      </c>
      <c r="C23" s="83" t="s">
        <v>158</v>
      </c>
      <c r="D23" s="86" t="str">
        <f t="shared" si="0"/>
        <v>Alice Truebenbach</v>
      </c>
      <c r="E23" s="82" t="s">
        <v>175</v>
      </c>
      <c r="F23" s="87" t="str">
        <f t="shared" si="1"/>
        <v>+49 (2381) 916531</v>
      </c>
    </row>
    <row r="24" spans="2:6" x14ac:dyDescent="0.25">
      <c r="B24" s="82" t="s">
        <v>141</v>
      </c>
      <c r="C24" s="83" t="s">
        <v>158</v>
      </c>
      <c r="D24" s="86" t="str">
        <f t="shared" si="0"/>
        <v>Luzia Junghenn</v>
      </c>
      <c r="E24" s="82" t="s">
        <v>176</v>
      </c>
      <c r="F24" s="87" t="str">
        <f t="shared" si="1"/>
        <v>+49 (431) 7410</v>
      </c>
    </row>
    <row r="25" spans="2:6" x14ac:dyDescent="0.25">
      <c r="B25" s="82" t="s">
        <v>143</v>
      </c>
      <c r="C25" s="83" t="s">
        <v>159</v>
      </c>
      <c r="D25" s="86" t="str">
        <f t="shared" si="0"/>
        <v>Dennis Wagner</v>
      </c>
      <c r="E25" s="82" t="s">
        <v>144</v>
      </c>
      <c r="F25" s="87" t="str">
        <f t="shared" si="1"/>
        <v>+49 (6421) 86293</v>
      </c>
    </row>
    <row r="26" spans="2:6" x14ac:dyDescent="0.25">
      <c r="B26" s="82" t="s">
        <v>145</v>
      </c>
      <c r="C26" s="83" t="s">
        <v>158</v>
      </c>
      <c r="D26" s="86" t="str">
        <f t="shared" si="0"/>
        <v>Dora Elke Koch</v>
      </c>
      <c r="E26" s="82" t="s">
        <v>177</v>
      </c>
      <c r="F26" s="87" t="str">
        <f t="shared" si="1"/>
        <v>+49 (89) 484709</v>
      </c>
    </row>
    <row r="27" spans="2:6" x14ac:dyDescent="0.25">
      <c r="B27" s="82" t="s">
        <v>146</v>
      </c>
      <c r="C27" s="83" t="s">
        <v>158</v>
      </c>
      <c r="D27" s="86" t="str">
        <f t="shared" si="0"/>
        <v>Lisa Carpinelli</v>
      </c>
      <c r="E27" s="82" t="s">
        <v>178</v>
      </c>
      <c r="F27" s="87" t="str">
        <f t="shared" si="1"/>
        <v>+49 (201) 4020</v>
      </c>
    </row>
    <row r="28" spans="2:6" x14ac:dyDescent="0.25">
      <c r="B28" s="82" t="s">
        <v>147</v>
      </c>
      <c r="C28" s="83" t="s">
        <v>158</v>
      </c>
      <c r="D28" s="86" t="str">
        <f t="shared" si="0"/>
        <v>Miriam Luzius</v>
      </c>
      <c r="E28" s="82" t="s">
        <v>179</v>
      </c>
      <c r="F28" s="87" t="str">
        <f t="shared" si="1"/>
        <v>+49 (30) 13333</v>
      </c>
    </row>
    <row r="29" spans="2:6" x14ac:dyDescent="0.25">
      <c r="B29" s="82" t="s">
        <v>148</v>
      </c>
      <c r="C29" s="83" t="s">
        <v>158</v>
      </c>
      <c r="D29" s="86" t="str">
        <f t="shared" si="0"/>
        <v>Hanna Hornung</v>
      </c>
      <c r="E29" s="82" t="s">
        <v>180</v>
      </c>
      <c r="F29" s="87" t="str">
        <f t="shared" si="1"/>
        <v>+49 (6424) 47280</v>
      </c>
    </row>
    <row r="30" spans="2:6" x14ac:dyDescent="0.25">
      <c r="B30" s="84" t="s">
        <v>149</v>
      </c>
      <c r="C30" s="85" t="s">
        <v>159</v>
      </c>
      <c r="D30" s="106" t="str">
        <f t="shared" si="0"/>
        <v>Tim Brück</v>
      </c>
      <c r="E30" s="84" t="s">
        <v>181</v>
      </c>
      <c r="F30" s="107" t="str">
        <f t="shared" si="1"/>
        <v>+49 (251) 47051</v>
      </c>
    </row>
    <row r="31" spans="2:6" x14ac:dyDescent="0.25">
      <c r="B31" s="17"/>
      <c r="C31" s="17"/>
    </row>
    <row r="32" spans="2:6" x14ac:dyDescent="0.25">
      <c r="B32" s="17"/>
      <c r="C32" s="17"/>
    </row>
    <row r="33" spans="2:6" x14ac:dyDescent="0.25">
      <c r="B33" s="79" t="s">
        <v>10</v>
      </c>
      <c r="C33" s="80" t="s">
        <v>155</v>
      </c>
      <c r="D33" s="80" t="s">
        <v>160</v>
      </c>
      <c r="E33" s="80" t="s">
        <v>120</v>
      </c>
      <c r="F33" s="81" t="s">
        <v>205</v>
      </c>
    </row>
    <row r="34" spans="2:6" x14ac:dyDescent="0.25">
      <c r="B34" s="82" t="s">
        <v>123</v>
      </c>
      <c r="C34" s="83" t="s">
        <v>159</v>
      </c>
      <c r="D34" s="86" t="str">
        <f>IF(C34="w","Frau ","Herr ") &amp; TRIM(RIGHT($B34,LEN($B34)-SEARCH(",",$B34)) &amp; " " &amp; LEFT($B34,SEARCH(",",$B34)-1))</f>
        <v>Herr Dirk Ulf Aldo Hütz</v>
      </c>
      <c r="E34" s="82" t="s">
        <v>163</v>
      </c>
      <c r="F34" s="87" t="str">
        <f>SUBSTITUTE(SUBSTITUTE(E34,"0","+49 (",1),"-",") ")</f>
        <v>+49 (89) 822923</v>
      </c>
    </row>
    <row r="35" spans="2:6" x14ac:dyDescent="0.25">
      <c r="B35" s="82" t="s">
        <v>124</v>
      </c>
      <c r="C35" s="83" t="s">
        <v>158</v>
      </c>
      <c r="D35" s="86" t="str">
        <f t="shared" ref="D35:D58" si="2">IF(C35="w","Frau ","Herr ") &amp; TRIM(RIGHT($B35,LEN($B35)-SEARCH(",",$B35)) &amp; " " &amp; LEFT($B35,SEARCH(",",$B35)-1))</f>
        <v>Frau Lisa Mareike Hein</v>
      </c>
      <c r="E35" s="82" t="s">
        <v>164</v>
      </c>
      <c r="F35" s="87" t="str">
        <f t="shared" ref="F35:F58" si="3">SUBSTITUTE(SUBSTITUTE(E35,"0","+49 (",1),"-",") ")</f>
        <v>+49 (30) 85604</v>
      </c>
    </row>
    <row r="36" spans="2:6" x14ac:dyDescent="0.25">
      <c r="B36" s="82" t="s">
        <v>125</v>
      </c>
      <c r="C36" s="83" t="s">
        <v>159</v>
      </c>
      <c r="D36" s="86" t="str">
        <f t="shared" si="2"/>
        <v>Herr Jonas Becker</v>
      </c>
      <c r="E36" s="82" t="s">
        <v>165</v>
      </c>
      <c r="F36" s="87" t="str">
        <f t="shared" si="3"/>
        <v>+49 (451) 839688</v>
      </c>
    </row>
    <row r="37" spans="2:6" x14ac:dyDescent="0.25">
      <c r="B37" s="82" t="s">
        <v>126</v>
      </c>
      <c r="C37" s="83" t="s">
        <v>158</v>
      </c>
      <c r="D37" s="86" t="str">
        <f t="shared" si="2"/>
        <v>Frau Tina Beuter</v>
      </c>
      <c r="E37" s="82" t="s">
        <v>166</v>
      </c>
      <c r="F37" s="87" t="str">
        <f t="shared" si="3"/>
        <v>+49 (791) 23413</v>
      </c>
    </row>
    <row r="38" spans="2:6" x14ac:dyDescent="0.25">
      <c r="B38" s="82" t="s">
        <v>121</v>
      </c>
      <c r="C38" s="83" t="s">
        <v>158</v>
      </c>
      <c r="D38" s="86" t="str">
        <f t="shared" si="2"/>
        <v>Frau Elsa Anne Zitterick</v>
      </c>
      <c r="E38" s="82" t="s">
        <v>122</v>
      </c>
      <c r="F38" s="87" t="str">
        <f t="shared" si="3"/>
        <v>+49 (6426) 6846</v>
      </c>
    </row>
    <row r="39" spans="2:6" x14ac:dyDescent="0.25">
      <c r="B39" s="82" t="s">
        <v>127</v>
      </c>
      <c r="C39" s="83" t="s">
        <v>158</v>
      </c>
      <c r="D39" s="86" t="str">
        <f t="shared" si="2"/>
        <v>Frau Mira Dziehel</v>
      </c>
      <c r="E39" s="82" t="s">
        <v>128</v>
      </c>
      <c r="F39" s="87" t="str">
        <f t="shared" si="3"/>
        <v>+49 (6421) 66270</v>
      </c>
    </row>
    <row r="40" spans="2:6" x14ac:dyDescent="0.25">
      <c r="B40" s="82" t="s">
        <v>129</v>
      </c>
      <c r="C40" s="83" t="s">
        <v>158</v>
      </c>
      <c r="D40" s="86" t="str">
        <f t="shared" si="2"/>
        <v>Frau Tabea Hammann</v>
      </c>
      <c r="E40" s="82" t="s">
        <v>167</v>
      </c>
      <c r="F40" s="87" t="str">
        <f t="shared" si="3"/>
        <v>+49 (6103) 2484</v>
      </c>
    </row>
    <row r="41" spans="2:6" x14ac:dyDescent="0.25">
      <c r="B41" s="82" t="s">
        <v>142</v>
      </c>
      <c r="C41" s="83" t="s">
        <v>158</v>
      </c>
      <c r="D41" s="86" t="str">
        <f t="shared" si="2"/>
        <v>Frau Alexandra Thomas</v>
      </c>
      <c r="E41" s="82"/>
      <c r="F41" s="87" t="str">
        <f t="shared" si="3"/>
        <v/>
      </c>
    </row>
    <row r="42" spans="2:6" x14ac:dyDescent="0.25">
      <c r="B42" s="82" t="s">
        <v>130</v>
      </c>
      <c r="C42" s="83" t="s">
        <v>158</v>
      </c>
      <c r="D42" s="86" t="str">
        <f t="shared" si="2"/>
        <v>Frau Katharina Krüger</v>
      </c>
      <c r="E42" s="82" t="s">
        <v>168</v>
      </c>
      <c r="F42" s="87" t="str">
        <f t="shared" si="3"/>
        <v>+49 (6074) 2841</v>
      </c>
    </row>
    <row r="43" spans="2:6" x14ac:dyDescent="0.25">
      <c r="B43" s="82" t="s">
        <v>131</v>
      </c>
      <c r="C43" s="83" t="s">
        <v>159</v>
      </c>
      <c r="D43" s="86" t="str">
        <f t="shared" si="2"/>
        <v>Herr Benjamin Hoyer</v>
      </c>
      <c r="E43" s="82" t="s">
        <v>169</v>
      </c>
      <c r="F43" s="87" t="str">
        <f t="shared" si="3"/>
        <v>+49 (30) 485152</v>
      </c>
    </row>
    <row r="44" spans="2:6" x14ac:dyDescent="0.25">
      <c r="B44" s="82" t="s">
        <v>132</v>
      </c>
      <c r="C44" s="83" t="s">
        <v>159</v>
      </c>
      <c r="D44" s="86" t="str">
        <f t="shared" si="2"/>
        <v>Herr Patrick Mahla</v>
      </c>
      <c r="E44" s="82" t="s">
        <v>170</v>
      </c>
      <c r="F44" s="87" t="str">
        <f t="shared" si="3"/>
        <v>+49 (561) 4079</v>
      </c>
    </row>
    <row r="45" spans="2:6" x14ac:dyDescent="0.25">
      <c r="B45" s="82" t="s">
        <v>14</v>
      </c>
      <c r="C45" s="83" t="s">
        <v>159</v>
      </c>
      <c r="D45" s="86" t="str">
        <f t="shared" si="2"/>
        <v>Herr Jannick Weber</v>
      </c>
      <c r="E45" s="82" t="s">
        <v>133</v>
      </c>
      <c r="F45" s="87" t="str">
        <f t="shared" si="3"/>
        <v>+49 (6421) 15736</v>
      </c>
    </row>
    <row r="46" spans="2:6" x14ac:dyDescent="0.25">
      <c r="B46" s="82" t="s">
        <v>134</v>
      </c>
      <c r="C46" s="83" t="s">
        <v>159</v>
      </c>
      <c r="D46" s="86" t="str">
        <f t="shared" si="2"/>
        <v>Herr Jan Hampel</v>
      </c>
      <c r="E46" s="82" t="s">
        <v>171</v>
      </c>
      <c r="F46" s="87" t="str">
        <f t="shared" si="3"/>
        <v>+49 (351) 794269</v>
      </c>
    </row>
    <row r="47" spans="2:6" x14ac:dyDescent="0.25">
      <c r="B47" s="82" t="s">
        <v>135</v>
      </c>
      <c r="C47" s="83" t="s">
        <v>159</v>
      </c>
      <c r="D47" s="86" t="str">
        <f t="shared" si="2"/>
        <v>Herr Eric Aric</v>
      </c>
      <c r="E47" s="82" t="s">
        <v>136</v>
      </c>
      <c r="F47" s="87" t="str">
        <f t="shared" si="3"/>
        <v>+49 (6420) 822431</v>
      </c>
    </row>
    <row r="48" spans="2:6" x14ac:dyDescent="0.25">
      <c r="B48" s="82" t="s">
        <v>137</v>
      </c>
      <c r="C48" s="83" t="s">
        <v>159</v>
      </c>
      <c r="D48" s="86" t="str">
        <f t="shared" si="2"/>
        <v>Herr Irfan Lerch</v>
      </c>
      <c r="E48" s="82" t="s">
        <v>172</v>
      </c>
      <c r="F48" s="87" t="str">
        <f t="shared" si="3"/>
        <v>+49 (2599) 7605</v>
      </c>
    </row>
    <row r="49" spans="2:6" x14ac:dyDescent="0.25">
      <c r="B49" s="82" t="s">
        <v>138</v>
      </c>
      <c r="C49" s="83" t="s">
        <v>159</v>
      </c>
      <c r="D49" s="86" t="str">
        <f t="shared" si="2"/>
        <v>Herr Lais Müller</v>
      </c>
      <c r="E49" s="82" t="s">
        <v>173</v>
      </c>
      <c r="F49" s="87" t="str">
        <f t="shared" si="3"/>
        <v>+49 (2389) 821281</v>
      </c>
    </row>
    <row r="50" spans="2:6" x14ac:dyDescent="0.25">
      <c r="B50" s="82" t="s">
        <v>139</v>
      </c>
      <c r="C50" s="83" t="s">
        <v>159</v>
      </c>
      <c r="D50" s="86" t="str">
        <f t="shared" si="2"/>
        <v>Herr Philipp Ernesti</v>
      </c>
      <c r="E50" s="82" t="s">
        <v>174</v>
      </c>
      <c r="F50" s="87" t="str">
        <f t="shared" si="3"/>
        <v>+49 (30) 922646</v>
      </c>
    </row>
    <row r="51" spans="2:6" x14ac:dyDescent="0.25">
      <c r="B51" s="82" t="s">
        <v>140</v>
      </c>
      <c r="C51" s="83" t="s">
        <v>158</v>
      </c>
      <c r="D51" s="86" t="str">
        <f t="shared" si="2"/>
        <v>Frau Alice Truebenbach</v>
      </c>
      <c r="E51" s="82" t="s">
        <v>175</v>
      </c>
      <c r="F51" s="87" t="str">
        <f t="shared" si="3"/>
        <v>+49 (2381) 916531</v>
      </c>
    </row>
    <row r="52" spans="2:6" x14ac:dyDescent="0.25">
      <c r="B52" s="82" t="s">
        <v>141</v>
      </c>
      <c r="C52" s="83" t="s">
        <v>158</v>
      </c>
      <c r="D52" s="86" t="str">
        <f t="shared" si="2"/>
        <v>Frau Luzia Junghenn</v>
      </c>
      <c r="E52" s="82" t="s">
        <v>176</v>
      </c>
      <c r="F52" s="87" t="str">
        <f t="shared" si="3"/>
        <v>+49 (431) 7410</v>
      </c>
    </row>
    <row r="53" spans="2:6" x14ac:dyDescent="0.25">
      <c r="B53" s="82" t="s">
        <v>143</v>
      </c>
      <c r="C53" s="83" t="s">
        <v>159</v>
      </c>
      <c r="D53" s="86" t="str">
        <f t="shared" si="2"/>
        <v>Herr Dennis Wagner</v>
      </c>
      <c r="E53" s="82" t="s">
        <v>144</v>
      </c>
      <c r="F53" s="87" t="str">
        <f t="shared" si="3"/>
        <v>+49 (6421) 86293</v>
      </c>
    </row>
    <row r="54" spans="2:6" x14ac:dyDescent="0.25">
      <c r="B54" s="82" t="s">
        <v>145</v>
      </c>
      <c r="C54" s="83" t="s">
        <v>158</v>
      </c>
      <c r="D54" s="86" t="str">
        <f t="shared" si="2"/>
        <v>Frau Dora Elke Koch</v>
      </c>
      <c r="E54" s="82" t="s">
        <v>177</v>
      </c>
      <c r="F54" s="87" t="str">
        <f t="shared" si="3"/>
        <v>+49 (89) 484709</v>
      </c>
    </row>
    <row r="55" spans="2:6" x14ac:dyDescent="0.25">
      <c r="B55" s="82" t="s">
        <v>146</v>
      </c>
      <c r="C55" s="83" t="s">
        <v>158</v>
      </c>
      <c r="D55" s="86" t="str">
        <f t="shared" si="2"/>
        <v>Frau Lisa Carpinelli</v>
      </c>
      <c r="E55" s="82" t="s">
        <v>178</v>
      </c>
      <c r="F55" s="87" t="str">
        <f t="shared" si="3"/>
        <v>+49 (201) 4020</v>
      </c>
    </row>
    <row r="56" spans="2:6" x14ac:dyDescent="0.25">
      <c r="B56" s="82" t="s">
        <v>147</v>
      </c>
      <c r="C56" s="83" t="s">
        <v>158</v>
      </c>
      <c r="D56" s="86" t="str">
        <f t="shared" si="2"/>
        <v>Frau Miriam Luzius</v>
      </c>
      <c r="E56" s="82" t="s">
        <v>179</v>
      </c>
      <c r="F56" s="87" t="str">
        <f t="shared" si="3"/>
        <v>+49 (30) 13333</v>
      </c>
    </row>
    <row r="57" spans="2:6" x14ac:dyDescent="0.25">
      <c r="B57" s="82" t="s">
        <v>148</v>
      </c>
      <c r="C57" s="83" t="s">
        <v>158</v>
      </c>
      <c r="D57" s="86" t="str">
        <f t="shared" si="2"/>
        <v>Frau Hanna Hornung</v>
      </c>
      <c r="E57" s="82" t="s">
        <v>180</v>
      </c>
      <c r="F57" s="87" t="str">
        <f t="shared" si="3"/>
        <v>+49 (6424) 47280</v>
      </c>
    </row>
    <row r="58" spans="2:6" x14ac:dyDescent="0.25">
      <c r="B58" s="84" t="s">
        <v>149</v>
      </c>
      <c r="C58" s="85" t="s">
        <v>159</v>
      </c>
      <c r="D58" s="106" t="str">
        <f t="shared" si="2"/>
        <v>Herr Tim Brück</v>
      </c>
      <c r="E58" s="84" t="s">
        <v>181</v>
      </c>
      <c r="F58" s="87" t="str">
        <f t="shared" si="3"/>
        <v>+49 (251) 47051</v>
      </c>
    </row>
    <row r="60" spans="2:6" x14ac:dyDescent="0.25">
      <c r="B60" s="117" t="s">
        <v>207</v>
      </c>
    </row>
    <row r="61" spans="2:6" x14ac:dyDescent="0.25">
      <c r="B61" s="76" t="s">
        <v>10</v>
      </c>
      <c r="C61" s="77" t="s">
        <v>155</v>
      </c>
      <c r="D61" s="77" t="s">
        <v>160</v>
      </c>
      <c r="E61" s="77" t="s">
        <v>120</v>
      </c>
      <c r="F61" s="78" t="s">
        <v>205</v>
      </c>
    </row>
    <row r="62" spans="2:6" x14ac:dyDescent="0.25">
      <c r="B62" s="66" t="s">
        <v>123</v>
      </c>
      <c r="C62" s="67" t="s">
        <v>159</v>
      </c>
      <c r="D62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Dirk Ulf Aldo Hütz</v>
      </c>
      <c r="E62" s="69" t="s">
        <v>163</v>
      </c>
      <c r="F62" s="70" t="str">
        <f>SUBSTITUTE(SUBSTITUTE(Tabelle1[[#This Row],[TelNr]],"0","+49 (",1),"-",") ")</f>
        <v>+49 (89) 822923</v>
      </c>
    </row>
    <row r="63" spans="2:6" x14ac:dyDescent="0.25">
      <c r="B63" s="66" t="s">
        <v>124</v>
      </c>
      <c r="C63" s="67" t="s">
        <v>158</v>
      </c>
      <c r="D63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Lisa Mareike Hein</v>
      </c>
      <c r="E63" s="69" t="s">
        <v>164</v>
      </c>
      <c r="F63" s="70" t="str">
        <f>SUBSTITUTE(SUBSTITUTE(Tabelle1[[#This Row],[TelNr]],"0","+49 (",1),"-",") ")</f>
        <v>+49 (30) 85604</v>
      </c>
    </row>
    <row r="64" spans="2:6" x14ac:dyDescent="0.25">
      <c r="B64" s="66" t="s">
        <v>125</v>
      </c>
      <c r="C64" s="67" t="s">
        <v>159</v>
      </c>
      <c r="D64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Jonas Becker</v>
      </c>
      <c r="E64" s="69" t="s">
        <v>165</v>
      </c>
      <c r="F64" s="70" t="str">
        <f>SUBSTITUTE(SUBSTITUTE(Tabelle1[[#This Row],[TelNr]],"0","+49 (",1),"-",") ")</f>
        <v>+49 (451) 839688</v>
      </c>
    </row>
    <row r="65" spans="2:6" x14ac:dyDescent="0.25">
      <c r="B65" s="66" t="s">
        <v>126</v>
      </c>
      <c r="C65" s="67" t="s">
        <v>158</v>
      </c>
      <c r="D65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Tina Beuter</v>
      </c>
      <c r="E65" s="69" t="s">
        <v>166</v>
      </c>
      <c r="F65" s="70" t="str">
        <f>SUBSTITUTE(SUBSTITUTE(Tabelle1[[#This Row],[TelNr]],"0","+49 (",1),"-",") ")</f>
        <v>+49 (791) 23413</v>
      </c>
    </row>
    <row r="66" spans="2:6" x14ac:dyDescent="0.25">
      <c r="B66" s="66" t="s">
        <v>121</v>
      </c>
      <c r="C66" s="67" t="s">
        <v>158</v>
      </c>
      <c r="D66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Elsa Anne Zitterick</v>
      </c>
      <c r="E66" s="69" t="s">
        <v>122</v>
      </c>
      <c r="F66" s="70" t="str">
        <f>SUBSTITUTE(SUBSTITUTE(Tabelle1[[#This Row],[TelNr]],"0","+49 (",1),"-",") ")</f>
        <v>+49 (6426) 6846</v>
      </c>
    </row>
    <row r="67" spans="2:6" x14ac:dyDescent="0.25">
      <c r="B67" s="66" t="s">
        <v>127</v>
      </c>
      <c r="C67" s="67" t="s">
        <v>158</v>
      </c>
      <c r="D67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Mira Dziehel</v>
      </c>
      <c r="E67" s="69" t="s">
        <v>128</v>
      </c>
      <c r="F67" s="70" t="str">
        <f>SUBSTITUTE(SUBSTITUTE(Tabelle1[[#This Row],[TelNr]],"0","+49 (",1),"-",") ")</f>
        <v>+49 (6421) 66270</v>
      </c>
    </row>
    <row r="68" spans="2:6" x14ac:dyDescent="0.25">
      <c r="B68" s="66" t="s">
        <v>129</v>
      </c>
      <c r="C68" s="67" t="s">
        <v>158</v>
      </c>
      <c r="D68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Tabea Hammann</v>
      </c>
      <c r="E68" s="69" t="s">
        <v>167</v>
      </c>
      <c r="F68" s="70" t="str">
        <f>SUBSTITUTE(SUBSTITUTE(Tabelle1[[#This Row],[TelNr]],"0","+49 (",1),"-",") ")</f>
        <v>+49 (6103) 2484</v>
      </c>
    </row>
    <row r="69" spans="2:6" x14ac:dyDescent="0.25">
      <c r="B69" s="66" t="s">
        <v>142</v>
      </c>
      <c r="C69" s="67" t="s">
        <v>158</v>
      </c>
      <c r="D69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Alexandra Thomas</v>
      </c>
      <c r="E69" s="69"/>
      <c r="F69" s="70" t="str">
        <f>SUBSTITUTE(SUBSTITUTE(Tabelle1[[#This Row],[TelNr]],"0","+49 (",1),"-",") ")</f>
        <v/>
      </c>
    </row>
    <row r="70" spans="2:6" x14ac:dyDescent="0.25">
      <c r="B70" s="66" t="s">
        <v>130</v>
      </c>
      <c r="C70" s="67" t="s">
        <v>158</v>
      </c>
      <c r="D70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Katharina Krüger</v>
      </c>
      <c r="E70" s="69" t="s">
        <v>168</v>
      </c>
      <c r="F70" s="70" t="str">
        <f>SUBSTITUTE(SUBSTITUTE(Tabelle1[[#This Row],[TelNr]],"0","+49 (",1),"-",") ")</f>
        <v>+49 (6074) 2841</v>
      </c>
    </row>
    <row r="71" spans="2:6" x14ac:dyDescent="0.25">
      <c r="B71" s="66" t="s">
        <v>131</v>
      </c>
      <c r="C71" s="67" t="s">
        <v>159</v>
      </c>
      <c r="D71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Benjamin Hoyer</v>
      </c>
      <c r="E71" s="69" t="s">
        <v>169</v>
      </c>
      <c r="F71" s="70" t="str">
        <f>SUBSTITUTE(SUBSTITUTE(Tabelle1[[#This Row],[TelNr]],"0","+49 (",1),"-",") ")</f>
        <v>+49 (30) 485152</v>
      </c>
    </row>
    <row r="72" spans="2:6" x14ac:dyDescent="0.25">
      <c r="B72" s="66" t="s">
        <v>132</v>
      </c>
      <c r="C72" s="67" t="s">
        <v>159</v>
      </c>
      <c r="D72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Patrick Mahla</v>
      </c>
      <c r="E72" s="69" t="s">
        <v>170</v>
      </c>
      <c r="F72" s="70" t="str">
        <f>SUBSTITUTE(SUBSTITUTE(Tabelle1[[#This Row],[TelNr]],"0","+49 (",1),"-",") ")</f>
        <v>+49 (561) 4079</v>
      </c>
    </row>
    <row r="73" spans="2:6" x14ac:dyDescent="0.25">
      <c r="B73" s="66" t="s">
        <v>14</v>
      </c>
      <c r="C73" s="67" t="s">
        <v>159</v>
      </c>
      <c r="D73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Jannick Weber</v>
      </c>
      <c r="E73" s="69" t="s">
        <v>133</v>
      </c>
      <c r="F73" s="70" t="str">
        <f>SUBSTITUTE(SUBSTITUTE(Tabelle1[[#This Row],[TelNr]],"0","+49 (",1),"-",") ")</f>
        <v>+49 (6421) 15736</v>
      </c>
    </row>
    <row r="74" spans="2:6" x14ac:dyDescent="0.25">
      <c r="B74" s="66" t="s">
        <v>134</v>
      </c>
      <c r="C74" s="67" t="s">
        <v>159</v>
      </c>
      <c r="D74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Jan Hampel</v>
      </c>
      <c r="E74" s="69" t="s">
        <v>171</v>
      </c>
      <c r="F74" s="70" t="str">
        <f>SUBSTITUTE(SUBSTITUTE(Tabelle1[[#This Row],[TelNr]],"0","+49 (",1),"-",") ")</f>
        <v>+49 (351) 794269</v>
      </c>
    </row>
    <row r="75" spans="2:6" x14ac:dyDescent="0.25">
      <c r="B75" s="66" t="s">
        <v>135</v>
      </c>
      <c r="C75" s="67" t="s">
        <v>159</v>
      </c>
      <c r="D75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Eric Aric</v>
      </c>
      <c r="E75" s="69" t="s">
        <v>136</v>
      </c>
      <c r="F75" s="70" t="str">
        <f>SUBSTITUTE(SUBSTITUTE(Tabelle1[[#This Row],[TelNr]],"0","+49 (",1),"-",") ")</f>
        <v>+49 (6420) 822431</v>
      </c>
    </row>
    <row r="76" spans="2:6" x14ac:dyDescent="0.25">
      <c r="B76" s="66" t="s">
        <v>137</v>
      </c>
      <c r="C76" s="67" t="s">
        <v>159</v>
      </c>
      <c r="D76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Irfan Lerch</v>
      </c>
      <c r="E76" s="69" t="s">
        <v>172</v>
      </c>
      <c r="F76" s="70" t="str">
        <f>SUBSTITUTE(SUBSTITUTE(Tabelle1[[#This Row],[TelNr]],"0","+49 (",1),"-",") ")</f>
        <v>+49 (2599) 7605</v>
      </c>
    </row>
    <row r="77" spans="2:6" x14ac:dyDescent="0.25">
      <c r="B77" s="66" t="s">
        <v>138</v>
      </c>
      <c r="C77" s="67" t="s">
        <v>159</v>
      </c>
      <c r="D77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Lais Müller</v>
      </c>
      <c r="E77" s="69" t="s">
        <v>173</v>
      </c>
      <c r="F77" s="70" t="str">
        <f>SUBSTITUTE(SUBSTITUTE(Tabelle1[[#This Row],[TelNr]],"0","+49 (",1),"-",") ")</f>
        <v>+49 (2389) 821281</v>
      </c>
    </row>
    <row r="78" spans="2:6" x14ac:dyDescent="0.25">
      <c r="B78" s="66" t="s">
        <v>139</v>
      </c>
      <c r="C78" s="67" t="s">
        <v>159</v>
      </c>
      <c r="D78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Philipp Ernesti</v>
      </c>
      <c r="E78" s="69" t="s">
        <v>174</v>
      </c>
      <c r="F78" s="70" t="str">
        <f>SUBSTITUTE(SUBSTITUTE(Tabelle1[[#This Row],[TelNr]],"0","+49 (",1),"-",") ")</f>
        <v>+49 (30) 922646</v>
      </c>
    </row>
    <row r="79" spans="2:6" x14ac:dyDescent="0.25">
      <c r="B79" s="66" t="s">
        <v>140</v>
      </c>
      <c r="C79" s="67" t="s">
        <v>158</v>
      </c>
      <c r="D79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Alice Truebenbach</v>
      </c>
      <c r="E79" s="69" t="s">
        <v>175</v>
      </c>
      <c r="F79" s="70" t="str">
        <f>SUBSTITUTE(SUBSTITUTE(Tabelle1[[#This Row],[TelNr]],"0","+49 (",1),"-",") ")</f>
        <v>+49 (2381) 916531</v>
      </c>
    </row>
    <row r="80" spans="2:6" ht="15" customHeight="1" x14ac:dyDescent="0.25">
      <c r="B80" s="66" t="s">
        <v>141</v>
      </c>
      <c r="C80" s="67" t="s">
        <v>158</v>
      </c>
      <c r="D80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Luzia Junghenn</v>
      </c>
      <c r="E80" s="69" t="s">
        <v>176</v>
      </c>
      <c r="F80" s="70" t="str">
        <f>SUBSTITUTE(SUBSTITUTE(Tabelle1[[#This Row],[TelNr]],"0","+49 (",1),"-",") ")</f>
        <v>+49 (431) 7410</v>
      </c>
    </row>
    <row r="81" spans="2:6" ht="15" customHeight="1" x14ac:dyDescent="0.25">
      <c r="B81" s="66" t="s">
        <v>143</v>
      </c>
      <c r="C81" s="67" t="s">
        <v>159</v>
      </c>
      <c r="D81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Dennis Wagner</v>
      </c>
      <c r="E81" s="69" t="s">
        <v>144</v>
      </c>
      <c r="F81" s="70" t="str">
        <f>SUBSTITUTE(SUBSTITUTE(Tabelle1[[#This Row],[TelNr]],"0","+49 (",1),"-",") ")</f>
        <v>+49 (6421) 86293</v>
      </c>
    </row>
    <row r="82" spans="2:6" ht="15" customHeight="1" x14ac:dyDescent="0.25">
      <c r="B82" s="66" t="s">
        <v>145</v>
      </c>
      <c r="C82" s="67" t="s">
        <v>158</v>
      </c>
      <c r="D82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Dora Elke Koch</v>
      </c>
      <c r="E82" s="69" t="s">
        <v>177</v>
      </c>
      <c r="F82" s="70" t="str">
        <f>SUBSTITUTE(SUBSTITUTE(Tabelle1[[#This Row],[TelNr]],"0","+49 (",1),"-",") ")</f>
        <v>+49 (89) 484709</v>
      </c>
    </row>
    <row r="83" spans="2:6" ht="15" customHeight="1" x14ac:dyDescent="0.25">
      <c r="B83" s="66" t="s">
        <v>146</v>
      </c>
      <c r="C83" s="67" t="s">
        <v>158</v>
      </c>
      <c r="D83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Lisa Carpinelli</v>
      </c>
      <c r="E83" s="69" t="s">
        <v>178</v>
      </c>
      <c r="F83" s="70" t="str">
        <f>SUBSTITUTE(SUBSTITUTE(Tabelle1[[#This Row],[TelNr]],"0","+49 (",1),"-",") ")</f>
        <v>+49 (201) 4020</v>
      </c>
    </row>
    <row r="84" spans="2:6" ht="15" customHeight="1" x14ac:dyDescent="0.25">
      <c r="B84" s="66" t="s">
        <v>147</v>
      </c>
      <c r="C84" s="67" t="s">
        <v>158</v>
      </c>
      <c r="D84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Miriam Luzius</v>
      </c>
      <c r="E84" s="69" t="s">
        <v>179</v>
      </c>
      <c r="F84" s="70" t="str">
        <f>SUBSTITUTE(SUBSTITUTE(Tabelle1[[#This Row],[TelNr]],"0","+49 (",1),"-",") ")</f>
        <v>+49 (30) 13333</v>
      </c>
    </row>
    <row r="85" spans="2:6" ht="15" customHeight="1" x14ac:dyDescent="0.25">
      <c r="B85" s="66" t="s">
        <v>148</v>
      </c>
      <c r="C85" s="67" t="s">
        <v>158</v>
      </c>
      <c r="D85" s="68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Frau Hanna Hornung</v>
      </c>
      <c r="E85" s="69" t="s">
        <v>180</v>
      </c>
      <c r="F85" s="70" t="str">
        <f>SUBSTITUTE(SUBSTITUTE(Tabelle1[[#This Row],[TelNr]],"0","+49 (",1),"-",") ")</f>
        <v>+49 (6424) 47280</v>
      </c>
    </row>
    <row r="86" spans="2:6" ht="15" customHeight="1" x14ac:dyDescent="0.25">
      <c r="B86" s="71" t="s">
        <v>149</v>
      </c>
      <c r="C86" s="72" t="s">
        <v>159</v>
      </c>
      <c r="D86" s="73" t="str">
        <f>IF(Tabelle1[[#This Row],[Geschlecht]]="w","Frau ","Herr ") &amp; TRIM(RIGHT(Tabelle1[[#This Row],[Name]],LEN(Tabelle1[[#This Row],[Name]])-SEARCH(",",Tabelle1[[#This Row],[Name]]))) &amp; " " &amp; TRIM(LEFT(Tabelle1[[#This Row],[Name]],SEARCH(",",Tabelle1[[#This Row],[Name]])-1))</f>
        <v>Herr Tim Brück</v>
      </c>
      <c r="E86" s="74" t="s">
        <v>181</v>
      </c>
      <c r="F86" s="75" t="str">
        <f>SUBSTITUTE(SUBSTITUTE(Tabelle1[[#This Row],[TelNr]],"0","+49 (",1),"-",") ")</f>
        <v>+49 (251) 47051</v>
      </c>
    </row>
    <row r="87" spans="2:6" ht="18" customHeight="1" x14ac:dyDescent="0.25"/>
    <row r="88" spans="2:6" ht="18" customHeight="1" x14ac:dyDescent="0.25"/>
    <row r="89" spans="2:6" ht="18" customHeight="1" x14ac:dyDescent="0.25"/>
    <row r="90" spans="2:6" ht="18" customHeight="1" x14ac:dyDescent="0.25"/>
    <row r="91" spans="2:6" ht="18" customHeight="1" x14ac:dyDescent="0.25"/>
    <row r="92" spans="2:6" ht="18" customHeight="1" x14ac:dyDescent="0.25"/>
    <row r="93" spans="2:6" ht="18" customHeight="1" x14ac:dyDescent="0.25"/>
    <row r="94" spans="2:6" ht="18" customHeight="1" x14ac:dyDescent="0.25"/>
    <row r="95" spans="2:6" ht="18" customHeight="1" x14ac:dyDescent="0.25"/>
    <row r="96" spans="2: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ignoredErrors>
    <ignoredError sqref="D7" formula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5.140625" customWidth="1"/>
    <col min="3" max="3" width="23.140625" bestFit="1" customWidth="1"/>
    <col min="4" max="4" width="11.28515625" customWidth="1"/>
    <col min="5" max="5" width="13.140625" customWidth="1"/>
    <col min="6" max="6" width="11.7109375" customWidth="1"/>
    <col min="7" max="7" width="11.5703125" customWidth="1"/>
    <col min="8" max="8" width="15.42578125" bestFit="1" customWidth="1"/>
  </cols>
  <sheetData>
    <row r="1" spans="2:6" ht="45" customHeight="1" x14ac:dyDescent="0.7">
      <c r="B1" s="16" t="s">
        <v>219</v>
      </c>
      <c r="C1" s="16"/>
    </row>
    <row r="2" spans="2:6" x14ac:dyDescent="0.25">
      <c r="B2" s="17" t="s">
        <v>216</v>
      </c>
      <c r="C2" s="17"/>
    </row>
    <row r="3" spans="2:6" x14ac:dyDescent="0.25">
      <c r="C3" s="17"/>
    </row>
    <row r="4" spans="2:6" ht="18.95" customHeight="1" x14ac:dyDescent="0.25">
      <c r="B4" s="21"/>
      <c r="C4" s="21"/>
    </row>
    <row r="5" spans="2:6" ht="18.95" customHeight="1" x14ac:dyDescent="0.25">
      <c r="B5" s="96" t="s">
        <v>204</v>
      </c>
      <c r="C5" s="97" t="s">
        <v>182</v>
      </c>
      <c r="D5" s="98" t="s">
        <v>150</v>
      </c>
    </row>
    <row r="6" spans="2:6" ht="18.95" customHeight="1" x14ac:dyDescent="0.25">
      <c r="B6" s="88" t="s">
        <v>203</v>
      </c>
      <c r="C6" s="89" t="str">
        <f t="shared" ref="C6:C11" si="0">TRIM(LEFT(B6,SEARCH("(",B6)-1))</f>
        <v>Flüchtigkeitsfehler</v>
      </c>
      <c r="D6" s="90">
        <f>--SUBSTITUTE(REPLACE(B6,1,SEARCH("(",B6),""),")","")</f>
        <v>3</v>
      </c>
    </row>
    <row r="7" spans="2:6" ht="18.95" customHeight="1" x14ac:dyDescent="0.25">
      <c r="B7" s="88" t="s">
        <v>199</v>
      </c>
      <c r="C7" s="89" t="str">
        <f t="shared" si="0"/>
        <v>Wortwahl</v>
      </c>
      <c r="D7" s="90">
        <f t="shared" ref="D7:D11" si="1">--SUBSTITUTE(REPLACE(B7,1,SEARCH("(",B7),""),")","")</f>
        <v>5</v>
      </c>
    </row>
    <row r="8" spans="2:6" ht="18.95" customHeight="1" x14ac:dyDescent="0.25">
      <c r="B8" s="88" t="s">
        <v>202</v>
      </c>
      <c r="C8" s="89" t="str">
        <f t="shared" si="0"/>
        <v>Zeichensetzung</v>
      </c>
      <c r="D8" s="90">
        <f t="shared" si="1"/>
        <v>6</v>
      </c>
    </row>
    <row r="9" spans="2:6" ht="18.95" customHeight="1" x14ac:dyDescent="0.25">
      <c r="B9" s="88" t="s">
        <v>200</v>
      </c>
      <c r="C9" s="89" t="str">
        <f t="shared" si="0"/>
        <v>Ausdruck</v>
      </c>
      <c r="D9" s="90">
        <f t="shared" si="1"/>
        <v>7</v>
      </c>
    </row>
    <row r="10" spans="2:6" ht="18.95" customHeight="1" x14ac:dyDescent="0.25">
      <c r="B10" s="88" t="s">
        <v>201</v>
      </c>
      <c r="C10" s="89" t="str">
        <f t="shared" si="0"/>
        <v>Rechtschreibung</v>
      </c>
      <c r="D10" s="90">
        <f t="shared" si="1"/>
        <v>17</v>
      </c>
    </row>
    <row r="11" spans="2:6" ht="18.95" customHeight="1" x14ac:dyDescent="0.25">
      <c r="B11" s="93" t="s">
        <v>198</v>
      </c>
      <c r="C11" s="94" t="str">
        <f t="shared" si="0"/>
        <v>Grammatikfehler</v>
      </c>
      <c r="D11" s="95">
        <f t="shared" si="1"/>
        <v>20</v>
      </c>
      <c r="F11" s="32"/>
    </row>
    <row r="12" spans="2:6" ht="18.95" customHeight="1" x14ac:dyDescent="0.25">
      <c r="B12" s="91" t="s">
        <v>151</v>
      </c>
      <c r="C12" s="91"/>
      <c r="D12" s="92">
        <f>SUM(D6:D11)</f>
        <v>58</v>
      </c>
    </row>
    <row r="13" spans="2:6" ht="18.95" customHeight="1" x14ac:dyDescent="0.25"/>
    <row r="15" spans="2:6" x14ac:dyDescent="0.25">
      <c r="B15" s="20"/>
      <c r="C15" s="20"/>
    </row>
    <row r="16" spans="2:6" x14ac:dyDescent="0.25">
      <c r="B16" s="20"/>
      <c r="C16" s="20"/>
    </row>
    <row r="17" spans="2:3" x14ac:dyDescent="0.25">
      <c r="B17" s="20"/>
      <c r="C17" s="20"/>
    </row>
    <row r="18" spans="2:3" x14ac:dyDescent="0.25">
      <c r="B18" s="20"/>
      <c r="C18" s="20"/>
    </row>
    <row r="19" spans="2:3" x14ac:dyDescent="0.25">
      <c r="B19" s="20"/>
      <c r="C19" s="20"/>
    </row>
    <row r="20" spans="2:3" x14ac:dyDescent="0.25">
      <c r="B20" s="20"/>
      <c r="C20" s="20"/>
    </row>
    <row r="21" spans="2:3" x14ac:dyDescent="0.25">
      <c r="B21" s="20"/>
      <c r="C21" s="20"/>
    </row>
    <row r="22" spans="2:3" x14ac:dyDescent="0.25">
      <c r="B22" s="20"/>
      <c r="C22" s="20"/>
    </row>
    <row r="23" spans="2:3" x14ac:dyDescent="0.25">
      <c r="B23" s="20"/>
      <c r="C23" s="20"/>
    </row>
    <row r="24" spans="2:3" x14ac:dyDescent="0.25">
      <c r="B24" s="20"/>
      <c r="C24" s="20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" customWidth="1"/>
    <col min="3" max="3" width="13.85546875" bestFit="1" customWidth="1"/>
    <col min="4" max="7" width="12.7109375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3" ht="45" customHeight="1" x14ac:dyDescent="0.7">
      <c r="B1" s="16" t="s">
        <v>218</v>
      </c>
    </row>
    <row r="2" spans="2:3" x14ac:dyDescent="0.25">
      <c r="B2" s="17" t="s">
        <v>183</v>
      </c>
    </row>
    <row r="3" spans="2:3" x14ac:dyDescent="0.25">
      <c r="B3" s="17"/>
    </row>
    <row r="4" spans="2:3" x14ac:dyDescent="0.25">
      <c r="B4" s="17"/>
    </row>
    <row r="5" spans="2:3" ht="18.75" customHeight="1" x14ac:dyDescent="0.25">
      <c r="B5" s="122" t="s">
        <v>152</v>
      </c>
      <c r="C5" s="123" t="s">
        <v>153</v>
      </c>
    </row>
    <row r="6" spans="2:3" ht="18.75" customHeight="1" x14ac:dyDescent="0.25">
      <c r="B6" s="118">
        <v>19721221</v>
      </c>
      <c r="C6" s="120">
        <f>DATE(LEFT(B6,4),MID(B6,5,2),RIGHT(B6,2))</f>
        <v>26654</v>
      </c>
    </row>
    <row r="7" spans="2:3" ht="18.75" customHeight="1" x14ac:dyDescent="0.25">
      <c r="B7" s="119">
        <v>19750109</v>
      </c>
      <c r="C7" s="121">
        <f t="shared" ref="C7:C29" si="0">DATE(LEFT(B7,4),MID(B7,5,2),RIGHT(B7,2))</f>
        <v>27403</v>
      </c>
    </row>
    <row r="8" spans="2:3" ht="18.75" customHeight="1" x14ac:dyDescent="0.25">
      <c r="B8" s="119">
        <v>19670526</v>
      </c>
      <c r="C8" s="121">
        <f t="shared" si="0"/>
        <v>24618</v>
      </c>
    </row>
    <row r="9" spans="2:3" ht="18.75" customHeight="1" x14ac:dyDescent="0.25">
      <c r="B9" s="119">
        <v>19720915</v>
      </c>
      <c r="C9" s="121">
        <f t="shared" si="0"/>
        <v>26557</v>
      </c>
    </row>
    <row r="10" spans="2:3" ht="18.75" customHeight="1" x14ac:dyDescent="0.25">
      <c r="B10" s="119">
        <v>19671025</v>
      </c>
      <c r="C10" s="121">
        <f t="shared" si="0"/>
        <v>24770</v>
      </c>
    </row>
    <row r="11" spans="2:3" ht="18.75" customHeight="1" x14ac:dyDescent="0.25">
      <c r="B11" s="119">
        <v>19611027</v>
      </c>
      <c r="C11" s="121">
        <f t="shared" si="0"/>
        <v>22581</v>
      </c>
    </row>
    <row r="12" spans="2:3" ht="18.75" customHeight="1" x14ac:dyDescent="0.25">
      <c r="B12" s="119">
        <v>19691028</v>
      </c>
      <c r="C12" s="121">
        <f t="shared" si="0"/>
        <v>25504</v>
      </c>
    </row>
    <row r="13" spans="2:3" ht="18.75" customHeight="1" x14ac:dyDescent="0.25">
      <c r="B13" s="119">
        <v>19641009</v>
      </c>
      <c r="C13" s="121">
        <f t="shared" si="0"/>
        <v>23659</v>
      </c>
    </row>
    <row r="14" spans="2:3" ht="18.75" customHeight="1" x14ac:dyDescent="0.25">
      <c r="B14" s="119">
        <v>19640424</v>
      </c>
      <c r="C14" s="121">
        <f t="shared" si="0"/>
        <v>23491</v>
      </c>
    </row>
    <row r="15" spans="2:3" ht="18.75" customHeight="1" x14ac:dyDescent="0.25">
      <c r="B15" s="119">
        <v>19700624</v>
      </c>
      <c r="C15" s="121">
        <f t="shared" si="0"/>
        <v>25743</v>
      </c>
    </row>
    <row r="16" spans="2:3" ht="18.75" customHeight="1" x14ac:dyDescent="0.25">
      <c r="B16" s="119">
        <v>19701218</v>
      </c>
      <c r="C16" s="121">
        <f t="shared" si="0"/>
        <v>25920</v>
      </c>
    </row>
    <row r="17" spans="2:3" ht="18.75" customHeight="1" x14ac:dyDescent="0.25">
      <c r="B17" s="119">
        <v>19680212</v>
      </c>
      <c r="C17" s="121">
        <f t="shared" si="0"/>
        <v>24880</v>
      </c>
    </row>
    <row r="18" spans="2:3" ht="18.75" customHeight="1" x14ac:dyDescent="0.25">
      <c r="B18" s="119">
        <v>19680226</v>
      </c>
      <c r="C18" s="121">
        <f t="shared" si="0"/>
        <v>24894</v>
      </c>
    </row>
    <row r="19" spans="2:3" ht="18.75" customHeight="1" x14ac:dyDescent="0.25">
      <c r="B19" s="119">
        <v>19640521</v>
      </c>
      <c r="C19" s="121">
        <f t="shared" si="0"/>
        <v>23518</v>
      </c>
    </row>
    <row r="20" spans="2:3" ht="18.75" customHeight="1" x14ac:dyDescent="0.25">
      <c r="B20" s="119">
        <v>19670826</v>
      </c>
      <c r="C20" s="121">
        <f t="shared" si="0"/>
        <v>24710</v>
      </c>
    </row>
    <row r="21" spans="2:3" ht="18.75" customHeight="1" x14ac:dyDescent="0.25">
      <c r="B21" s="119">
        <v>19771114</v>
      </c>
      <c r="C21" s="121">
        <f t="shared" si="0"/>
        <v>28443</v>
      </c>
    </row>
    <row r="22" spans="2:3" ht="18.75" customHeight="1" x14ac:dyDescent="0.25">
      <c r="B22" s="119">
        <v>19600702</v>
      </c>
      <c r="C22" s="121">
        <f t="shared" si="0"/>
        <v>22099</v>
      </c>
    </row>
    <row r="23" spans="2:3" ht="18.75" customHeight="1" x14ac:dyDescent="0.25">
      <c r="B23" s="119">
        <v>19731103</v>
      </c>
      <c r="C23" s="121">
        <f t="shared" si="0"/>
        <v>26971</v>
      </c>
    </row>
    <row r="24" spans="2:3" ht="18.75" customHeight="1" x14ac:dyDescent="0.25">
      <c r="B24" s="119">
        <v>19700526</v>
      </c>
      <c r="C24" s="121">
        <f t="shared" si="0"/>
        <v>25714</v>
      </c>
    </row>
    <row r="25" spans="2:3" ht="18.75" customHeight="1" x14ac:dyDescent="0.25">
      <c r="B25" s="119">
        <v>19410728</v>
      </c>
      <c r="C25" s="121">
        <f t="shared" si="0"/>
        <v>15185</v>
      </c>
    </row>
    <row r="26" spans="2:3" ht="18.75" customHeight="1" x14ac:dyDescent="0.25">
      <c r="B26" s="119">
        <v>19720401</v>
      </c>
      <c r="C26" s="121">
        <f t="shared" si="0"/>
        <v>26390</v>
      </c>
    </row>
    <row r="27" spans="2:3" ht="18.75" customHeight="1" x14ac:dyDescent="0.25">
      <c r="B27" s="119">
        <v>19620913</v>
      </c>
      <c r="C27" s="121">
        <f t="shared" si="0"/>
        <v>22902</v>
      </c>
    </row>
    <row r="28" spans="2:3" ht="18.75" customHeight="1" x14ac:dyDescent="0.25">
      <c r="B28" s="119">
        <v>19670602</v>
      </c>
      <c r="C28" s="121">
        <f t="shared" si="0"/>
        <v>24625</v>
      </c>
    </row>
    <row r="29" spans="2:3" ht="18.75" customHeight="1" x14ac:dyDescent="0.25">
      <c r="B29" s="124">
        <v>19740717</v>
      </c>
      <c r="C29" s="125">
        <f t="shared" si="0"/>
        <v>27227</v>
      </c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91.5703125" customWidth="1"/>
    <col min="3" max="4" width="12.7109375" customWidth="1"/>
    <col min="5" max="5" width="13.85546875" customWidth="1"/>
    <col min="6" max="6" width="13.140625" customWidth="1"/>
    <col min="7" max="7" width="11.7109375" customWidth="1"/>
    <col min="8" max="8" width="11.5703125" customWidth="1"/>
    <col min="9" max="9" width="15.42578125" bestFit="1" customWidth="1"/>
  </cols>
  <sheetData>
    <row r="1" spans="2:5" ht="45" customHeight="1" x14ac:dyDescent="0.7">
      <c r="B1" s="16" t="s">
        <v>217</v>
      </c>
    </row>
    <row r="2" spans="2:5" x14ac:dyDescent="0.25">
      <c r="B2" s="17" t="s">
        <v>222</v>
      </c>
    </row>
    <row r="3" spans="2:5" x14ac:dyDescent="0.25">
      <c r="B3" s="17"/>
    </row>
    <row r="4" spans="2:5" x14ac:dyDescent="0.25">
      <c r="B4" s="17"/>
    </row>
    <row r="5" spans="2:5" ht="18.75" customHeight="1" x14ac:dyDescent="0.25">
      <c r="B5" s="34"/>
      <c r="C5" s="33"/>
      <c r="D5" s="35" t="s">
        <v>184</v>
      </c>
      <c r="E5" s="36">
        <v>41768</v>
      </c>
    </row>
    <row r="6" spans="2:5" ht="18.75" customHeight="1" x14ac:dyDescent="0.25">
      <c r="B6" s="34"/>
      <c r="C6" s="33"/>
      <c r="D6" s="35" t="s">
        <v>185</v>
      </c>
      <c r="E6" s="51">
        <v>38</v>
      </c>
    </row>
    <row r="7" spans="2:5" ht="18.75" customHeight="1" x14ac:dyDescent="0.25">
      <c r="B7" s="34" t="s">
        <v>206</v>
      </c>
      <c r="C7" s="33"/>
      <c r="D7" s="35" t="s">
        <v>186</v>
      </c>
      <c r="E7" s="37">
        <v>527356</v>
      </c>
    </row>
    <row r="8" spans="2:5" ht="12.75" customHeight="1" x14ac:dyDescent="0.25">
      <c r="B8" s="33"/>
      <c r="C8" s="33"/>
      <c r="D8" s="33"/>
      <c r="E8" s="33"/>
    </row>
    <row r="9" spans="2:5" ht="18.75" customHeight="1" x14ac:dyDescent="0.25">
      <c r="B9" s="99" t="s">
        <v>187</v>
      </c>
      <c r="C9" s="100" t="s">
        <v>188</v>
      </c>
      <c r="D9" s="100" t="s">
        <v>189</v>
      </c>
      <c r="E9" s="101" t="s">
        <v>190</v>
      </c>
    </row>
    <row r="10" spans="2:5" ht="18.75" customHeight="1" x14ac:dyDescent="0.25">
      <c r="B10" s="102" t="s">
        <v>195</v>
      </c>
      <c r="C10" s="38">
        <v>2</v>
      </c>
      <c r="D10" s="39">
        <v>73.599999999999994</v>
      </c>
      <c r="E10" s="50">
        <f>C10*D10</f>
        <v>147.19999999999999</v>
      </c>
    </row>
    <row r="11" spans="2:5" ht="18.75" customHeight="1" x14ac:dyDescent="0.25">
      <c r="B11" s="102" t="s">
        <v>196</v>
      </c>
      <c r="C11" s="38">
        <v>2</v>
      </c>
      <c r="D11" s="39">
        <v>37.5</v>
      </c>
      <c r="E11" s="50">
        <f t="shared" ref="E11:E13" si="0">C11*D11</f>
        <v>75</v>
      </c>
    </row>
    <row r="12" spans="2:5" ht="18.75" customHeight="1" x14ac:dyDescent="0.25">
      <c r="B12" s="102" t="s">
        <v>197</v>
      </c>
      <c r="C12" s="38">
        <v>1</v>
      </c>
      <c r="D12" s="39">
        <v>20</v>
      </c>
      <c r="E12" s="50">
        <f t="shared" si="0"/>
        <v>20</v>
      </c>
    </row>
    <row r="13" spans="2:5" ht="18.75" customHeight="1" x14ac:dyDescent="0.25">
      <c r="B13" s="103"/>
      <c r="C13" s="40"/>
      <c r="D13" s="41"/>
      <c r="E13" s="105">
        <f t="shared" si="0"/>
        <v>0</v>
      </c>
    </row>
    <row r="14" spans="2:5" ht="18.75" customHeight="1" x14ac:dyDescent="0.25">
      <c r="B14" s="42"/>
      <c r="C14" s="43"/>
      <c r="D14" s="44" t="s">
        <v>191</v>
      </c>
      <c r="E14" s="104">
        <f>SUM(E10:E13)</f>
        <v>242.2</v>
      </c>
    </row>
    <row r="15" spans="2:5" ht="18.75" customHeight="1" x14ac:dyDescent="0.25">
      <c r="B15" s="42"/>
      <c r="C15" s="43"/>
      <c r="D15" s="44" t="s">
        <v>192</v>
      </c>
      <c r="E15" s="46">
        <v>0.19</v>
      </c>
    </row>
    <row r="16" spans="2:5" ht="18.75" customHeight="1" x14ac:dyDescent="0.25">
      <c r="B16" s="42"/>
      <c r="C16" s="43"/>
      <c r="D16" s="44" t="s">
        <v>193</v>
      </c>
      <c r="E16" s="45">
        <f>E14*E15</f>
        <v>46.018000000000001</v>
      </c>
    </row>
    <row r="17" spans="2:5" ht="18.75" customHeight="1" x14ac:dyDescent="0.25">
      <c r="B17" s="43"/>
      <c r="C17" s="43"/>
      <c r="D17" s="47" t="s">
        <v>194</v>
      </c>
      <c r="E17" s="48">
        <f>E14+E16</f>
        <v>288.21799999999996</v>
      </c>
    </row>
    <row r="18" spans="2:5" ht="12.75" customHeight="1" x14ac:dyDescent="0.25">
      <c r="B18" s="49"/>
      <c r="C18" s="49"/>
      <c r="D18" s="49"/>
      <c r="E18" s="49"/>
    </row>
    <row r="19" spans="2:5" ht="18.75" customHeight="1" x14ac:dyDescent="0.25">
      <c r="B19" s="108" t="str">
        <f>"Bitte überweisen Sie den Betrag von " &amp;  TEXT(E17,"#.##0,00 €")
&amp; " bis zum " &amp;  TEXT(E5+14,"TT.MM.JJJJ")  &amp; " an unten genannte Bankverbindung."</f>
        <v>Bitte überweisen Sie den Betrag von 288,22 € bis zum 23.05.2014 an unten genannte Bankverbindung.</v>
      </c>
      <c r="C19" s="109"/>
      <c r="D19" s="109"/>
      <c r="E19" s="109"/>
    </row>
    <row r="21" spans="2:5" x14ac:dyDescent="0.25">
      <c r="B21" t="str">
        <f>"Bitte überweisen Sie den Betrag von " &amp;  E17
&amp; " bis zum " &amp;   E5+14   &amp; " an unten genannte Bankverbindung."</f>
        <v>Bitte überweisen Sie den Betrag von 288,218 bis zum 41782 an unten genannte Bankverbindung.</v>
      </c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ignoredErrors>
    <ignoredError sqref="B19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4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8.7109375" customWidth="1"/>
    <col min="3" max="4" width="12.85546875" customWidth="1"/>
    <col min="5" max="6" width="14.42578125" customWidth="1"/>
    <col min="7" max="7" width="12.85546875" customWidth="1"/>
    <col min="8" max="8" width="10.7109375" customWidth="1"/>
    <col min="9" max="9" width="8.7109375" customWidth="1"/>
    <col min="10" max="10" width="13" customWidth="1"/>
    <col min="11" max="11" width="12.85546875" customWidth="1"/>
    <col min="12" max="13" width="14.42578125" customWidth="1"/>
    <col min="14" max="14" width="14" customWidth="1"/>
    <col min="16" max="16" width="8.7109375" customWidth="1"/>
    <col min="18" max="18" width="12.85546875" customWidth="1"/>
    <col min="19" max="20" width="14.42578125" customWidth="1"/>
    <col min="21" max="21" width="12.7109375" customWidth="1"/>
    <col min="22" max="22" width="11.42578125" customWidth="1"/>
    <col min="23" max="23" width="8.7109375" customWidth="1"/>
    <col min="25" max="25" width="12.85546875" customWidth="1"/>
    <col min="26" max="27" width="14.42578125" customWidth="1"/>
    <col min="28" max="28" width="12.28515625" customWidth="1"/>
  </cols>
  <sheetData>
    <row r="1" spans="1:28" ht="45" customHeight="1" x14ac:dyDescent="0.7">
      <c r="A1" s="4"/>
      <c r="B1" s="16" t="s">
        <v>214</v>
      </c>
    </row>
    <row r="2" spans="1:28" s="28" customFormat="1" ht="15" customHeight="1" x14ac:dyDescent="0.25">
      <c r="A2" s="26"/>
      <c r="B2" s="29"/>
    </row>
    <row r="3" spans="1:28" s="28" customFormat="1" ht="15" customHeight="1" x14ac:dyDescent="0.25">
      <c r="A3" s="26"/>
      <c r="B3" s="27"/>
    </row>
    <row r="4" spans="1:28" x14ac:dyDescent="0.25">
      <c r="A4" s="4"/>
    </row>
    <row r="5" spans="1:28" ht="25.5" customHeight="1" x14ac:dyDescent="0.25">
      <c r="B5" s="145" t="s">
        <v>208</v>
      </c>
      <c r="C5" s="135" t="s">
        <v>209</v>
      </c>
      <c r="D5" s="135" t="s">
        <v>210</v>
      </c>
      <c r="E5" s="135" t="s">
        <v>211</v>
      </c>
      <c r="F5" s="135" t="s">
        <v>212</v>
      </c>
      <c r="G5" s="136" t="s">
        <v>213</v>
      </c>
      <c r="I5" s="137" t="s">
        <v>208</v>
      </c>
      <c r="J5" s="138" t="s">
        <v>209</v>
      </c>
      <c r="K5" s="138" t="s">
        <v>210</v>
      </c>
      <c r="L5" s="138" t="s">
        <v>211</v>
      </c>
      <c r="M5" s="138" t="s">
        <v>212</v>
      </c>
      <c r="N5" s="139" t="s">
        <v>213</v>
      </c>
      <c r="P5" s="134" t="s">
        <v>208</v>
      </c>
      <c r="Q5" s="135" t="s">
        <v>209</v>
      </c>
      <c r="R5" s="135" t="s">
        <v>210</v>
      </c>
      <c r="S5" s="135" t="s">
        <v>211</v>
      </c>
      <c r="T5" s="135" t="s">
        <v>212</v>
      </c>
      <c r="U5" s="136" t="s">
        <v>213</v>
      </c>
      <c r="W5" s="134" t="s">
        <v>208</v>
      </c>
      <c r="X5" s="135" t="s">
        <v>209</v>
      </c>
      <c r="Y5" s="135" t="s">
        <v>210</v>
      </c>
      <c r="Z5" s="135" t="s">
        <v>211</v>
      </c>
      <c r="AA5" s="135" t="s">
        <v>212</v>
      </c>
      <c r="AB5" s="136" t="s">
        <v>213</v>
      </c>
    </row>
    <row r="6" spans="1:28" ht="30" customHeight="1" x14ac:dyDescent="0.3">
      <c r="B6" s="140">
        <f>ROW()-5+32</f>
        <v>33</v>
      </c>
      <c r="C6" s="146" t="str">
        <f>CHAR($B6)</f>
        <v>!</v>
      </c>
      <c r="D6" s="147" t="str">
        <f t="shared" ref="D6:G21" si="0">CHAR($B6)</f>
        <v>!</v>
      </c>
      <c r="E6" s="148" t="str">
        <f t="shared" si="0"/>
        <v>!</v>
      </c>
      <c r="F6" s="149" t="str">
        <f t="shared" si="0"/>
        <v>!</v>
      </c>
      <c r="G6" s="150" t="str">
        <f t="shared" si="0"/>
        <v>!</v>
      </c>
      <c r="H6" s="126"/>
      <c r="I6" s="140">
        <f>ROW()-5+B$63</f>
        <v>91</v>
      </c>
      <c r="J6" s="146" t="str">
        <f t="shared" ref="J6:N21" si="1">CHAR($I6)</f>
        <v>[</v>
      </c>
      <c r="K6" s="147" t="str">
        <f t="shared" si="1"/>
        <v>[</v>
      </c>
      <c r="L6" s="148" t="str">
        <f t="shared" si="1"/>
        <v>[</v>
      </c>
      <c r="M6" s="149" t="str">
        <f t="shared" si="1"/>
        <v>[</v>
      </c>
      <c r="N6" s="150" t="str">
        <f t="shared" si="1"/>
        <v>[</v>
      </c>
      <c r="O6" s="126"/>
      <c r="P6" s="140">
        <f>ROW()-5+I$63</f>
        <v>149</v>
      </c>
      <c r="Q6" s="146" t="str">
        <f t="shared" ref="Q6:U21" si="2">CHAR($P6)</f>
        <v>•</v>
      </c>
      <c r="R6" s="147" t="str">
        <f t="shared" si="2"/>
        <v>•</v>
      </c>
      <c r="S6" s="148" t="str">
        <f t="shared" si="2"/>
        <v>•</v>
      </c>
      <c r="T6" s="149" t="str">
        <f t="shared" si="2"/>
        <v>•</v>
      </c>
      <c r="U6" s="150" t="str">
        <f t="shared" si="2"/>
        <v>•</v>
      </c>
      <c r="V6" s="126"/>
      <c r="W6" s="140">
        <f>ROW()-5+P$63</f>
        <v>207</v>
      </c>
      <c r="X6" s="146" t="str">
        <f t="shared" ref="X6:AB21" si="3">CHAR($W6)</f>
        <v>Ï</v>
      </c>
      <c r="Y6" s="147" t="str">
        <f t="shared" si="3"/>
        <v>Ï</v>
      </c>
      <c r="Z6" s="148" t="str">
        <f t="shared" si="3"/>
        <v>Ï</v>
      </c>
      <c r="AA6" s="149" t="str">
        <f t="shared" si="3"/>
        <v>Ï</v>
      </c>
      <c r="AB6" s="150" t="str">
        <f t="shared" si="3"/>
        <v>Ï</v>
      </c>
    </row>
    <row r="7" spans="1:28" ht="30" customHeight="1" x14ac:dyDescent="0.3">
      <c r="B7" s="141">
        <f t="shared" ref="B7:B63" si="4">ROW()-5+32</f>
        <v>34</v>
      </c>
      <c r="C7" s="151" t="str">
        <f t="shared" ref="C7:G38" si="5">CHAR($B7)</f>
        <v>"</v>
      </c>
      <c r="D7" s="152" t="str">
        <f t="shared" si="0"/>
        <v>"</v>
      </c>
      <c r="E7" s="153" t="str">
        <f t="shared" si="0"/>
        <v>"</v>
      </c>
      <c r="F7" s="154" t="str">
        <f t="shared" si="0"/>
        <v>"</v>
      </c>
      <c r="G7" s="155" t="str">
        <f t="shared" si="0"/>
        <v>"</v>
      </c>
      <c r="H7" s="126"/>
      <c r="I7" s="141">
        <f t="shared" ref="I7:I63" si="6">ROW()-5+B$63</f>
        <v>92</v>
      </c>
      <c r="J7" s="151" t="str">
        <f t="shared" si="1"/>
        <v>\</v>
      </c>
      <c r="K7" s="152" t="str">
        <f t="shared" si="1"/>
        <v>\</v>
      </c>
      <c r="L7" s="153" t="str">
        <f t="shared" si="1"/>
        <v>\</v>
      </c>
      <c r="M7" s="154" t="str">
        <f t="shared" si="1"/>
        <v>\</v>
      </c>
      <c r="N7" s="155" t="str">
        <f t="shared" si="1"/>
        <v>\</v>
      </c>
      <c r="O7" s="126"/>
      <c r="P7" s="141">
        <f t="shared" ref="P7:P63" si="7">ROW()-5+I$63</f>
        <v>150</v>
      </c>
      <c r="Q7" s="151" t="str">
        <f t="shared" si="2"/>
        <v>–</v>
      </c>
      <c r="R7" s="152" t="str">
        <f t="shared" si="2"/>
        <v>–</v>
      </c>
      <c r="S7" s="153" t="str">
        <f t="shared" si="2"/>
        <v>–</v>
      </c>
      <c r="T7" s="154" t="str">
        <f t="shared" si="2"/>
        <v>–</v>
      </c>
      <c r="U7" s="155" t="str">
        <f t="shared" si="2"/>
        <v>–</v>
      </c>
      <c r="V7" s="126"/>
      <c r="W7" s="141">
        <f t="shared" ref="W7:W54" si="8">ROW()-5+P$63</f>
        <v>208</v>
      </c>
      <c r="X7" s="151" t="str">
        <f t="shared" si="3"/>
        <v>Ð</v>
      </c>
      <c r="Y7" s="152" t="str">
        <f t="shared" si="3"/>
        <v>Ð</v>
      </c>
      <c r="Z7" s="153" t="str">
        <f t="shared" si="3"/>
        <v>Ð</v>
      </c>
      <c r="AA7" s="154" t="str">
        <f t="shared" si="3"/>
        <v>Ð</v>
      </c>
      <c r="AB7" s="155" t="str">
        <f t="shared" si="3"/>
        <v>Ð</v>
      </c>
    </row>
    <row r="8" spans="1:28" ht="30" customHeight="1" x14ac:dyDescent="0.3">
      <c r="B8" s="142">
        <f t="shared" si="4"/>
        <v>35</v>
      </c>
      <c r="C8" s="156" t="str">
        <f t="shared" si="5"/>
        <v>#</v>
      </c>
      <c r="D8" s="157" t="str">
        <f t="shared" si="0"/>
        <v>#</v>
      </c>
      <c r="E8" s="158" t="str">
        <f t="shared" si="0"/>
        <v>#</v>
      </c>
      <c r="F8" s="159" t="str">
        <f t="shared" si="0"/>
        <v>#</v>
      </c>
      <c r="G8" s="160" t="str">
        <f t="shared" si="0"/>
        <v>#</v>
      </c>
      <c r="H8" s="126"/>
      <c r="I8" s="142">
        <f t="shared" si="6"/>
        <v>93</v>
      </c>
      <c r="J8" s="156" t="str">
        <f t="shared" si="1"/>
        <v>]</v>
      </c>
      <c r="K8" s="157" t="str">
        <f t="shared" si="1"/>
        <v>]</v>
      </c>
      <c r="L8" s="158" t="str">
        <f t="shared" si="1"/>
        <v>]</v>
      </c>
      <c r="M8" s="159" t="str">
        <f t="shared" si="1"/>
        <v>]</v>
      </c>
      <c r="N8" s="160" t="str">
        <f t="shared" si="1"/>
        <v>]</v>
      </c>
      <c r="O8" s="126"/>
      <c r="P8" s="142">
        <f t="shared" si="7"/>
        <v>151</v>
      </c>
      <c r="Q8" s="156" t="str">
        <f t="shared" si="2"/>
        <v>—</v>
      </c>
      <c r="R8" s="157" t="str">
        <f t="shared" si="2"/>
        <v>—</v>
      </c>
      <c r="S8" s="158" t="str">
        <f t="shared" si="2"/>
        <v>—</v>
      </c>
      <c r="T8" s="159" t="str">
        <f t="shared" si="2"/>
        <v>—</v>
      </c>
      <c r="U8" s="160" t="str">
        <f t="shared" si="2"/>
        <v>—</v>
      </c>
      <c r="V8" s="126"/>
      <c r="W8" s="142">
        <f t="shared" si="8"/>
        <v>209</v>
      </c>
      <c r="X8" s="156" t="str">
        <f t="shared" si="3"/>
        <v>Ñ</v>
      </c>
      <c r="Y8" s="157" t="str">
        <f t="shared" si="3"/>
        <v>Ñ</v>
      </c>
      <c r="Z8" s="158" t="str">
        <f t="shared" si="3"/>
        <v>Ñ</v>
      </c>
      <c r="AA8" s="159" t="str">
        <f t="shared" si="3"/>
        <v>Ñ</v>
      </c>
      <c r="AB8" s="160" t="str">
        <f t="shared" si="3"/>
        <v>Ñ</v>
      </c>
    </row>
    <row r="9" spans="1:28" ht="30" customHeight="1" x14ac:dyDescent="0.3">
      <c r="B9" s="141">
        <f t="shared" si="4"/>
        <v>36</v>
      </c>
      <c r="C9" s="151" t="str">
        <f t="shared" si="5"/>
        <v>$</v>
      </c>
      <c r="D9" s="152" t="str">
        <f t="shared" si="0"/>
        <v>$</v>
      </c>
      <c r="E9" s="153" t="str">
        <f t="shared" si="0"/>
        <v>$</v>
      </c>
      <c r="F9" s="154" t="str">
        <f t="shared" si="0"/>
        <v>$</v>
      </c>
      <c r="G9" s="155" t="str">
        <f t="shared" si="0"/>
        <v>$</v>
      </c>
      <c r="H9" s="126"/>
      <c r="I9" s="141">
        <f t="shared" si="6"/>
        <v>94</v>
      </c>
      <c r="J9" s="151" t="str">
        <f t="shared" si="1"/>
        <v>^</v>
      </c>
      <c r="K9" s="152" t="str">
        <f t="shared" si="1"/>
        <v>^</v>
      </c>
      <c r="L9" s="153" t="str">
        <f t="shared" si="1"/>
        <v>^</v>
      </c>
      <c r="M9" s="154" t="str">
        <f t="shared" si="1"/>
        <v>^</v>
      </c>
      <c r="N9" s="155" t="str">
        <f t="shared" si="1"/>
        <v>^</v>
      </c>
      <c r="O9" s="126"/>
      <c r="P9" s="141">
        <f t="shared" si="7"/>
        <v>152</v>
      </c>
      <c r="Q9" s="151" t="str">
        <f t="shared" si="2"/>
        <v>˜</v>
      </c>
      <c r="R9" s="152" t="str">
        <f t="shared" si="2"/>
        <v>˜</v>
      </c>
      <c r="S9" s="153" t="str">
        <f t="shared" si="2"/>
        <v>˜</v>
      </c>
      <c r="T9" s="154" t="str">
        <f t="shared" si="2"/>
        <v>˜</v>
      </c>
      <c r="U9" s="155" t="str">
        <f t="shared" si="2"/>
        <v>˜</v>
      </c>
      <c r="V9" s="126"/>
      <c r="W9" s="141">
        <f t="shared" si="8"/>
        <v>210</v>
      </c>
      <c r="X9" s="151" t="str">
        <f t="shared" si="3"/>
        <v>Ò</v>
      </c>
      <c r="Y9" s="152" t="str">
        <f t="shared" si="3"/>
        <v>Ò</v>
      </c>
      <c r="Z9" s="153" t="str">
        <f t="shared" si="3"/>
        <v>Ò</v>
      </c>
      <c r="AA9" s="154" t="str">
        <f t="shared" si="3"/>
        <v>Ò</v>
      </c>
      <c r="AB9" s="155" t="str">
        <f t="shared" si="3"/>
        <v>Ò</v>
      </c>
    </row>
    <row r="10" spans="1:28" ht="30" customHeight="1" x14ac:dyDescent="0.3">
      <c r="B10" s="142">
        <f t="shared" si="4"/>
        <v>37</v>
      </c>
      <c r="C10" s="156" t="str">
        <f t="shared" si="5"/>
        <v>%</v>
      </c>
      <c r="D10" s="157" t="str">
        <f t="shared" si="0"/>
        <v>%</v>
      </c>
      <c r="E10" s="158" t="str">
        <f t="shared" si="0"/>
        <v>%</v>
      </c>
      <c r="F10" s="159" t="str">
        <f t="shared" si="0"/>
        <v>%</v>
      </c>
      <c r="G10" s="160" t="str">
        <f t="shared" si="0"/>
        <v>%</v>
      </c>
      <c r="H10" s="126"/>
      <c r="I10" s="142">
        <f t="shared" si="6"/>
        <v>95</v>
      </c>
      <c r="J10" s="156" t="str">
        <f t="shared" si="1"/>
        <v>_</v>
      </c>
      <c r="K10" s="157" t="str">
        <f t="shared" si="1"/>
        <v>_</v>
      </c>
      <c r="L10" s="158" t="str">
        <f t="shared" si="1"/>
        <v>_</v>
      </c>
      <c r="M10" s="159" t="str">
        <f t="shared" si="1"/>
        <v>_</v>
      </c>
      <c r="N10" s="160" t="str">
        <f t="shared" si="1"/>
        <v>_</v>
      </c>
      <c r="O10" s="126"/>
      <c r="P10" s="142">
        <f t="shared" si="7"/>
        <v>153</v>
      </c>
      <c r="Q10" s="156" t="str">
        <f t="shared" si="2"/>
        <v>™</v>
      </c>
      <c r="R10" s="157" t="str">
        <f t="shared" si="2"/>
        <v>™</v>
      </c>
      <c r="S10" s="158" t="str">
        <f t="shared" si="2"/>
        <v>™</v>
      </c>
      <c r="T10" s="159" t="str">
        <f t="shared" si="2"/>
        <v>™</v>
      </c>
      <c r="U10" s="160" t="str">
        <f t="shared" si="2"/>
        <v>™</v>
      </c>
      <c r="V10" s="126"/>
      <c r="W10" s="142">
        <f t="shared" si="8"/>
        <v>211</v>
      </c>
      <c r="X10" s="156" t="str">
        <f t="shared" si="3"/>
        <v>Ó</v>
      </c>
      <c r="Y10" s="157" t="str">
        <f t="shared" si="3"/>
        <v>Ó</v>
      </c>
      <c r="Z10" s="158" t="str">
        <f t="shared" si="3"/>
        <v>Ó</v>
      </c>
      <c r="AA10" s="159" t="str">
        <f t="shared" si="3"/>
        <v>Ó</v>
      </c>
      <c r="AB10" s="160" t="str">
        <f t="shared" si="3"/>
        <v>Ó</v>
      </c>
    </row>
    <row r="11" spans="1:28" ht="30" customHeight="1" x14ac:dyDescent="0.3">
      <c r="B11" s="141">
        <f t="shared" si="4"/>
        <v>38</v>
      </c>
      <c r="C11" s="151" t="str">
        <f t="shared" si="5"/>
        <v>&amp;</v>
      </c>
      <c r="D11" s="152" t="str">
        <f t="shared" si="0"/>
        <v>&amp;</v>
      </c>
      <c r="E11" s="153" t="str">
        <f t="shared" si="0"/>
        <v>&amp;</v>
      </c>
      <c r="F11" s="154" t="str">
        <f t="shared" si="0"/>
        <v>&amp;</v>
      </c>
      <c r="G11" s="155" t="str">
        <f t="shared" si="0"/>
        <v>&amp;</v>
      </c>
      <c r="H11" s="126"/>
      <c r="I11" s="141">
        <f t="shared" si="6"/>
        <v>96</v>
      </c>
      <c r="J11" s="151" t="str">
        <f t="shared" si="1"/>
        <v>`</v>
      </c>
      <c r="K11" s="152" t="str">
        <f t="shared" si="1"/>
        <v>`</v>
      </c>
      <c r="L11" s="153" t="str">
        <f t="shared" si="1"/>
        <v>`</v>
      </c>
      <c r="M11" s="154" t="str">
        <f t="shared" si="1"/>
        <v>`</v>
      </c>
      <c r="N11" s="155" t="str">
        <f t="shared" si="1"/>
        <v>`</v>
      </c>
      <c r="O11" s="126"/>
      <c r="P11" s="141">
        <f t="shared" si="7"/>
        <v>154</v>
      </c>
      <c r="Q11" s="151" t="str">
        <f t="shared" si="2"/>
        <v>š</v>
      </c>
      <c r="R11" s="152" t="str">
        <f t="shared" si="2"/>
        <v>š</v>
      </c>
      <c r="S11" s="153" t="str">
        <f t="shared" si="2"/>
        <v>š</v>
      </c>
      <c r="T11" s="154" t="str">
        <f t="shared" si="2"/>
        <v>š</v>
      </c>
      <c r="U11" s="155" t="str">
        <f t="shared" si="2"/>
        <v>š</v>
      </c>
      <c r="V11" s="126"/>
      <c r="W11" s="141">
        <f t="shared" si="8"/>
        <v>212</v>
      </c>
      <c r="X11" s="151" t="str">
        <f t="shared" si="3"/>
        <v>Ô</v>
      </c>
      <c r="Y11" s="152" t="str">
        <f t="shared" si="3"/>
        <v>Ô</v>
      </c>
      <c r="Z11" s="153" t="str">
        <f t="shared" si="3"/>
        <v>Ô</v>
      </c>
      <c r="AA11" s="154" t="str">
        <f t="shared" si="3"/>
        <v>Ô</v>
      </c>
      <c r="AB11" s="155" t="str">
        <f t="shared" si="3"/>
        <v>Ô</v>
      </c>
    </row>
    <row r="12" spans="1:28" ht="30" customHeight="1" x14ac:dyDescent="0.3">
      <c r="B12" s="142">
        <f t="shared" si="4"/>
        <v>39</v>
      </c>
      <c r="C12" s="156" t="str">
        <f t="shared" si="5"/>
        <v>'</v>
      </c>
      <c r="D12" s="157" t="str">
        <f t="shared" si="0"/>
        <v>'</v>
      </c>
      <c r="E12" s="158" t="str">
        <f t="shared" si="0"/>
        <v>'</v>
      </c>
      <c r="F12" s="159" t="str">
        <f t="shared" si="0"/>
        <v>'</v>
      </c>
      <c r="G12" s="160" t="str">
        <f t="shared" si="0"/>
        <v>'</v>
      </c>
      <c r="H12" s="126"/>
      <c r="I12" s="142">
        <f t="shared" si="6"/>
        <v>97</v>
      </c>
      <c r="J12" s="156" t="str">
        <f t="shared" si="1"/>
        <v>a</v>
      </c>
      <c r="K12" s="157" t="str">
        <f t="shared" si="1"/>
        <v>a</v>
      </c>
      <c r="L12" s="158" t="str">
        <f t="shared" si="1"/>
        <v>a</v>
      </c>
      <c r="M12" s="159" t="str">
        <f t="shared" si="1"/>
        <v>a</v>
      </c>
      <c r="N12" s="160" t="str">
        <f t="shared" si="1"/>
        <v>a</v>
      </c>
      <c r="O12" s="126"/>
      <c r="P12" s="142">
        <f t="shared" si="7"/>
        <v>155</v>
      </c>
      <c r="Q12" s="156" t="str">
        <f t="shared" si="2"/>
        <v>›</v>
      </c>
      <c r="R12" s="157" t="str">
        <f t="shared" si="2"/>
        <v>›</v>
      </c>
      <c r="S12" s="158" t="str">
        <f t="shared" si="2"/>
        <v>›</v>
      </c>
      <c r="T12" s="159" t="str">
        <f t="shared" si="2"/>
        <v>›</v>
      </c>
      <c r="U12" s="160" t="str">
        <f t="shared" si="2"/>
        <v>›</v>
      </c>
      <c r="V12" s="126"/>
      <c r="W12" s="142">
        <f t="shared" si="8"/>
        <v>213</v>
      </c>
      <c r="X12" s="156" t="str">
        <f t="shared" si="3"/>
        <v>Õ</v>
      </c>
      <c r="Y12" s="157" t="str">
        <f t="shared" si="3"/>
        <v>Õ</v>
      </c>
      <c r="Z12" s="158" t="str">
        <f t="shared" si="3"/>
        <v>Õ</v>
      </c>
      <c r="AA12" s="159" t="str">
        <f t="shared" si="3"/>
        <v>Õ</v>
      </c>
      <c r="AB12" s="160" t="str">
        <f t="shared" si="3"/>
        <v>Õ</v>
      </c>
    </row>
    <row r="13" spans="1:28" ht="30" customHeight="1" x14ac:dyDescent="0.3">
      <c r="B13" s="141">
        <f t="shared" si="4"/>
        <v>40</v>
      </c>
      <c r="C13" s="151" t="str">
        <f t="shared" si="5"/>
        <v>(</v>
      </c>
      <c r="D13" s="152" t="str">
        <f t="shared" si="0"/>
        <v>(</v>
      </c>
      <c r="E13" s="153" t="str">
        <f t="shared" si="0"/>
        <v>(</v>
      </c>
      <c r="F13" s="154" t="str">
        <f t="shared" si="0"/>
        <v>(</v>
      </c>
      <c r="G13" s="155" t="str">
        <f t="shared" si="0"/>
        <v>(</v>
      </c>
      <c r="H13" s="126"/>
      <c r="I13" s="141">
        <f t="shared" si="6"/>
        <v>98</v>
      </c>
      <c r="J13" s="151" t="str">
        <f t="shared" si="1"/>
        <v>b</v>
      </c>
      <c r="K13" s="152" t="str">
        <f t="shared" si="1"/>
        <v>b</v>
      </c>
      <c r="L13" s="153" t="str">
        <f t="shared" si="1"/>
        <v>b</v>
      </c>
      <c r="M13" s="154" t="str">
        <f t="shared" si="1"/>
        <v>b</v>
      </c>
      <c r="N13" s="155" t="str">
        <f t="shared" si="1"/>
        <v>b</v>
      </c>
      <c r="O13" s="126"/>
      <c r="P13" s="141">
        <f t="shared" si="7"/>
        <v>156</v>
      </c>
      <c r="Q13" s="151" t="str">
        <f t="shared" si="2"/>
        <v>œ</v>
      </c>
      <c r="R13" s="152" t="str">
        <f t="shared" si="2"/>
        <v>œ</v>
      </c>
      <c r="S13" s="153" t="str">
        <f t="shared" si="2"/>
        <v>œ</v>
      </c>
      <c r="T13" s="154" t="str">
        <f t="shared" si="2"/>
        <v>œ</v>
      </c>
      <c r="U13" s="155" t="str">
        <f t="shared" si="2"/>
        <v>œ</v>
      </c>
      <c r="V13" s="126"/>
      <c r="W13" s="141">
        <f t="shared" si="8"/>
        <v>214</v>
      </c>
      <c r="X13" s="151" t="str">
        <f t="shared" si="3"/>
        <v>Ö</v>
      </c>
      <c r="Y13" s="152" t="str">
        <f t="shared" si="3"/>
        <v>Ö</v>
      </c>
      <c r="Z13" s="153" t="str">
        <f t="shared" si="3"/>
        <v>Ö</v>
      </c>
      <c r="AA13" s="154" t="str">
        <f t="shared" si="3"/>
        <v>Ö</v>
      </c>
      <c r="AB13" s="155" t="str">
        <f t="shared" si="3"/>
        <v>Ö</v>
      </c>
    </row>
    <row r="14" spans="1:28" ht="30" customHeight="1" x14ac:dyDescent="0.3">
      <c r="B14" s="142">
        <f t="shared" si="4"/>
        <v>41</v>
      </c>
      <c r="C14" s="156" t="str">
        <f t="shared" si="5"/>
        <v>)</v>
      </c>
      <c r="D14" s="157" t="str">
        <f t="shared" si="0"/>
        <v>)</v>
      </c>
      <c r="E14" s="158" t="str">
        <f t="shared" si="0"/>
        <v>)</v>
      </c>
      <c r="F14" s="159" t="str">
        <f t="shared" si="0"/>
        <v>)</v>
      </c>
      <c r="G14" s="160" t="str">
        <f t="shared" si="0"/>
        <v>)</v>
      </c>
      <c r="H14" s="126"/>
      <c r="I14" s="142">
        <f t="shared" si="6"/>
        <v>99</v>
      </c>
      <c r="J14" s="156" t="str">
        <f t="shared" si="1"/>
        <v>c</v>
      </c>
      <c r="K14" s="157" t="str">
        <f t="shared" si="1"/>
        <v>c</v>
      </c>
      <c r="L14" s="158" t="str">
        <f t="shared" si="1"/>
        <v>c</v>
      </c>
      <c r="M14" s="159" t="str">
        <f t="shared" si="1"/>
        <v>c</v>
      </c>
      <c r="N14" s="160" t="str">
        <f t="shared" si="1"/>
        <v>c</v>
      </c>
      <c r="O14" s="126"/>
      <c r="P14" s="142">
        <f t="shared" si="7"/>
        <v>157</v>
      </c>
      <c r="Q14" s="156" t="str">
        <f t="shared" si="2"/>
        <v></v>
      </c>
      <c r="R14" s="157" t="str">
        <f t="shared" si="2"/>
        <v></v>
      </c>
      <c r="S14" s="158" t="str">
        <f t="shared" si="2"/>
        <v></v>
      </c>
      <c r="T14" s="159" t="str">
        <f t="shared" si="2"/>
        <v></v>
      </c>
      <c r="U14" s="160" t="str">
        <f t="shared" si="2"/>
        <v></v>
      </c>
      <c r="V14" s="126"/>
      <c r="W14" s="142">
        <f t="shared" si="8"/>
        <v>215</v>
      </c>
      <c r="X14" s="156" t="str">
        <f t="shared" si="3"/>
        <v>×</v>
      </c>
      <c r="Y14" s="157" t="str">
        <f t="shared" si="3"/>
        <v>×</v>
      </c>
      <c r="Z14" s="158" t="str">
        <f t="shared" si="3"/>
        <v>×</v>
      </c>
      <c r="AA14" s="159" t="str">
        <f t="shared" si="3"/>
        <v>×</v>
      </c>
      <c r="AB14" s="160" t="str">
        <f t="shared" si="3"/>
        <v>×</v>
      </c>
    </row>
    <row r="15" spans="1:28" ht="30" customHeight="1" x14ac:dyDescent="0.3">
      <c r="B15" s="141">
        <f t="shared" si="4"/>
        <v>42</v>
      </c>
      <c r="C15" s="151" t="str">
        <f t="shared" si="5"/>
        <v>*</v>
      </c>
      <c r="D15" s="152" t="str">
        <f t="shared" si="0"/>
        <v>*</v>
      </c>
      <c r="E15" s="153" t="str">
        <f t="shared" si="0"/>
        <v>*</v>
      </c>
      <c r="F15" s="154" t="str">
        <f t="shared" si="0"/>
        <v>*</v>
      </c>
      <c r="G15" s="155" t="str">
        <f t="shared" si="0"/>
        <v>*</v>
      </c>
      <c r="H15" s="126"/>
      <c r="I15" s="141">
        <f t="shared" si="6"/>
        <v>100</v>
      </c>
      <c r="J15" s="151" t="str">
        <f t="shared" si="1"/>
        <v>d</v>
      </c>
      <c r="K15" s="152" t="str">
        <f t="shared" si="1"/>
        <v>d</v>
      </c>
      <c r="L15" s="153" t="str">
        <f t="shared" si="1"/>
        <v>d</v>
      </c>
      <c r="M15" s="154" t="str">
        <f t="shared" si="1"/>
        <v>d</v>
      </c>
      <c r="N15" s="155" t="str">
        <f t="shared" si="1"/>
        <v>d</v>
      </c>
      <c r="O15" s="126"/>
      <c r="P15" s="141">
        <f t="shared" si="7"/>
        <v>158</v>
      </c>
      <c r="Q15" s="151" t="str">
        <f t="shared" si="2"/>
        <v>ž</v>
      </c>
      <c r="R15" s="152" t="str">
        <f t="shared" si="2"/>
        <v>ž</v>
      </c>
      <c r="S15" s="153" t="str">
        <f t="shared" si="2"/>
        <v>ž</v>
      </c>
      <c r="T15" s="154" t="str">
        <f t="shared" si="2"/>
        <v>ž</v>
      </c>
      <c r="U15" s="155" t="str">
        <f t="shared" si="2"/>
        <v>ž</v>
      </c>
      <c r="V15" s="126"/>
      <c r="W15" s="141">
        <f t="shared" si="8"/>
        <v>216</v>
      </c>
      <c r="X15" s="151" t="str">
        <f t="shared" si="3"/>
        <v>Ø</v>
      </c>
      <c r="Y15" s="152" t="str">
        <f t="shared" si="3"/>
        <v>Ø</v>
      </c>
      <c r="Z15" s="153" t="str">
        <f t="shared" si="3"/>
        <v>Ø</v>
      </c>
      <c r="AA15" s="154" t="str">
        <f t="shared" si="3"/>
        <v>Ø</v>
      </c>
      <c r="AB15" s="155" t="str">
        <f t="shared" si="3"/>
        <v>Ø</v>
      </c>
    </row>
    <row r="16" spans="1:28" ht="30" customHeight="1" x14ac:dyDescent="0.3">
      <c r="B16" s="142">
        <f t="shared" si="4"/>
        <v>43</v>
      </c>
      <c r="C16" s="156" t="str">
        <f t="shared" si="5"/>
        <v>+</v>
      </c>
      <c r="D16" s="157" t="str">
        <f t="shared" si="0"/>
        <v>+</v>
      </c>
      <c r="E16" s="158" t="str">
        <f t="shared" si="0"/>
        <v>+</v>
      </c>
      <c r="F16" s="159" t="str">
        <f t="shared" si="0"/>
        <v>+</v>
      </c>
      <c r="G16" s="160" t="str">
        <f t="shared" si="0"/>
        <v>+</v>
      </c>
      <c r="H16" s="126"/>
      <c r="I16" s="142">
        <f t="shared" si="6"/>
        <v>101</v>
      </c>
      <c r="J16" s="156" t="str">
        <f t="shared" si="1"/>
        <v>e</v>
      </c>
      <c r="K16" s="157" t="str">
        <f t="shared" si="1"/>
        <v>e</v>
      </c>
      <c r="L16" s="158" t="str">
        <f t="shared" si="1"/>
        <v>e</v>
      </c>
      <c r="M16" s="159" t="str">
        <f t="shared" si="1"/>
        <v>e</v>
      </c>
      <c r="N16" s="160" t="str">
        <f t="shared" si="1"/>
        <v>e</v>
      </c>
      <c r="O16" s="126"/>
      <c r="P16" s="142">
        <f t="shared" si="7"/>
        <v>159</v>
      </c>
      <c r="Q16" s="156" t="str">
        <f t="shared" si="2"/>
        <v>Ÿ</v>
      </c>
      <c r="R16" s="157" t="str">
        <f t="shared" si="2"/>
        <v>Ÿ</v>
      </c>
      <c r="S16" s="158" t="str">
        <f t="shared" si="2"/>
        <v>Ÿ</v>
      </c>
      <c r="T16" s="159" t="str">
        <f t="shared" si="2"/>
        <v>Ÿ</v>
      </c>
      <c r="U16" s="160" t="str">
        <f t="shared" si="2"/>
        <v>Ÿ</v>
      </c>
      <c r="V16" s="126"/>
      <c r="W16" s="142">
        <f t="shared" si="8"/>
        <v>217</v>
      </c>
      <c r="X16" s="156" t="str">
        <f t="shared" si="3"/>
        <v>Ù</v>
      </c>
      <c r="Y16" s="157" t="str">
        <f t="shared" si="3"/>
        <v>Ù</v>
      </c>
      <c r="Z16" s="158" t="str">
        <f t="shared" si="3"/>
        <v>Ù</v>
      </c>
      <c r="AA16" s="159" t="str">
        <f t="shared" si="3"/>
        <v>Ù</v>
      </c>
      <c r="AB16" s="160" t="str">
        <f t="shared" si="3"/>
        <v>Ù</v>
      </c>
    </row>
    <row r="17" spans="2:28" ht="30" customHeight="1" x14ac:dyDescent="0.3">
      <c r="B17" s="141">
        <f t="shared" si="4"/>
        <v>44</v>
      </c>
      <c r="C17" s="151" t="str">
        <f t="shared" si="5"/>
        <v>,</v>
      </c>
      <c r="D17" s="152" t="str">
        <f t="shared" si="0"/>
        <v>,</v>
      </c>
      <c r="E17" s="153" t="str">
        <f t="shared" si="0"/>
        <v>,</v>
      </c>
      <c r="F17" s="154" t="str">
        <f t="shared" si="0"/>
        <v>,</v>
      </c>
      <c r="G17" s="155" t="str">
        <f t="shared" si="0"/>
        <v>,</v>
      </c>
      <c r="H17" s="126"/>
      <c r="I17" s="141">
        <f t="shared" si="6"/>
        <v>102</v>
      </c>
      <c r="J17" s="151" t="str">
        <f t="shared" si="1"/>
        <v>f</v>
      </c>
      <c r="K17" s="152" t="str">
        <f t="shared" si="1"/>
        <v>f</v>
      </c>
      <c r="L17" s="153" t="str">
        <f t="shared" si="1"/>
        <v>f</v>
      </c>
      <c r="M17" s="154" t="str">
        <f t="shared" si="1"/>
        <v>f</v>
      </c>
      <c r="N17" s="155" t="str">
        <f t="shared" si="1"/>
        <v>f</v>
      </c>
      <c r="O17" s="126"/>
      <c r="P17" s="141">
        <f t="shared" si="7"/>
        <v>160</v>
      </c>
      <c r="Q17" s="151" t="str">
        <f t="shared" si="2"/>
        <v> </v>
      </c>
      <c r="R17" s="152" t="str">
        <f t="shared" si="2"/>
        <v> </v>
      </c>
      <c r="S17" s="153" t="str">
        <f t="shared" si="2"/>
        <v> </v>
      </c>
      <c r="T17" s="154" t="str">
        <f t="shared" si="2"/>
        <v> </v>
      </c>
      <c r="U17" s="155" t="str">
        <f t="shared" si="2"/>
        <v> </v>
      </c>
      <c r="V17" s="126"/>
      <c r="W17" s="141">
        <f t="shared" si="8"/>
        <v>218</v>
      </c>
      <c r="X17" s="151" t="str">
        <f t="shared" si="3"/>
        <v>Ú</v>
      </c>
      <c r="Y17" s="152" t="str">
        <f t="shared" si="3"/>
        <v>Ú</v>
      </c>
      <c r="Z17" s="153" t="str">
        <f t="shared" si="3"/>
        <v>Ú</v>
      </c>
      <c r="AA17" s="154" t="str">
        <f t="shared" si="3"/>
        <v>Ú</v>
      </c>
      <c r="AB17" s="155" t="str">
        <f t="shared" si="3"/>
        <v>Ú</v>
      </c>
    </row>
    <row r="18" spans="2:28" ht="30" customHeight="1" x14ac:dyDescent="0.3">
      <c r="B18" s="142">
        <f t="shared" si="4"/>
        <v>45</v>
      </c>
      <c r="C18" s="156" t="str">
        <f t="shared" si="5"/>
        <v>-</v>
      </c>
      <c r="D18" s="157" t="str">
        <f t="shared" si="0"/>
        <v>-</v>
      </c>
      <c r="E18" s="158" t="str">
        <f t="shared" si="0"/>
        <v>-</v>
      </c>
      <c r="F18" s="159" t="str">
        <f t="shared" si="0"/>
        <v>-</v>
      </c>
      <c r="G18" s="160" t="str">
        <f t="shared" si="0"/>
        <v>-</v>
      </c>
      <c r="H18" s="126"/>
      <c r="I18" s="142">
        <f t="shared" si="6"/>
        <v>103</v>
      </c>
      <c r="J18" s="156" t="str">
        <f t="shared" si="1"/>
        <v>g</v>
      </c>
      <c r="K18" s="157" t="str">
        <f t="shared" si="1"/>
        <v>g</v>
      </c>
      <c r="L18" s="158" t="str">
        <f t="shared" si="1"/>
        <v>g</v>
      </c>
      <c r="M18" s="159" t="str">
        <f t="shared" si="1"/>
        <v>g</v>
      </c>
      <c r="N18" s="160" t="str">
        <f t="shared" si="1"/>
        <v>g</v>
      </c>
      <c r="O18" s="126"/>
      <c r="P18" s="142">
        <f t="shared" si="7"/>
        <v>161</v>
      </c>
      <c r="Q18" s="156" t="str">
        <f t="shared" si="2"/>
        <v>¡</v>
      </c>
      <c r="R18" s="157" t="str">
        <f t="shared" si="2"/>
        <v>¡</v>
      </c>
      <c r="S18" s="158" t="str">
        <f t="shared" si="2"/>
        <v>¡</v>
      </c>
      <c r="T18" s="159" t="str">
        <f t="shared" si="2"/>
        <v>¡</v>
      </c>
      <c r="U18" s="160" t="str">
        <f t="shared" si="2"/>
        <v>¡</v>
      </c>
      <c r="V18" s="126"/>
      <c r="W18" s="142">
        <f t="shared" si="8"/>
        <v>219</v>
      </c>
      <c r="X18" s="156" t="str">
        <f t="shared" si="3"/>
        <v>Û</v>
      </c>
      <c r="Y18" s="157" t="str">
        <f t="shared" si="3"/>
        <v>Û</v>
      </c>
      <c r="Z18" s="158" t="str">
        <f t="shared" si="3"/>
        <v>Û</v>
      </c>
      <c r="AA18" s="159" t="str">
        <f t="shared" si="3"/>
        <v>Û</v>
      </c>
      <c r="AB18" s="160" t="str">
        <f t="shared" si="3"/>
        <v>Û</v>
      </c>
    </row>
    <row r="19" spans="2:28" ht="30" customHeight="1" x14ac:dyDescent="0.3">
      <c r="B19" s="141">
        <f t="shared" si="4"/>
        <v>46</v>
      </c>
      <c r="C19" s="151" t="str">
        <f t="shared" si="5"/>
        <v>.</v>
      </c>
      <c r="D19" s="152" t="str">
        <f t="shared" si="0"/>
        <v>.</v>
      </c>
      <c r="E19" s="153" t="str">
        <f t="shared" si="0"/>
        <v>.</v>
      </c>
      <c r="F19" s="154" t="str">
        <f t="shared" si="0"/>
        <v>.</v>
      </c>
      <c r="G19" s="155" t="str">
        <f t="shared" si="0"/>
        <v>.</v>
      </c>
      <c r="H19" s="126"/>
      <c r="I19" s="141">
        <f t="shared" si="6"/>
        <v>104</v>
      </c>
      <c r="J19" s="151" t="str">
        <f t="shared" si="1"/>
        <v>h</v>
      </c>
      <c r="K19" s="152" t="str">
        <f t="shared" si="1"/>
        <v>h</v>
      </c>
      <c r="L19" s="153" t="str">
        <f t="shared" si="1"/>
        <v>h</v>
      </c>
      <c r="M19" s="154" t="str">
        <f t="shared" si="1"/>
        <v>h</v>
      </c>
      <c r="N19" s="155" t="str">
        <f t="shared" si="1"/>
        <v>h</v>
      </c>
      <c r="O19" s="126"/>
      <c r="P19" s="141">
        <f t="shared" si="7"/>
        <v>162</v>
      </c>
      <c r="Q19" s="151" t="str">
        <f t="shared" si="2"/>
        <v>¢</v>
      </c>
      <c r="R19" s="152" t="str">
        <f t="shared" si="2"/>
        <v>¢</v>
      </c>
      <c r="S19" s="153" t="str">
        <f t="shared" si="2"/>
        <v>¢</v>
      </c>
      <c r="T19" s="154" t="str">
        <f t="shared" si="2"/>
        <v>¢</v>
      </c>
      <c r="U19" s="155" t="str">
        <f t="shared" si="2"/>
        <v>¢</v>
      </c>
      <c r="V19" s="126"/>
      <c r="W19" s="141">
        <f t="shared" si="8"/>
        <v>220</v>
      </c>
      <c r="X19" s="151" t="str">
        <f t="shared" si="3"/>
        <v>Ü</v>
      </c>
      <c r="Y19" s="152" t="str">
        <f t="shared" si="3"/>
        <v>Ü</v>
      </c>
      <c r="Z19" s="153" t="str">
        <f t="shared" si="3"/>
        <v>Ü</v>
      </c>
      <c r="AA19" s="154" t="str">
        <f t="shared" si="3"/>
        <v>Ü</v>
      </c>
      <c r="AB19" s="155" t="str">
        <f t="shared" si="3"/>
        <v>Ü</v>
      </c>
    </row>
    <row r="20" spans="2:28" ht="30" customHeight="1" x14ac:dyDescent="0.3">
      <c r="B20" s="142">
        <f t="shared" si="4"/>
        <v>47</v>
      </c>
      <c r="C20" s="156" t="str">
        <f t="shared" si="5"/>
        <v>/</v>
      </c>
      <c r="D20" s="157" t="str">
        <f t="shared" si="0"/>
        <v>/</v>
      </c>
      <c r="E20" s="158" t="str">
        <f t="shared" si="0"/>
        <v>/</v>
      </c>
      <c r="F20" s="159" t="str">
        <f t="shared" si="0"/>
        <v>/</v>
      </c>
      <c r="G20" s="160" t="str">
        <f t="shared" si="0"/>
        <v>/</v>
      </c>
      <c r="H20" s="126"/>
      <c r="I20" s="142">
        <f t="shared" si="6"/>
        <v>105</v>
      </c>
      <c r="J20" s="156" t="str">
        <f t="shared" si="1"/>
        <v>i</v>
      </c>
      <c r="K20" s="157" t="str">
        <f t="shared" si="1"/>
        <v>i</v>
      </c>
      <c r="L20" s="158" t="str">
        <f t="shared" si="1"/>
        <v>i</v>
      </c>
      <c r="M20" s="159" t="str">
        <f t="shared" si="1"/>
        <v>i</v>
      </c>
      <c r="N20" s="160" t="str">
        <f t="shared" si="1"/>
        <v>i</v>
      </c>
      <c r="O20" s="126"/>
      <c r="P20" s="142">
        <f t="shared" si="7"/>
        <v>163</v>
      </c>
      <c r="Q20" s="156" t="str">
        <f t="shared" si="2"/>
        <v>£</v>
      </c>
      <c r="R20" s="157" t="str">
        <f t="shared" si="2"/>
        <v>£</v>
      </c>
      <c r="S20" s="158" t="str">
        <f t="shared" si="2"/>
        <v>£</v>
      </c>
      <c r="T20" s="159" t="str">
        <f t="shared" si="2"/>
        <v>£</v>
      </c>
      <c r="U20" s="160" t="str">
        <f t="shared" si="2"/>
        <v>£</v>
      </c>
      <c r="V20" s="126"/>
      <c r="W20" s="142">
        <f t="shared" si="8"/>
        <v>221</v>
      </c>
      <c r="X20" s="156" t="str">
        <f t="shared" si="3"/>
        <v>Ý</v>
      </c>
      <c r="Y20" s="157" t="str">
        <f t="shared" si="3"/>
        <v>Ý</v>
      </c>
      <c r="Z20" s="158" t="str">
        <f t="shared" si="3"/>
        <v>Ý</v>
      </c>
      <c r="AA20" s="159" t="str">
        <f t="shared" si="3"/>
        <v>Ý</v>
      </c>
      <c r="AB20" s="160" t="str">
        <f t="shared" si="3"/>
        <v>Ý</v>
      </c>
    </row>
    <row r="21" spans="2:28" ht="30" customHeight="1" x14ac:dyDescent="0.3">
      <c r="B21" s="141">
        <f t="shared" si="4"/>
        <v>48</v>
      </c>
      <c r="C21" s="151" t="str">
        <f t="shared" si="5"/>
        <v>0</v>
      </c>
      <c r="D21" s="152" t="str">
        <f t="shared" si="0"/>
        <v>0</v>
      </c>
      <c r="E21" s="153" t="str">
        <f t="shared" si="0"/>
        <v>0</v>
      </c>
      <c r="F21" s="154" t="str">
        <f t="shared" si="0"/>
        <v>0</v>
      </c>
      <c r="G21" s="155" t="str">
        <f t="shared" si="0"/>
        <v>0</v>
      </c>
      <c r="H21" s="126"/>
      <c r="I21" s="141">
        <f t="shared" si="6"/>
        <v>106</v>
      </c>
      <c r="J21" s="151" t="str">
        <f t="shared" si="1"/>
        <v>j</v>
      </c>
      <c r="K21" s="152" t="str">
        <f t="shared" si="1"/>
        <v>j</v>
      </c>
      <c r="L21" s="153" t="str">
        <f t="shared" si="1"/>
        <v>j</v>
      </c>
      <c r="M21" s="154" t="str">
        <f t="shared" si="1"/>
        <v>j</v>
      </c>
      <c r="N21" s="155" t="str">
        <f t="shared" si="1"/>
        <v>j</v>
      </c>
      <c r="O21" s="126"/>
      <c r="P21" s="141">
        <f t="shared" si="7"/>
        <v>164</v>
      </c>
      <c r="Q21" s="151" t="str">
        <f t="shared" si="2"/>
        <v>¤</v>
      </c>
      <c r="R21" s="152" t="str">
        <f t="shared" si="2"/>
        <v>¤</v>
      </c>
      <c r="S21" s="153" t="str">
        <f t="shared" si="2"/>
        <v>¤</v>
      </c>
      <c r="T21" s="154" t="str">
        <f t="shared" si="2"/>
        <v>¤</v>
      </c>
      <c r="U21" s="155" t="str">
        <f t="shared" si="2"/>
        <v>¤</v>
      </c>
      <c r="V21" s="126"/>
      <c r="W21" s="141">
        <f t="shared" si="8"/>
        <v>222</v>
      </c>
      <c r="X21" s="151" t="str">
        <f t="shared" si="3"/>
        <v>Þ</v>
      </c>
      <c r="Y21" s="152" t="str">
        <f t="shared" si="3"/>
        <v>Þ</v>
      </c>
      <c r="Z21" s="153" t="str">
        <f t="shared" si="3"/>
        <v>Þ</v>
      </c>
      <c r="AA21" s="154" t="str">
        <f t="shared" si="3"/>
        <v>Þ</v>
      </c>
      <c r="AB21" s="155" t="str">
        <f t="shared" si="3"/>
        <v>Þ</v>
      </c>
    </row>
    <row r="22" spans="2:28" ht="30" customHeight="1" x14ac:dyDescent="0.3">
      <c r="B22" s="142">
        <f t="shared" si="4"/>
        <v>49</v>
      </c>
      <c r="C22" s="156" t="str">
        <f t="shared" si="5"/>
        <v>1</v>
      </c>
      <c r="D22" s="157" t="str">
        <f t="shared" si="5"/>
        <v>1</v>
      </c>
      <c r="E22" s="158" t="str">
        <f t="shared" si="5"/>
        <v>1</v>
      </c>
      <c r="F22" s="159" t="str">
        <f t="shared" si="5"/>
        <v>1</v>
      </c>
      <c r="G22" s="160" t="str">
        <f t="shared" si="5"/>
        <v>1</v>
      </c>
      <c r="H22" s="126"/>
      <c r="I22" s="142">
        <f t="shared" si="6"/>
        <v>107</v>
      </c>
      <c r="J22" s="156" t="str">
        <f t="shared" ref="J22:N63" si="9">CHAR($I22)</f>
        <v>k</v>
      </c>
      <c r="K22" s="157" t="str">
        <f t="shared" si="9"/>
        <v>k</v>
      </c>
      <c r="L22" s="158" t="str">
        <f t="shared" si="9"/>
        <v>k</v>
      </c>
      <c r="M22" s="159" t="str">
        <f t="shared" si="9"/>
        <v>k</v>
      </c>
      <c r="N22" s="160" t="str">
        <f t="shared" si="9"/>
        <v>k</v>
      </c>
      <c r="O22" s="126"/>
      <c r="P22" s="142">
        <f t="shared" si="7"/>
        <v>165</v>
      </c>
      <c r="Q22" s="156" t="str">
        <f t="shared" ref="Q22:U63" si="10">CHAR($P22)</f>
        <v>¥</v>
      </c>
      <c r="R22" s="157" t="str">
        <f t="shared" si="10"/>
        <v>¥</v>
      </c>
      <c r="S22" s="158" t="str">
        <f t="shared" si="10"/>
        <v>¥</v>
      </c>
      <c r="T22" s="159" t="str">
        <f t="shared" si="10"/>
        <v>¥</v>
      </c>
      <c r="U22" s="160" t="str">
        <f t="shared" si="10"/>
        <v>¥</v>
      </c>
      <c r="V22" s="126"/>
      <c r="W22" s="142">
        <f t="shared" si="8"/>
        <v>223</v>
      </c>
      <c r="X22" s="156" t="str">
        <f t="shared" ref="X22:AB54" si="11">CHAR($W22)</f>
        <v>ß</v>
      </c>
      <c r="Y22" s="157" t="str">
        <f t="shared" si="11"/>
        <v>ß</v>
      </c>
      <c r="Z22" s="158" t="str">
        <f t="shared" si="11"/>
        <v>ß</v>
      </c>
      <c r="AA22" s="159" t="str">
        <f t="shared" si="11"/>
        <v>ß</v>
      </c>
      <c r="AB22" s="160" t="str">
        <f t="shared" si="11"/>
        <v>ß</v>
      </c>
    </row>
    <row r="23" spans="2:28" ht="30" customHeight="1" x14ac:dyDescent="0.3">
      <c r="B23" s="141">
        <f t="shared" si="4"/>
        <v>50</v>
      </c>
      <c r="C23" s="151" t="str">
        <f t="shared" si="5"/>
        <v>2</v>
      </c>
      <c r="D23" s="152" t="str">
        <f t="shared" si="5"/>
        <v>2</v>
      </c>
      <c r="E23" s="153" t="str">
        <f t="shared" si="5"/>
        <v>2</v>
      </c>
      <c r="F23" s="154" t="str">
        <f t="shared" si="5"/>
        <v>2</v>
      </c>
      <c r="G23" s="155" t="str">
        <f t="shared" si="5"/>
        <v>2</v>
      </c>
      <c r="H23" s="126"/>
      <c r="I23" s="141">
        <f t="shared" si="6"/>
        <v>108</v>
      </c>
      <c r="J23" s="151" t="str">
        <f t="shared" si="9"/>
        <v>l</v>
      </c>
      <c r="K23" s="152" t="str">
        <f t="shared" si="9"/>
        <v>l</v>
      </c>
      <c r="L23" s="153" t="str">
        <f t="shared" si="9"/>
        <v>l</v>
      </c>
      <c r="M23" s="154" t="str">
        <f t="shared" si="9"/>
        <v>l</v>
      </c>
      <c r="N23" s="155" t="str">
        <f t="shared" si="9"/>
        <v>l</v>
      </c>
      <c r="O23" s="126"/>
      <c r="P23" s="141">
        <f t="shared" si="7"/>
        <v>166</v>
      </c>
      <c r="Q23" s="151" t="str">
        <f t="shared" si="10"/>
        <v>¦</v>
      </c>
      <c r="R23" s="152" t="str">
        <f t="shared" si="10"/>
        <v>¦</v>
      </c>
      <c r="S23" s="153" t="str">
        <f t="shared" si="10"/>
        <v>¦</v>
      </c>
      <c r="T23" s="154" t="str">
        <f t="shared" si="10"/>
        <v>¦</v>
      </c>
      <c r="U23" s="155" t="str">
        <f t="shared" si="10"/>
        <v>¦</v>
      </c>
      <c r="V23" s="126"/>
      <c r="W23" s="141">
        <f t="shared" si="8"/>
        <v>224</v>
      </c>
      <c r="X23" s="151" t="str">
        <f t="shared" si="11"/>
        <v>à</v>
      </c>
      <c r="Y23" s="152" t="str">
        <f t="shared" si="11"/>
        <v>à</v>
      </c>
      <c r="Z23" s="153" t="str">
        <f t="shared" si="11"/>
        <v>à</v>
      </c>
      <c r="AA23" s="154" t="str">
        <f t="shared" si="11"/>
        <v>à</v>
      </c>
      <c r="AB23" s="155" t="str">
        <f t="shared" si="11"/>
        <v>à</v>
      </c>
    </row>
    <row r="24" spans="2:28" ht="30" customHeight="1" x14ac:dyDescent="0.3">
      <c r="B24" s="142">
        <f t="shared" si="4"/>
        <v>51</v>
      </c>
      <c r="C24" s="156" t="str">
        <f t="shared" si="5"/>
        <v>3</v>
      </c>
      <c r="D24" s="157" t="str">
        <f t="shared" si="5"/>
        <v>3</v>
      </c>
      <c r="E24" s="158" t="str">
        <f t="shared" si="5"/>
        <v>3</v>
      </c>
      <c r="F24" s="159" t="str">
        <f t="shared" si="5"/>
        <v>3</v>
      </c>
      <c r="G24" s="160" t="str">
        <f t="shared" si="5"/>
        <v>3</v>
      </c>
      <c r="H24" s="126"/>
      <c r="I24" s="142">
        <f t="shared" si="6"/>
        <v>109</v>
      </c>
      <c r="J24" s="156" t="str">
        <f t="shared" si="9"/>
        <v>m</v>
      </c>
      <c r="K24" s="157" t="str">
        <f t="shared" si="9"/>
        <v>m</v>
      </c>
      <c r="L24" s="158" t="str">
        <f t="shared" si="9"/>
        <v>m</v>
      </c>
      <c r="M24" s="159" t="str">
        <f t="shared" si="9"/>
        <v>m</v>
      </c>
      <c r="N24" s="160" t="str">
        <f t="shared" si="9"/>
        <v>m</v>
      </c>
      <c r="O24" s="126"/>
      <c r="P24" s="142">
        <f t="shared" si="7"/>
        <v>167</v>
      </c>
      <c r="Q24" s="156" t="str">
        <f t="shared" si="10"/>
        <v>§</v>
      </c>
      <c r="R24" s="157" t="str">
        <f t="shared" si="10"/>
        <v>§</v>
      </c>
      <c r="S24" s="158" t="str">
        <f t="shared" si="10"/>
        <v>§</v>
      </c>
      <c r="T24" s="159" t="str">
        <f t="shared" si="10"/>
        <v>§</v>
      </c>
      <c r="U24" s="160" t="str">
        <f t="shared" si="10"/>
        <v>§</v>
      </c>
      <c r="V24" s="126"/>
      <c r="W24" s="142">
        <f t="shared" si="8"/>
        <v>225</v>
      </c>
      <c r="X24" s="156" t="str">
        <f t="shared" si="11"/>
        <v>á</v>
      </c>
      <c r="Y24" s="157" t="str">
        <f t="shared" si="11"/>
        <v>á</v>
      </c>
      <c r="Z24" s="158" t="str">
        <f t="shared" si="11"/>
        <v>á</v>
      </c>
      <c r="AA24" s="159" t="str">
        <f t="shared" si="11"/>
        <v>á</v>
      </c>
      <c r="AB24" s="160" t="str">
        <f t="shared" si="11"/>
        <v>á</v>
      </c>
    </row>
    <row r="25" spans="2:28" ht="30" customHeight="1" x14ac:dyDescent="0.3">
      <c r="B25" s="141">
        <f t="shared" si="4"/>
        <v>52</v>
      </c>
      <c r="C25" s="151" t="str">
        <f t="shared" si="5"/>
        <v>4</v>
      </c>
      <c r="D25" s="152" t="str">
        <f t="shared" si="5"/>
        <v>4</v>
      </c>
      <c r="E25" s="153" t="str">
        <f t="shared" si="5"/>
        <v>4</v>
      </c>
      <c r="F25" s="154" t="str">
        <f t="shared" si="5"/>
        <v>4</v>
      </c>
      <c r="G25" s="155" t="str">
        <f t="shared" si="5"/>
        <v>4</v>
      </c>
      <c r="H25" s="126"/>
      <c r="I25" s="141">
        <f t="shared" si="6"/>
        <v>110</v>
      </c>
      <c r="J25" s="151" t="str">
        <f t="shared" si="9"/>
        <v>n</v>
      </c>
      <c r="K25" s="152" t="str">
        <f t="shared" si="9"/>
        <v>n</v>
      </c>
      <c r="L25" s="153" t="str">
        <f t="shared" si="9"/>
        <v>n</v>
      </c>
      <c r="M25" s="154" t="str">
        <f t="shared" si="9"/>
        <v>n</v>
      </c>
      <c r="N25" s="155" t="str">
        <f t="shared" si="9"/>
        <v>n</v>
      </c>
      <c r="O25" s="126"/>
      <c r="P25" s="141">
        <f t="shared" si="7"/>
        <v>168</v>
      </c>
      <c r="Q25" s="151" t="str">
        <f t="shared" si="10"/>
        <v>¨</v>
      </c>
      <c r="R25" s="152" t="str">
        <f t="shared" si="10"/>
        <v>¨</v>
      </c>
      <c r="S25" s="153" t="str">
        <f t="shared" si="10"/>
        <v>¨</v>
      </c>
      <c r="T25" s="154" t="str">
        <f t="shared" si="10"/>
        <v>¨</v>
      </c>
      <c r="U25" s="155" t="str">
        <f t="shared" si="10"/>
        <v>¨</v>
      </c>
      <c r="V25" s="126"/>
      <c r="W25" s="141">
        <f t="shared" si="8"/>
        <v>226</v>
      </c>
      <c r="X25" s="151" t="str">
        <f t="shared" si="11"/>
        <v>â</v>
      </c>
      <c r="Y25" s="152" t="str">
        <f t="shared" si="11"/>
        <v>â</v>
      </c>
      <c r="Z25" s="153" t="str">
        <f t="shared" si="11"/>
        <v>â</v>
      </c>
      <c r="AA25" s="154" t="str">
        <f t="shared" si="11"/>
        <v>â</v>
      </c>
      <c r="AB25" s="155" t="str">
        <f t="shared" si="11"/>
        <v>â</v>
      </c>
    </row>
    <row r="26" spans="2:28" ht="30" customHeight="1" x14ac:dyDescent="0.3">
      <c r="B26" s="142">
        <f t="shared" si="4"/>
        <v>53</v>
      </c>
      <c r="C26" s="156" t="str">
        <f t="shared" si="5"/>
        <v>5</v>
      </c>
      <c r="D26" s="157" t="str">
        <f t="shared" si="5"/>
        <v>5</v>
      </c>
      <c r="E26" s="158" t="str">
        <f t="shared" si="5"/>
        <v>5</v>
      </c>
      <c r="F26" s="159" t="str">
        <f t="shared" si="5"/>
        <v>5</v>
      </c>
      <c r="G26" s="160" t="str">
        <f t="shared" si="5"/>
        <v>5</v>
      </c>
      <c r="H26" s="126"/>
      <c r="I26" s="142">
        <f t="shared" si="6"/>
        <v>111</v>
      </c>
      <c r="J26" s="156" t="str">
        <f t="shared" si="9"/>
        <v>o</v>
      </c>
      <c r="K26" s="157" t="str">
        <f t="shared" si="9"/>
        <v>o</v>
      </c>
      <c r="L26" s="158" t="str">
        <f t="shared" si="9"/>
        <v>o</v>
      </c>
      <c r="M26" s="159" t="str">
        <f t="shared" si="9"/>
        <v>o</v>
      </c>
      <c r="N26" s="160" t="str">
        <f t="shared" si="9"/>
        <v>o</v>
      </c>
      <c r="O26" s="126"/>
      <c r="P26" s="142">
        <f t="shared" si="7"/>
        <v>169</v>
      </c>
      <c r="Q26" s="156" t="str">
        <f t="shared" si="10"/>
        <v>©</v>
      </c>
      <c r="R26" s="157" t="str">
        <f t="shared" si="10"/>
        <v>©</v>
      </c>
      <c r="S26" s="158" t="str">
        <f t="shared" si="10"/>
        <v>©</v>
      </c>
      <c r="T26" s="159" t="str">
        <f t="shared" si="10"/>
        <v>©</v>
      </c>
      <c r="U26" s="160" t="str">
        <f t="shared" si="10"/>
        <v>©</v>
      </c>
      <c r="V26" s="126"/>
      <c r="W26" s="142">
        <f t="shared" si="8"/>
        <v>227</v>
      </c>
      <c r="X26" s="156" t="str">
        <f t="shared" si="11"/>
        <v>ã</v>
      </c>
      <c r="Y26" s="157" t="str">
        <f t="shared" si="11"/>
        <v>ã</v>
      </c>
      <c r="Z26" s="158" t="str">
        <f t="shared" si="11"/>
        <v>ã</v>
      </c>
      <c r="AA26" s="159" t="str">
        <f t="shared" si="11"/>
        <v>ã</v>
      </c>
      <c r="AB26" s="160" t="str">
        <f t="shared" si="11"/>
        <v>ã</v>
      </c>
    </row>
    <row r="27" spans="2:28" ht="30" customHeight="1" x14ac:dyDescent="0.3">
      <c r="B27" s="141">
        <f t="shared" si="4"/>
        <v>54</v>
      </c>
      <c r="C27" s="151" t="str">
        <f t="shared" si="5"/>
        <v>6</v>
      </c>
      <c r="D27" s="152" t="str">
        <f t="shared" si="5"/>
        <v>6</v>
      </c>
      <c r="E27" s="153" t="str">
        <f t="shared" si="5"/>
        <v>6</v>
      </c>
      <c r="F27" s="154" t="str">
        <f t="shared" si="5"/>
        <v>6</v>
      </c>
      <c r="G27" s="155" t="str">
        <f t="shared" si="5"/>
        <v>6</v>
      </c>
      <c r="H27" s="126"/>
      <c r="I27" s="141">
        <f t="shared" si="6"/>
        <v>112</v>
      </c>
      <c r="J27" s="151" t="str">
        <f t="shared" si="9"/>
        <v>p</v>
      </c>
      <c r="K27" s="152" t="str">
        <f t="shared" si="9"/>
        <v>p</v>
      </c>
      <c r="L27" s="153" t="str">
        <f t="shared" si="9"/>
        <v>p</v>
      </c>
      <c r="M27" s="154" t="str">
        <f t="shared" si="9"/>
        <v>p</v>
      </c>
      <c r="N27" s="155" t="str">
        <f t="shared" si="9"/>
        <v>p</v>
      </c>
      <c r="O27" s="126"/>
      <c r="P27" s="141">
        <f t="shared" si="7"/>
        <v>170</v>
      </c>
      <c r="Q27" s="151" t="str">
        <f t="shared" si="10"/>
        <v>ª</v>
      </c>
      <c r="R27" s="152" t="str">
        <f t="shared" si="10"/>
        <v>ª</v>
      </c>
      <c r="S27" s="153" t="str">
        <f t="shared" si="10"/>
        <v>ª</v>
      </c>
      <c r="T27" s="154" t="str">
        <f t="shared" si="10"/>
        <v>ª</v>
      </c>
      <c r="U27" s="155" t="str">
        <f t="shared" si="10"/>
        <v>ª</v>
      </c>
      <c r="V27" s="126"/>
      <c r="W27" s="141">
        <f t="shared" si="8"/>
        <v>228</v>
      </c>
      <c r="X27" s="151" t="str">
        <f t="shared" si="11"/>
        <v>ä</v>
      </c>
      <c r="Y27" s="152" t="str">
        <f t="shared" si="11"/>
        <v>ä</v>
      </c>
      <c r="Z27" s="153" t="str">
        <f t="shared" si="11"/>
        <v>ä</v>
      </c>
      <c r="AA27" s="154" t="str">
        <f t="shared" si="11"/>
        <v>ä</v>
      </c>
      <c r="AB27" s="155" t="str">
        <f t="shared" si="11"/>
        <v>ä</v>
      </c>
    </row>
    <row r="28" spans="2:28" ht="30" customHeight="1" x14ac:dyDescent="0.3">
      <c r="B28" s="142">
        <f t="shared" si="4"/>
        <v>55</v>
      </c>
      <c r="C28" s="156" t="str">
        <f t="shared" si="5"/>
        <v>7</v>
      </c>
      <c r="D28" s="157" t="str">
        <f t="shared" si="5"/>
        <v>7</v>
      </c>
      <c r="E28" s="158" t="str">
        <f t="shared" si="5"/>
        <v>7</v>
      </c>
      <c r="F28" s="159" t="str">
        <f t="shared" si="5"/>
        <v>7</v>
      </c>
      <c r="G28" s="160" t="str">
        <f t="shared" si="5"/>
        <v>7</v>
      </c>
      <c r="H28" s="126"/>
      <c r="I28" s="142">
        <f t="shared" si="6"/>
        <v>113</v>
      </c>
      <c r="J28" s="156" t="str">
        <f t="shared" si="9"/>
        <v>q</v>
      </c>
      <c r="K28" s="157" t="str">
        <f t="shared" si="9"/>
        <v>q</v>
      </c>
      <c r="L28" s="158" t="str">
        <f t="shared" si="9"/>
        <v>q</v>
      </c>
      <c r="M28" s="159" t="str">
        <f t="shared" si="9"/>
        <v>q</v>
      </c>
      <c r="N28" s="160" t="str">
        <f t="shared" si="9"/>
        <v>q</v>
      </c>
      <c r="O28" s="126"/>
      <c r="P28" s="142">
        <f t="shared" si="7"/>
        <v>171</v>
      </c>
      <c r="Q28" s="156" t="str">
        <f t="shared" si="10"/>
        <v>«</v>
      </c>
      <c r="R28" s="157" t="str">
        <f t="shared" si="10"/>
        <v>«</v>
      </c>
      <c r="S28" s="158" t="str">
        <f t="shared" si="10"/>
        <v>«</v>
      </c>
      <c r="T28" s="159" t="str">
        <f t="shared" si="10"/>
        <v>«</v>
      </c>
      <c r="U28" s="160" t="str">
        <f t="shared" si="10"/>
        <v>«</v>
      </c>
      <c r="V28" s="126"/>
      <c r="W28" s="142">
        <f t="shared" si="8"/>
        <v>229</v>
      </c>
      <c r="X28" s="156" t="str">
        <f t="shared" si="11"/>
        <v>å</v>
      </c>
      <c r="Y28" s="157" t="str">
        <f t="shared" si="11"/>
        <v>å</v>
      </c>
      <c r="Z28" s="158" t="str">
        <f t="shared" si="11"/>
        <v>å</v>
      </c>
      <c r="AA28" s="159" t="str">
        <f t="shared" si="11"/>
        <v>å</v>
      </c>
      <c r="AB28" s="160" t="str">
        <f t="shared" si="11"/>
        <v>å</v>
      </c>
    </row>
    <row r="29" spans="2:28" ht="30" customHeight="1" x14ac:dyDescent="0.3">
      <c r="B29" s="141">
        <f t="shared" si="4"/>
        <v>56</v>
      </c>
      <c r="C29" s="151" t="str">
        <f t="shared" si="5"/>
        <v>8</v>
      </c>
      <c r="D29" s="152" t="str">
        <f t="shared" si="5"/>
        <v>8</v>
      </c>
      <c r="E29" s="153" t="str">
        <f t="shared" si="5"/>
        <v>8</v>
      </c>
      <c r="F29" s="154" t="str">
        <f t="shared" si="5"/>
        <v>8</v>
      </c>
      <c r="G29" s="155" t="str">
        <f t="shared" si="5"/>
        <v>8</v>
      </c>
      <c r="H29" s="126"/>
      <c r="I29" s="141">
        <f t="shared" si="6"/>
        <v>114</v>
      </c>
      <c r="J29" s="151" t="str">
        <f t="shared" si="9"/>
        <v>r</v>
      </c>
      <c r="K29" s="152" t="str">
        <f t="shared" si="9"/>
        <v>r</v>
      </c>
      <c r="L29" s="153" t="str">
        <f t="shared" si="9"/>
        <v>r</v>
      </c>
      <c r="M29" s="154" t="str">
        <f t="shared" si="9"/>
        <v>r</v>
      </c>
      <c r="N29" s="155" t="str">
        <f t="shared" si="9"/>
        <v>r</v>
      </c>
      <c r="O29" s="126"/>
      <c r="P29" s="141">
        <f t="shared" si="7"/>
        <v>172</v>
      </c>
      <c r="Q29" s="151" t="str">
        <f t="shared" si="10"/>
        <v>¬</v>
      </c>
      <c r="R29" s="152" t="str">
        <f t="shared" si="10"/>
        <v>¬</v>
      </c>
      <c r="S29" s="153" t="str">
        <f t="shared" si="10"/>
        <v>¬</v>
      </c>
      <c r="T29" s="154" t="str">
        <f t="shared" si="10"/>
        <v>¬</v>
      </c>
      <c r="U29" s="155" t="str">
        <f t="shared" si="10"/>
        <v>¬</v>
      </c>
      <c r="V29" s="126"/>
      <c r="W29" s="141">
        <f t="shared" si="8"/>
        <v>230</v>
      </c>
      <c r="X29" s="151" t="str">
        <f t="shared" si="11"/>
        <v>æ</v>
      </c>
      <c r="Y29" s="152" t="str">
        <f t="shared" si="11"/>
        <v>æ</v>
      </c>
      <c r="Z29" s="153" t="str">
        <f t="shared" si="11"/>
        <v>æ</v>
      </c>
      <c r="AA29" s="154" t="str">
        <f t="shared" si="11"/>
        <v>æ</v>
      </c>
      <c r="AB29" s="155" t="str">
        <f t="shared" si="11"/>
        <v>æ</v>
      </c>
    </row>
    <row r="30" spans="2:28" ht="30" customHeight="1" x14ac:dyDescent="0.3">
      <c r="B30" s="142">
        <f t="shared" si="4"/>
        <v>57</v>
      </c>
      <c r="C30" s="156" t="str">
        <f t="shared" si="5"/>
        <v>9</v>
      </c>
      <c r="D30" s="157" t="str">
        <f t="shared" si="5"/>
        <v>9</v>
      </c>
      <c r="E30" s="158" t="str">
        <f t="shared" si="5"/>
        <v>9</v>
      </c>
      <c r="F30" s="159" t="str">
        <f t="shared" si="5"/>
        <v>9</v>
      </c>
      <c r="G30" s="160" t="str">
        <f t="shared" si="5"/>
        <v>9</v>
      </c>
      <c r="H30" s="126"/>
      <c r="I30" s="142">
        <f t="shared" si="6"/>
        <v>115</v>
      </c>
      <c r="J30" s="156" t="str">
        <f t="shared" si="9"/>
        <v>s</v>
      </c>
      <c r="K30" s="157" t="str">
        <f t="shared" si="9"/>
        <v>s</v>
      </c>
      <c r="L30" s="158" t="str">
        <f t="shared" si="9"/>
        <v>s</v>
      </c>
      <c r="M30" s="159" t="str">
        <f t="shared" si="9"/>
        <v>s</v>
      </c>
      <c r="N30" s="160" t="str">
        <f t="shared" si="9"/>
        <v>s</v>
      </c>
      <c r="O30" s="126"/>
      <c r="P30" s="142">
        <f t="shared" si="7"/>
        <v>173</v>
      </c>
      <c r="Q30" s="156" t="str">
        <f t="shared" si="10"/>
        <v>­</v>
      </c>
      <c r="R30" s="157" t="str">
        <f t="shared" si="10"/>
        <v>­</v>
      </c>
      <c r="S30" s="158" t="str">
        <f t="shared" si="10"/>
        <v>­</v>
      </c>
      <c r="T30" s="159" t="str">
        <f t="shared" si="10"/>
        <v>­</v>
      </c>
      <c r="U30" s="160" t="str">
        <f t="shared" si="10"/>
        <v>­</v>
      </c>
      <c r="V30" s="126"/>
      <c r="W30" s="142">
        <f t="shared" si="8"/>
        <v>231</v>
      </c>
      <c r="X30" s="156" t="str">
        <f t="shared" si="11"/>
        <v>ç</v>
      </c>
      <c r="Y30" s="157" t="str">
        <f t="shared" si="11"/>
        <v>ç</v>
      </c>
      <c r="Z30" s="158" t="str">
        <f t="shared" si="11"/>
        <v>ç</v>
      </c>
      <c r="AA30" s="159" t="str">
        <f t="shared" si="11"/>
        <v>ç</v>
      </c>
      <c r="AB30" s="160" t="str">
        <f t="shared" si="11"/>
        <v>ç</v>
      </c>
    </row>
    <row r="31" spans="2:28" ht="30" customHeight="1" x14ac:dyDescent="0.3">
      <c r="B31" s="141">
        <f t="shared" si="4"/>
        <v>58</v>
      </c>
      <c r="C31" s="151" t="str">
        <f t="shared" si="5"/>
        <v>:</v>
      </c>
      <c r="D31" s="152" t="str">
        <f t="shared" si="5"/>
        <v>:</v>
      </c>
      <c r="E31" s="153" t="str">
        <f t="shared" si="5"/>
        <v>:</v>
      </c>
      <c r="F31" s="154" t="str">
        <f t="shared" si="5"/>
        <v>:</v>
      </c>
      <c r="G31" s="155" t="str">
        <f t="shared" si="5"/>
        <v>:</v>
      </c>
      <c r="H31" s="126"/>
      <c r="I31" s="141">
        <f t="shared" si="6"/>
        <v>116</v>
      </c>
      <c r="J31" s="151" t="str">
        <f t="shared" si="9"/>
        <v>t</v>
      </c>
      <c r="K31" s="152" t="str">
        <f t="shared" si="9"/>
        <v>t</v>
      </c>
      <c r="L31" s="153" t="str">
        <f t="shared" si="9"/>
        <v>t</v>
      </c>
      <c r="M31" s="154" t="str">
        <f t="shared" si="9"/>
        <v>t</v>
      </c>
      <c r="N31" s="155" t="str">
        <f t="shared" si="9"/>
        <v>t</v>
      </c>
      <c r="O31" s="126"/>
      <c r="P31" s="141">
        <f t="shared" si="7"/>
        <v>174</v>
      </c>
      <c r="Q31" s="151" t="str">
        <f t="shared" si="10"/>
        <v>®</v>
      </c>
      <c r="R31" s="152" t="str">
        <f t="shared" si="10"/>
        <v>®</v>
      </c>
      <c r="S31" s="153" t="str">
        <f t="shared" si="10"/>
        <v>®</v>
      </c>
      <c r="T31" s="154" t="str">
        <f t="shared" si="10"/>
        <v>®</v>
      </c>
      <c r="U31" s="155" t="str">
        <f t="shared" si="10"/>
        <v>®</v>
      </c>
      <c r="V31" s="126"/>
      <c r="W31" s="141">
        <f t="shared" si="8"/>
        <v>232</v>
      </c>
      <c r="X31" s="151" t="str">
        <f t="shared" si="11"/>
        <v>è</v>
      </c>
      <c r="Y31" s="152" t="str">
        <f t="shared" si="11"/>
        <v>è</v>
      </c>
      <c r="Z31" s="153" t="str">
        <f t="shared" si="11"/>
        <v>è</v>
      </c>
      <c r="AA31" s="154" t="str">
        <f t="shared" si="11"/>
        <v>è</v>
      </c>
      <c r="AB31" s="155" t="str">
        <f t="shared" si="11"/>
        <v>è</v>
      </c>
    </row>
    <row r="32" spans="2:28" ht="30" customHeight="1" x14ac:dyDescent="0.3">
      <c r="B32" s="142">
        <f t="shared" si="4"/>
        <v>59</v>
      </c>
      <c r="C32" s="156" t="str">
        <f t="shared" si="5"/>
        <v>;</v>
      </c>
      <c r="D32" s="157" t="str">
        <f t="shared" si="5"/>
        <v>;</v>
      </c>
      <c r="E32" s="158" t="str">
        <f t="shared" si="5"/>
        <v>;</v>
      </c>
      <c r="F32" s="159" t="str">
        <f t="shared" si="5"/>
        <v>;</v>
      </c>
      <c r="G32" s="160" t="str">
        <f t="shared" si="5"/>
        <v>;</v>
      </c>
      <c r="H32" s="126"/>
      <c r="I32" s="142">
        <f t="shared" si="6"/>
        <v>117</v>
      </c>
      <c r="J32" s="156" t="str">
        <f t="shared" si="9"/>
        <v>u</v>
      </c>
      <c r="K32" s="157" t="str">
        <f t="shared" si="9"/>
        <v>u</v>
      </c>
      <c r="L32" s="158" t="str">
        <f t="shared" si="9"/>
        <v>u</v>
      </c>
      <c r="M32" s="159" t="str">
        <f t="shared" si="9"/>
        <v>u</v>
      </c>
      <c r="N32" s="160" t="str">
        <f t="shared" si="9"/>
        <v>u</v>
      </c>
      <c r="O32" s="126"/>
      <c r="P32" s="142">
        <f t="shared" si="7"/>
        <v>175</v>
      </c>
      <c r="Q32" s="156" t="str">
        <f t="shared" si="10"/>
        <v>¯</v>
      </c>
      <c r="R32" s="157" t="str">
        <f t="shared" si="10"/>
        <v>¯</v>
      </c>
      <c r="S32" s="158" t="str">
        <f t="shared" si="10"/>
        <v>¯</v>
      </c>
      <c r="T32" s="159" t="str">
        <f t="shared" si="10"/>
        <v>¯</v>
      </c>
      <c r="U32" s="160" t="str">
        <f t="shared" si="10"/>
        <v>¯</v>
      </c>
      <c r="V32" s="126"/>
      <c r="W32" s="142">
        <f t="shared" si="8"/>
        <v>233</v>
      </c>
      <c r="X32" s="156" t="str">
        <f t="shared" si="11"/>
        <v>é</v>
      </c>
      <c r="Y32" s="157" t="str">
        <f t="shared" si="11"/>
        <v>é</v>
      </c>
      <c r="Z32" s="158" t="str">
        <f t="shared" si="11"/>
        <v>é</v>
      </c>
      <c r="AA32" s="159" t="str">
        <f t="shared" si="11"/>
        <v>é</v>
      </c>
      <c r="AB32" s="160" t="str">
        <f t="shared" si="11"/>
        <v>é</v>
      </c>
    </row>
    <row r="33" spans="2:28" ht="30" customHeight="1" x14ac:dyDescent="0.3">
      <c r="B33" s="141">
        <f t="shared" si="4"/>
        <v>60</v>
      </c>
      <c r="C33" s="151" t="str">
        <f t="shared" si="5"/>
        <v>&lt;</v>
      </c>
      <c r="D33" s="152" t="str">
        <f t="shared" si="5"/>
        <v>&lt;</v>
      </c>
      <c r="E33" s="153" t="str">
        <f t="shared" si="5"/>
        <v>&lt;</v>
      </c>
      <c r="F33" s="154" t="str">
        <f t="shared" si="5"/>
        <v>&lt;</v>
      </c>
      <c r="G33" s="155" t="str">
        <f t="shared" si="5"/>
        <v>&lt;</v>
      </c>
      <c r="H33" s="126"/>
      <c r="I33" s="141">
        <f t="shared" si="6"/>
        <v>118</v>
      </c>
      <c r="J33" s="151" t="str">
        <f t="shared" si="9"/>
        <v>v</v>
      </c>
      <c r="K33" s="152" t="str">
        <f t="shared" si="9"/>
        <v>v</v>
      </c>
      <c r="L33" s="153" t="str">
        <f t="shared" si="9"/>
        <v>v</v>
      </c>
      <c r="M33" s="154" t="str">
        <f t="shared" si="9"/>
        <v>v</v>
      </c>
      <c r="N33" s="155" t="str">
        <f t="shared" si="9"/>
        <v>v</v>
      </c>
      <c r="O33" s="126"/>
      <c r="P33" s="141">
        <f t="shared" si="7"/>
        <v>176</v>
      </c>
      <c r="Q33" s="151" t="str">
        <f t="shared" si="10"/>
        <v>°</v>
      </c>
      <c r="R33" s="152" t="str">
        <f t="shared" si="10"/>
        <v>°</v>
      </c>
      <c r="S33" s="153" t="str">
        <f t="shared" si="10"/>
        <v>°</v>
      </c>
      <c r="T33" s="154" t="str">
        <f t="shared" si="10"/>
        <v>°</v>
      </c>
      <c r="U33" s="155" t="str">
        <f t="shared" si="10"/>
        <v>°</v>
      </c>
      <c r="V33" s="126"/>
      <c r="W33" s="141">
        <f t="shared" si="8"/>
        <v>234</v>
      </c>
      <c r="X33" s="151" t="str">
        <f t="shared" si="11"/>
        <v>ê</v>
      </c>
      <c r="Y33" s="152" t="str">
        <f t="shared" si="11"/>
        <v>ê</v>
      </c>
      <c r="Z33" s="153" t="str">
        <f t="shared" si="11"/>
        <v>ê</v>
      </c>
      <c r="AA33" s="154" t="str">
        <f t="shared" si="11"/>
        <v>ê</v>
      </c>
      <c r="AB33" s="155" t="str">
        <f t="shared" si="11"/>
        <v>ê</v>
      </c>
    </row>
    <row r="34" spans="2:28" ht="30" customHeight="1" x14ac:dyDescent="0.3">
      <c r="B34" s="142">
        <f t="shared" si="4"/>
        <v>61</v>
      </c>
      <c r="C34" s="156" t="str">
        <f t="shared" si="5"/>
        <v>=</v>
      </c>
      <c r="D34" s="157" t="str">
        <f t="shared" si="5"/>
        <v>=</v>
      </c>
      <c r="E34" s="158" t="str">
        <f t="shared" si="5"/>
        <v>=</v>
      </c>
      <c r="F34" s="159" t="str">
        <f t="shared" si="5"/>
        <v>=</v>
      </c>
      <c r="G34" s="160" t="str">
        <f t="shared" si="5"/>
        <v>=</v>
      </c>
      <c r="H34" s="126"/>
      <c r="I34" s="142">
        <f t="shared" si="6"/>
        <v>119</v>
      </c>
      <c r="J34" s="156" t="str">
        <f t="shared" si="9"/>
        <v>w</v>
      </c>
      <c r="K34" s="157" t="str">
        <f t="shared" si="9"/>
        <v>w</v>
      </c>
      <c r="L34" s="158" t="str">
        <f t="shared" si="9"/>
        <v>w</v>
      </c>
      <c r="M34" s="159" t="str">
        <f t="shared" si="9"/>
        <v>w</v>
      </c>
      <c r="N34" s="160" t="str">
        <f t="shared" si="9"/>
        <v>w</v>
      </c>
      <c r="O34" s="126"/>
      <c r="P34" s="142">
        <f t="shared" si="7"/>
        <v>177</v>
      </c>
      <c r="Q34" s="156" t="str">
        <f t="shared" si="10"/>
        <v>±</v>
      </c>
      <c r="R34" s="157" t="str">
        <f t="shared" si="10"/>
        <v>±</v>
      </c>
      <c r="S34" s="158" t="str">
        <f t="shared" si="10"/>
        <v>±</v>
      </c>
      <c r="T34" s="159" t="str">
        <f t="shared" si="10"/>
        <v>±</v>
      </c>
      <c r="U34" s="160" t="str">
        <f t="shared" si="10"/>
        <v>±</v>
      </c>
      <c r="V34" s="126"/>
      <c r="W34" s="142">
        <f t="shared" si="8"/>
        <v>235</v>
      </c>
      <c r="X34" s="156" t="str">
        <f t="shared" si="11"/>
        <v>ë</v>
      </c>
      <c r="Y34" s="157" t="str">
        <f t="shared" si="11"/>
        <v>ë</v>
      </c>
      <c r="Z34" s="158" t="str">
        <f t="shared" si="11"/>
        <v>ë</v>
      </c>
      <c r="AA34" s="159" t="str">
        <f t="shared" si="11"/>
        <v>ë</v>
      </c>
      <c r="AB34" s="160" t="str">
        <f t="shared" si="11"/>
        <v>ë</v>
      </c>
    </row>
    <row r="35" spans="2:28" ht="30" customHeight="1" x14ac:dyDescent="0.3">
      <c r="B35" s="141">
        <f t="shared" si="4"/>
        <v>62</v>
      </c>
      <c r="C35" s="151" t="str">
        <f t="shared" si="5"/>
        <v>&gt;</v>
      </c>
      <c r="D35" s="152" t="str">
        <f t="shared" si="5"/>
        <v>&gt;</v>
      </c>
      <c r="E35" s="153" t="str">
        <f t="shared" si="5"/>
        <v>&gt;</v>
      </c>
      <c r="F35" s="154" t="str">
        <f t="shared" si="5"/>
        <v>&gt;</v>
      </c>
      <c r="G35" s="155" t="str">
        <f t="shared" si="5"/>
        <v>&gt;</v>
      </c>
      <c r="H35" s="126"/>
      <c r="I35" s="141">
        <f t="shared" si="6"/>
        <v>120</v>
      </c>
      <c r="J35" s="151" t="str">
        <f t="shared" si="9"/>
        <v>x</v>
      </c>
      <c r="K35" s="152" t="str">
        <f t="shared" si="9"/>
        <v>x</v>
      </c>
      <c r="L35" s="153" t="str">
        <f t="shared" si="9"/>
        <v>x</v>
      </c>
      <c r="M35" s="154" t="str">
        <f t="shared" si="9"/>
        <v>x</v>
      </c>
      <c r="N35" s="155" t="str">
        <f t="shared" si="9"/>
        <v>x</v>
      </c>
      <c r="O35" s="126"/>
      <c r="P35" s="141">
        <f t="shared" si="7"/>
        <v>178</v>
      </c>
      <c r="Q35" s="151" t="str">
        <f t="shared" si="10"/>
        <v>²</v>
      </c>
      <c r="R35" s="152" t="str">
        <f t="shared" si="10"/>
        <v>²</v>
      </c>
      <c r="S35" s="153" t="str">
        <f t="shared" si="10"/>
        <v>²</v>
      </c>
      <c r="T35" s="154" t="str">
        <f t="shared" si="10"/>
        <v>²</v>
      </c>
      <c r="U35" s="155" t="str">
        <f t="shared" si="10"/>
        <v>²</v>
      </c>
      <c r="V35" s="126"/>
      <c r="W35" s="141">
        <f t="shared" si="8"/>
        <v>236</v>
      </c>
      <c r="X35" s="151" t="str">
        <f t="shared" si="11"/>
        <v>ì</v>
      </c>
      <c r="Y35" s="152" t="str">
        <f t="shared" si="11"/>
        <v>ì</v>
      </c>
      <c r="Z35" s="153" t="str">
        <f t="shared" si="11"/>
        <v>ì</v>
      </c>
      <c r="AA35" s="154" t="str">
        <f t="shared" si="11"/>
        <v>ì</v>
      </c>
      <c r="AB35" s="155" t="str">
        <f t="shared" si="11"/>
        <v>ì</v>
      </c>
    </row>
    <row r="36" spans="2:28" ht="30" customHeight="1" x14ac:dyDescent="0.3">
      <c r="B36" s="142">
        <f t="shared" si="4"/>
        <v>63</v>
      </c>
      <c r="C36" s="156" t="str">
        <f t="shared" si="5"/>
        <v>?</v>
      </c>
      <c r="D36" s="157" t="str">
        <f t="shared" si="5"/>
        <v>?</v>
      </c>
      <c r="E36" s="158" t="str">
        <f t="shared" si="5"/>
        <v>?</v>
      </c>
      <c r="F36" s="159" t="str">
        <f t="shared" si="5"/>
        <v>?</v>
      </c>
      <c r="G36" s="160" t="str">
        <f t="shared" si="5"/>
        <v>?</v>
      </c>
      <c r="H36" s="126"/>
      <c r="I36" s="142">
        <f t="shared" si="6"/>
        <v>121</v>
      </c>
      <c r="J36" s="156" t="str">
        <f t="shared" si="9"/>
        <v>y</v>
      </c>
      <c r="K36" s="157" t="str">
        <f t="shared" si="9"/>
        <v>y</v>
      </c>
      <c r="L36" s="158" t="str">
        <f t="shared" si="9"/>
        <v>y</v>
      </c>
      <c r="M36" s="159" t="str">
        <f t="shared" si="9"/>
        <v>y</v>
      </c>
      <c r="N36" s="160" t="str">
        <f t="shared" si="9"/>
        <v>y</v>
      </c>
      <c r="O36" s="126"/>
      <c r="P36" s="142">
        <f t="shared" si="7"/>
        <v>179</v>
      </c>
      <c r="Q36" s="156" t="str">
        <f t="shared" si="10"/>
        <v>³</v>
      </c>
      <c r="R36" s="157" t="str">
        <f t="shared" si="10"/>
        <v>³</v>
      </c>
      <c r="S36" s="158" t="str">
        <f t="shared" si="10"/>
        <v>³</v>
      </c>
      <c r="T36" s="159" t="str">
        <f t="shared" si="10"/>
        <v>³</v>
      </c>
      <c r="U36" s="160" t="str">
        <f t="shared" si="10"/>
        <v>³</v>
      </c>
      <c r="V36" s="126"/>
      <c r="W36" s="142">
        <f t="shared" si="8"/>
        <v>237</v>
      </c>
      <c r="X36" s="156" t="str">
        <f t="shared" si="11"/>
        <v>í</v>
      </c>
      <c r="Y36" s="157" t="str">
        <f t="shared" si="11"/>
        <v>í</v>
      </c>
      <c r="Z36" s="158" t="str">
        <f t="shared" si="11"/>
        <v>í</v>
      </c>
      <c r="AA36" s="159" t="str">
        <f t="shared" si="11"/>
        <v>í</v>
      </c>
      <c r="AB36" s="160" t="str">
        <f t="shared" si="11"/>
        <v>í</v>
      </c>
    </row>
    <row r="37" spans="2:28" ht="30" customHeight="1" x14ac:dyDescent="0.3">
      <c r="B37" s="141">
        <f t="shared" si="4"/>
        <v>64</v>
      </c>
      <c r="C37" s="151" t="str">
        <f t="shared" si="5"/>
        <v>@</v>
      </c>
      <c r="D37" s="152" t="str">
        <f t="shared" si="5"/>
        <v>@</v>
      </c>
      <c r="E37" s="153" t="str">
        <f t="shared" si="5"/>
        <v>@</v>
      </c>
      <c r="F37" s="154" t="str">
        <f t="shared" si="5"/>
        <v>@</v>
      </c>
      <c r="G37" s="155" t="str">
        <f t="shared" si="5"/>
        <v>@</v>
      </c>
      <c r="H37" s="126"/>
      <c r="I37" s="141">
        <f t="shared" si="6"/>
        <v>122</v>
      </c>
      <c r="J37" s="151" t="str">
        <f t="shared" si="9"/>
        <v>z</v>
      </c>
      <c r="K37" s="152" t="str">
        <f t="shared" si="9"/>
        <v>z</v>
      </c>
      <c r="L37" s="153" t="str">
        <f t="shared" si="9"/>
        <v>z</v>
      </c>
      <c r="M37" s="154" t="str">
        <f t="shared" si="9"/>
        <v>z</v>
      </c>
      <c r="N37" s="155" t="str">
        <f t="shared" si="9"/>
        <v>z</v>
      </c>
      <c r="O37" s="126"/>
      <c r="P37" s="141">
        <f t="shared" si="7"/>
        <v>180</v>
      </c>
      <c r="Q37" s="151" t="str">
        <f t="shared" si="10"/>
        <v>´</v>
      </c>
      <c r="R37" s="152" t="str">
        <f t="shared" si="10"/>
        <v>´</v>
      </c>
      <c r="S37" s="153" t="str">
        <f t="shared" si="10"/>
        <v>´</v>
      </c>
      <c r="T37" s="154" t="str">
        <f t="shared" si="10"/>
        <v>´</v>
      </c>
      <c r="U37" s="155" t="str">
        <f t="shared" si="10"/>
        <v>´</v>
      </c>
      <c r="V37" s="126"/>
      <c r="W37" s="141">
        <f t="shared" si="8"/>
        <v>238</v>
      </c>
      <c r="X37" s="151" t="str">
        <f t="shared" si="11"/>
        <v>î</v>
      </c>
      <c r="Y37" s="152" t="str">
        <f t="shared" si="11"/>
        <v>î</v>
      </c>
      <c r="Z37" s="153" t="str">
        <f t="shared" si="11"/>
        <v>î</v>
      </c>
      <c r="AA37" s="154" t="str">
        <f t="shared" si="11"/>
        <v>î</v>
      </c>
      <c r="AB37" s="155" t="str">
        <f t="shared" si="11"/>
        <v>î</v>
      </c>
    </row>
    <row r="38" spans="2:28" ht="30" customHeight="1" x14ac:dyDescent="0.3">
      <c r="B38" s="142">
        <f t="shared" si="4"/>
        <v>65</v>
      </c>
      <c r="C38" s="156" t="str">
        <f t="shared" si="5"/>
        <v>A</v>
      </c>
      <c r="D38" s="157" t="str">
        <f t="shared" si="5"/>
        <v>A</v>
      </c>
      <c r="E38" s="158" t="str">
        <f t="shared" si="5"/>
        <v>A</v>
      </c>
      <c r="F38" s="159" t="str">
        <f t="shared" si="5"/>
        <v>A</v>
      </c>
      <c r="G38" s="160" t="str">
        <f t="shared" si="5"/>
        <v>A</v>
      </c>
      <c r="H38" s="126"/>
      <c r="I38" s="142">
        <f t="shared" si="6"/>
        <v>123</v>
      </c>
      <c r="J38" s="156" t="str">
        <f t="shared" si="9"/>
        <v>{</v>
      </c>
      <c r="K38" s="157" t="str">
        <f t="shared" si="9"/>
        <v>{</v>
      </c>
      <c r="L38" s="158" t="str">
        <f t="shared" si="9"/>
        <v>{</v>
      </c>
      <c r="M38" s="159" t="str">
        <f t="shared" si="9"/>
        <v>{</v>
      </c>
      <c r="N38" s="160" t="str">
        <f t="shared" si="9"/>
        <v>{</v>
      </c>
      <c r="O38" s="126"/>
      <c r="P38" s="142">
        <f t="shared" si="7"/>
        <v>181</v>
      </c>
      <c r="Q38" s="156" t="str">
        <f t="shared" si="10"/>
        <v>µ</v>
      </c>
      <c r="R38" s="157" t="str">
        <f t="shared" si="10"/>
        <v>µ</v>
      </c>
      <c r="S38" s="158" t="str">
        <f t="shared" si="10"/>
        <v>µ</v>
      </c>
      <c r="T38" s="159" t="str">
        <f t="shared" si="10"/>
        <v>µ</v>
      </c>
      <c r="U38" s="160" t="str">
        <f t="shared" si="10"/>
        <v>µ</v>
      </c>
      <c r="V38" s="126"/>
      <c r="W38" s="142">
        <f t="shared" si="8"/>
        <v>239</v>
      </c>
      <c r="X38" s="156" t="str">
        <f t="shared" si="11"/>
        <v>ï</v>
      </c>
      <c r="Y38" s="157" t="str">
        <f t="shared" si="11"/>
        <v>ï</v>
      </c>
      <c r="Z38" s="158" t="str">
        <f t="shared" si="11"/>
        <v>ï</v>
      </c>
      <c r="AA38" s="159" t="str">
        <f t="shared" si="11"/>
        <v>ï</v>
      </c>
      <c r="AB38" s="160" t="str">
        <f t="shared" si="11"/>
        <v>ï</v>
      </c>
    </row>
    <row r="39" spans="2:28" ht="30" customHeight="1" x14ac:dyDescent="0.3">
      <c r="B39" s="141">
        <f t="shared" si="4"/>
        <v>66</v>
      </c>
      <c r="C39" s="151" t="str">
        <f t="shared" ref="C39:G63" si="12">CHAR($B39)</f>
        <v>B</v>
      </c>
      <c r="D39" s="152" t="str">
        <f t="shared" si="12"/>
        <v>B</v>
      </c>
      <c r="E39" s="153" t="str">
        <f t="shared" si="12"/>
        <v>B</v>
      </c>
      <c r="F39" s="154" t="str">
        <f t="shared" si="12"/>
        <v>B</v>
      </c>
      <c r="G39" s="155" t="str">
        <f t="shared" si="12"/>
        <v>B</v>
      </c>
      <c r="H39" s="126"/>
      <c r="I39" s="141">
        <f t="shared" si="6"/>
        <v>124</v>
      </c>
      <c r="J39" s="151" t="str">
        <f t="shared" si="9"/>
        <v>|</v>
      </c>
      <c r="K39" s="152" t="str">
        <f t="shared" si="9"/>
        <v>|</v>
      </c>
      <c r="L39" s="153" t="str">
        <f t="shared" si="9"/>
        <v>|</v>
      </c>
      <c r="M39" s="154" t="str">
        <f t="shared" si="9"/>
        <v>|</v>
      </c>
      <c r="N39" s="155" t="str">
        <f t="shared" si="9"/>
        <v>|</v>
      </c>
      <c r="O39" s="126"/>
      <c r="P39" s="141">
        <f t="shared" si="7"/>
        <v>182</v>
      </c>
      <c r="Q39" s="151" t="str">
        <f t="shared" si="10"/>
        <v>¶</v>
      </c>
      <c r="R39" s="152" t="str">
        <f t="shared" si="10"/>
        <v>¶</v>
      </c>
      <c r="S39" s="153" t="str">
        <f t="shared" si="10"/>
        <v>¶</v>
      </c>
      <c r="T39" s="154" t="str">
        <f t="shared" si="10"/>
        <v>¶</v>
      </c>
      <c r="U39" s="155" t="str">
        <f t="shared" si="10"/>
        <v>¶</v>
      </c>
      <c r="V39" s="126"/>
      <c r="W39" s="141">
        <f t="shared" si="8"/>
        <v>240</v>
      </c>
      <c r="X39" s="151" t="str">
        <f t="shared" si="11"/>
        <v>ð</v>
      </c>
      <c r="Y39" s="152" t="str">
        <f t="shared" si="11"/>
        <v>ð</v>
      </c>
      <c r="Z39" s="153" t="str">
        <f t="shared" si="11"/>
        <v>ð</v>
      </c>
      <c r="AA39" s="154" t="str">
        <f t="shared" si="11"/>
        <v>ð</v>
      </c>
      <c r="AB39" s="155" t="str">
        <f t="shared" si="11"/>
        <v>ð</v>
      </c>
    </row>
    <row r="40" spans="2:28" ht="30" customHeight="1" x14ac:dyDescent="0.3">
      <c r="B40" s="142">
        <f t="shared" si="4"/>
        <v>67</v>
      </c>
      <c r="C40" s="156" t="str">
        <f t="shared" si="12"/>
        <v>C</v>
      </c>
      <c r="D40" s="157" t="str">
        <f t="shared" si="12"/>
        <v>C</v>
      </c>
      <c r="E40" s="158" t="str">
        <f t="shared" si="12"/>
        <v>C</v>
      </c>
      <c r="F40" s="159" t="str">
        <f t="shared" si="12"/>
        <v>C</v>
      </c>
      <c r="G40" s="160" t="str">
        <f t="shared" si="12"/>
        <v>C</v>
      </c>
      <c r="H40" s="126"/>
      <c r="I40" s="142">
        <f t="shared" si="6"/>
        <v>125</v>
      </c>
      <c r="J40" s="156" t="str">
        <f t="shared" si="9"/>
        <v>}</v>
      </c>
      <c r="K40" s="157" t="str">
        <f t="shared" si="9"/>
        <v>}</v>
      </c>
      <c r="L40" s="158" t="str">
        <f t="shared" si="9"/>
        <v>}</v>
      </c>
      <c r="M40" s="159" t="str">
        <f t="shared" si="9"/>
        <v>}</v>
      </c>
      <c r="N40" s="160" t="str">
        <f t="shared" si="9"/>
        <v>}</v>
      </c>
      <c r="O40" s="126"/>
      <c r="P40" s="142">
        <f t="shared" si="7"/>
        <v>183</v>
      </c>
      <c r="Q40" s="156" t="str">
        <f t="shared" si="10"/>
        <v>·</v>
      </c>
      <c r="R40" s="157" t="str">
        <f t="shared" si="10"/>
        <v>·</v>
      </c>
      <c r="S40" s="158" t="str">
        <f t="shared" si="10"/>
        <v>·</v>
      </c>
      <c r="T40" s="159" t="str">
        <f t="shared" si="10"/>
        <v>·</v>
      </c>
      <c r="U40" s="160" t="str">
        <f t="shared" si="10"/>
        <v>·</v>
      </c>
      <c r="V40" s="126"/>
      <c r="W40" s="142">
        <f t="shared" si="8"/>
        <v>241</v>
      </c>
      <c r="X40" s="156" t="str">
        <f t="shared" si="11"/>
        <v>ñ</v>
      </c>
      <c r="Y40" s="157" t="str">
        <f t="shared" si="11"/>
        <v>ñ</v>
      </c>
      <c r="Z40" s="158" t="str">
        <f t="shared" si="11"/>
        <v>ñ</v>
      </c>
      <c r="AA40" s="159" t="str">
        <f t="shared" si="11"/>
        <v>ñ</v>
      </c>
      <c r="AB40" s="160" t="str">
        <f t="shared" si="11"/>
        <v>ñ</v>
      </c>
    </row>
    <row r="41" spans="2:28" ht="30" customHeight="1" x14ac:dyDescent="0.3">
      <c r="B41" s="141">
        <f t="shared" si="4"/>
        <v>68</v>
      </c>
      <c r="C41" s="151" t="str">
        <f t="shared" si="12"/>
        <v>D</v>
      </c>
      <c r="D41" s="152" t="str">
        <f t="shared" si="12"/>
        <v>D</v>
      </c>
      <c r="E41" s="153" t="str">
        <f t="shared" si="12"/>
        <v>D</v>
      </c>
      <c r="F41" s="154" t="str">
        <f t="shared" si="12"/>
        <v>D</v>
      </c>
      <c r="G41" s="155" t="str">
        <f t="shared" si="12"/>
        <v>D</v>
      </c>
      <c r="H41" s="126"/>
      <c r="I41" s="141">
        <f t="shared" si="6"/>
        <v>126</v>
      </c>
      <c r="J41" s="151" t="str">
        <f t="shared" si="9"/>
        <v>~</v>
      </c>
      <c r="K41" s="152" t="str">
        <f t="shared" si="9"/>
        <v>~</v>
      </c>
      <c r="L41" s="153" t="str">
        <f t="shared" si="9"/>
        <v>~</v>
      </c>
      <c r="M41" s="154" t="str">
        <f t="shared" si="9"/>
        <v>~</v>
      </c>
      <c r="N41" s="155" t="str">
        <f t="shared" si="9"/>
        <v>~</v>
      </c>
      <c r="O41" s="126"/>
      <c r="P41" s="141">
        <f t="shared" si="7"/>
        <v>184</v>
      </c>
      <c r="Q41" s="151" t="str">
        <f t="shared" si="10"/>
        <v>¸</v>
      </c>
      <c r="R41" s="152" t="str">
        <f t="shared" si="10"/>
        <v>¸</v>
      </c>
      <c r="S41" s="153" t="str">
        <f t="shared" si="10"/>
        <v>¸</v>
      </c>
      <c r="T41" s="154" t="str">
        <f t="shared" si="10"/>
        <v>¸</v>
      </c>
      <c r="U41" s="155" t="str">
        <f t="shared" si="10"/>
        <v>¸</v>
      </c>
      <c r="V41" s="126"/>
      <c r="W41" s="141">
        <f t="shared" si="8"/>
        <v>242</v>
      </c>
      <c r="X41" s="151" t="str">
        <f t="shared" si="11"/>
        <v>ò</v>
      </c>
      <c r="Y41" s="152" t="str">
        <f t="shared" si="11"/>
        <v>ò</v>
      </c>
      <c r="Z41" s="153" t="str">
        <f t="shared" si="11"/>
        <v>ò</v>
      </c>
      <c r="AA41" s="154" t="str">
        <f t="shared" si="11"/>
        <v>ò</v>
      </c>
      <c r="AB41" s="155" t="str">
        <f t="shared" si="11"/>
        <v>ò</v>
      </c>
    </row>
    <row r="42" spans="2:28" ht="30" customHeight="1" x14ac:dyDescent="0.3">
      <c r="B42" s="142">
        <f t="shared" si="4"/>
        <v>69</v>
      </c>
      <c r="C42" s="156" t="str">
        <f t="shared" si="12"/>
        <v>E</v>
      </c>
      <c r="D42" s="157" t="str">
        <f t="shared" si="12"/>
        <v>E</v>
      </c>
      <c r="E42" s="158" t="str">
        <f t="shared" si="12"/>
        <v>E</v>
      </c>
      <c r="F42" s="159" t="str">
        <f t="shared" si="12"/>
        <v>E</v>
      </c>
      <c r="G42" s="160" t="str">
        <f t="shared" si="12"/>
        <v>E</v>
      </c>
      <c r="H42" s="126"/>
      <c r="I42" s="142">
        <f t="shared" si="6"/>
        <v>127</v>
      </c>
      <c r="J42" s="156" t="str">
        <f t="shared" si="9"/>
        <v></v>
      </c>
      <c r="K42" s="157" t="str">
        <f t="shared" si="9"/>
        <v></v>
      </c>
      <c r="L42" s="158" t="str">
        <f t="shared" si="9"/>
        <v></v>
      </c>
      <c r="M42" s="159" t="str">
        <f t="shared" si="9"/>
        <v></v>
      </c>
      <c r="N42" s="160" t="str">
        <f t="shared" si="9"/>
        <v></v>
      </c>
      <c r="O42" s="126"/>
      <c r="P42" s="142">
        <f t="shared" si="7"/>
        <v>185</v>
      </c>
      <c r="Q42" s="156" t="str">
        <f t="shared" si="10"/>
        <v>¹</v>
      </c>
      <c r="R42" s="157" t="str">
        <f t="shared" si="10"/>
        <v>¹</v>
      </c>
      <c r="S42" s="158" t="str">
        <f t="shared" si="10"/>
        <v>¹</v>
      </c>
      <c r="T42" s="159" t="str">
        <f t="shared" si="10"/>
        <v>¹</v>
      </c>
      <c r="U42" s="160" t="str">
        <f t="shared" si="10"/>
        <v>¹</v>
      </c>
      <c r="V42" s="126"/>
      <c r="W42" s="142">
        <f t="shared" si="8"/>
        <v>243</v>
      </c>
      <c r="X42" s="156" t="str">
        <f t="shared" si="11"/>
        <v>ó</v>
      </c>
      <c r="Y42" s="157" t="str">
        <f t="shared" si="11"/>
        <v>ó</v>
      </c>
      <c r="Z42" s="158" t="str">
        <f t="shared" si="11"/>
        <v>ó</v>
      </c>
      <c r="AA42" s="159" t="str">
        <f t="shared" si="11"/>
        <v>ó</v>
      </c>
      <c r="AB42" s="160" t="str">
        <f t="shared" si="11"/>
        <v>ó</v>
      </c>
    </row>
    <row r="43" spans="2:28" ht="30" customHeight="1" x14ac:dyDescent="0.3">
      <c r="B43" s="141">
        <f t="shared" si="4"/>
        <v>70</v>
      </c>
      <c r="C43" s="151" t="str">
        <f t="shared" si="12"/>
        <v>F</v>
      </c>
      <c r="D43" s="152" t="str">
        <f t="shared" si="12"/>
        <v>F</v>
      </c>
      <c r="E43" s="153" t="str">
        <f t="shared" si="12"/>
        <v>F</v>
      </c>
      <c r="F43" s="154" t="str">
        <f t="shared" si="12"/>
        <v>F</v>
      </c>
      <c r="G43" s="155" t="str">
        <f t="shared" si="12"/>
        <v>F</v>
      </c>
      <c r="H43" s="126"/>
      <c r="I43" s="141">
        <f t="shared" si="6"/>
        <v>128</v>
      </c>
      <c r="J43" s="151" t="str">
        <f t="shared" si="9"/>
        <v>€</v>
      </c>
      <c r="K43" s="152" t="str">
        <f t="shared" si="9"/>
        <v>€</v>
      </c>
      <c r="L43" s="153" t="str">
        <f t="shared" si="9"/>
        <v>€</v>
      </c>
      <c r="M43" s="154" t="str">
        <f t="shared" si="9"/>
        <v>€</v>
      </c>
      <c r="N43" s="155" t="str">
        <f t="shared" si="9"/>
        <v>€</v>
      </c>
      <c r="O43" s="126"/>
      <c r="P43" s="141">
        <f t="shared" si="7"/>
        <v>186</v>
      </c>
      <c r="Q43" s="151" t="str">
        <f t="shared" si="10"/>
        <v>º</v>
      </c>
      <c r="R43" s="152" t="str">
        <f t="shared" si="10"/>
        <v>º</v>
      </c>
      <c r="S43" s="153" t="str">
        <f t="shared" si="10"/>
        <v>º</v>
      </c>
      <c r="T43" s="154" t="str">
        <f t="shared" si="10"/>
        <v>º</v>
      </c>
      <c r="U43" s="155" t="str">
        <f t="shared" si="10"/>
        <v>º</v>
      </c>
      <c r="V43" s="126"/>
      <c r="W43" s="141">
        <f t="shared" si="8"/>
        <v>244</v>
      </c>
      <c r="X43" s="151" t="str">
        <f t="shared" si="11"/>
        <v>ô</v>
      </c>
      <c r="Y43" s="152" t="str">
        <f t="shared" si="11"/>
        <v>ô</v>
      </c>
      <c r="Z43" s="153" t="str">
        <f t="shared" si="11"/>
        <v>ô</v>
      </c>
      <c r="AA43" s="154" t="str">
        <f t="shared" si="11"/>
        <v>ô</v>
      </c>
      <c r="AB43" s="155" t="str">
        <f t="shared" si="11"/>
        <v>ô</v>
      </c>
    </row>
    <row r="44" spans="2:28" ht="30" customHeight="1" x14ac:dyDescent="0.3">
      <c r="B44" s="142">
        <f t="shared" si="4"/>
        <v>71</v>
      </c>
      <c r="C44" s="156" t="str">
        <f t="shared" si="12"/>
        <v>G</v>
      </c>
      <c r="D44" s="157" t="str">
        <f t="shared" si="12"/>
        <v>G</v>
      </c>
      <c r="E44" s="158" t="str">
        <f t="shared" si="12"/>
        <v>G</v>
      </c>
      <c r="F44" s="159" t="str">
        <f t="shared" si="12"/>
        <v>G</v>
      </c>
      <c r="G44" s="160" t="str">
        <f t="shared" si="12"/>
        <v>G</v>
      </c>
      <c r="H44" s="126"/>
      <c r="I44" s="142">
        <f t="shared" si="6"/>
        <v>129</v>
      </c>
      <c r="J44" s="156" t="str">
        <f t="shared" si="9"/>
        <v></v>
      </c>
      <c r="K44" s="157" t="str">
        <f t="shared" si="9"/>
        <v></v>
      </c>
      <c r="L44" s="158" t="str">
        <f t="shared" si="9"/>
        <v></v>
      </c>
      <c r="M44" s="159" t="str">
        <f t="shared" si="9"/>
        <v></v>
      </c>
      <c r="N44" s="160" t="str">
        <f t="shared" si="9"/>
        <v></v>
      </c>
      <c r="O44" s="126"/>
      <c r="P44" s="142">
        <f t="shared" si="7"/>
        <v>187</v>
      </c>
      <c r="Q44" s="156" t="str">
        <f t="shared" si="10"/>
        <v>»</v>
      </c>
      <c r="R44" s="157" t="str">
        <f t="shared" si="10"/>
        <v>»</v>
      </c>
      <c r="S44" s="158" t="str">
        <f t="shared" si="10"/>
        <v>»</v>
      </c>
      <c r="T44" s="159" t="str">
        <f t="shared" si="10"/>
        <v>»</v>
      </c>
      <c r="U44" s="160" t="str">
        <f t="shared" si="10"/>
        <v>»</v>
      </c>
      <c r="V44" s="126"/>
      <c r="W44" s="142">
        <f t="shared" si="8"/>
        <v>245</v>
      </c>
      <c r="X44" s="156" t="str">
        <f t="shared" si="11"/>
        <v>õ</v>
      </c>
      <c r="Y44" s="157" t="str">
        <f t="shared" si="11"/>
        <v>õ</v>
      </c>
      <c r="Z44" s="158" t="str">
        <f t="shared" si="11"/>
        <v>õ</v>
      </c>
      <c r="AA44" s="159" t="str">
        <f t="shared" si="11"/>
        <v>õ</v>
      </c>
      <c r="AB44" s="160" t="str">
        <f t="shared" si="11"/>
        <v>õ</v>
      </c>
    </row>
    <row r="45" spans="2:28" ht="30" customHeight="1" x14ac:dyDescent="0.3">
      <c r="B45" s="141">
        <f t="shared" si="4"/>
        <v>72</v>
      </c>
      <c r="C45" s="151" t="str">
        <f t="shared" si="12"/>
        <v>H</v>
      </c>
      <c r="D45" s="152" t="str">
        <f t="shared" si="12"/>
        <v>H</v>
      </c>
      <c r="E45" s="153" t="str">
        <f t="shared" si="12"/>
        <v>H</v>
      </c>
      <c r="F45" s="154" t="str">
        <f t="shared" si="12"/>
        <v>H</v>
      </c>
      <c r="G45" s="155" t="str">
        <f t="shared" si="12"/>
        <v>H</v>
      </c>
      <c r="H45" s="126"/>
      <c r="I45" s="141">
        <f t="shared" si="6"/>
        <v>130</v>
      </c>
      <c r="J45" s="151" t="str">
        <f t="shared" si="9"/>
        <v>‚</v>
      </c>
      <c r="K45" s="152" t="str">
        <f t="shared" si="9"/>
        <v>‚</v>
      </c>
      <c r="L45" s="153" t="str">
        <f t="shared" si="9"/>
        <v>‚</v>
      </c>
      <c r="M45" s="154" t="str">
        <f t="shared" si="9"/>
        <v>‚</v>
      </c>
      <c r="N45" s="155" t="str">
        <f t="shared" si="9"/>
        <v>‚</v>
      </c>
      <c r="O45" s="126"/>
      <c r="P45" s="141">
        <f t="shared" si="7"/>
        <v>188</v>
      </c>
      <c r="Q45" s="151" t="str">
        <f t="shared" si="10"/>
        <v>¼</v>
      </c>
      <c r="R45" s="152" t="str">
        <f t="shared" si="10"/>
        <v>¼</v>
      </c>
      <c r="S45" s="153" t="str">
        <f t="shared" si="10"/>
        <v>¼</v>
      </c>
      <c r="T45" s="154" t="str">
        <f t="shared" si="10"/>
        <v>¼</v>
      </c>
      <c r="U45" s="155" t="str">
        <f t="shared" si="10"/>
        <v>¼</v>
      </c>
      <c r="V45" s="126"/>
      <c r="W45" s="141">
        <f t="shared" si="8"/>
        <v>246</v>
      </c>
      <c r="X45" s="151" t="str">
        <f t="shared" si="11"/>
        <v>ö</v>
      </c>
      <c r="Y45" s="152" t="str">
        <f t="shared" si="11"/>
        <v>ö</v>
      </c>
      <c r="Z45" s="153" t="str">
        <f t="shared" si="11"/>
        <v>ö</v>
      </c>
      <c r="AA45" s="154" t="str">
        <f t="shared" si="11"/>
        <v>ö</v>
      </c>
      <c r="AB45" s="155" t="str">
        <f t="shared" si="11"/>
        <v>ö</v>
      </c>
    </row>
    <row r="46" spans="2:28" ht="30" customHeight="1" x14ac:dyDescent="0.3">
      <c r="B46" s="142">
        <f t="shared" si="4"/>
        <v>73</v>
      </c>
      <c r="C46" s="156" t="str">
        <f t="shared" si="12"/>
        <v>I</v>
      </c>
      <c r="D46" s="157" t="str">
        <f t="shared" si="12"/>
        <v>I</v>
      </c>
      <c r="E46" s="158" t="str">
        <f t="shared" si="12"/>
        <v>I</v>
      </c>
      <c r="F46" s="159" t="str">
        <f t="shared" si="12"/>
        <v>I</v>
      </c>
      <c r="G46" s="160" t="str">
        <f t="shared" si="12"/>
        <v>I</v>
      </c>
      <c r="H46" s="126"/>
      <c r="I46" s="142">
        <f t="shared" si="6"/>
        <v>131</v>
      </c>
      <c r="J46" s="156" t="str">
        <f t="shared" si="9"/>
        <v>ƒ</v>
      </c>
      <c r="K46" s="157" t="str">
        <f t="shared" si="9"/>
        <v>ƒ</v>
      </c>
      <c r="L46" s="158" t="str">
        <f t="shared" si="9"/>
        <v>ƒ</v>
      </c>
      <c r="M46" s="159" t="str">
        <f t="shared" si="9"/>
        <v>ƒ</v>
      </c>
      <c r="N46" s="160" t="str">
        <f t="shared" si="9"/>
        <v>ƒ</v>
      </c>
      <c r="O46" s="126"/>
      <c r="P46" s="142">
        <f t="shared" si="7"/>
        <v>189</v>
      </c>
      <c r="Q46" s="156" t="str">
        <f t="shared" si="10"/>
        <v>½</v>
      </c>
      <c r="R46" s="157" t="str">
        <f t="shared" si="10"/>
        <v>½</v>
      </c>
      <c r="S46" s="158" t="str">
        <f t="shared" si="10"/>
        <v>½</v>
      </c>
      <c r="T46" s="159" t="str">
        <f t="shared" si="10"/>
        <v>½</v>
      </c>
      <c r="U46" s="160" t="str">
        <f t="shared" si="10"/>
        <v>½</v>
      </c>
      <c r="V46" s="126"/>
      <c r="W46" s="142">
        <f t="shared" si="8"/>
        <v>247</v>
      </c>
      <c r="X46" s="156" t="str">
        <f t="shared" si="11"/>
        <v>÷</v>
      </c>
      <c r="Y46" s="157" t="str">
        <f t="shared" si="11"/>
        <v>÷</v>
      </c>
      <c r="Z46" s="158" t="str">
        <f t="shared" si="11"/>
        <v>÷</v>
      </c>
      <c r="AA46" s="159" t="str">
        <f t="shared" si="11"/>
        <v>÷</v>
      </c>
      <c r="AB46" s="160" t="str">
        <f t="shared" si="11"/>
        <v>÷</v>
      </c>
    </row>
    <row r="47" spans="2:28" ht="30" customHeight="1" x14ac:dyDescent="0.3">
      <c r="B47" s="141">
        <f t="shared" si="4"/>
        <v>74</v>
      </c>
      <c r="C47" s="151" t="str">
        <f t="shared" si="12"/>
        <v>J</v>
      </c>
      <c r="D47" s="152" t="str">
        <f t="shared" si="12"/>
        <v>J</v>
      </c>
      <c r="E47" s="153" t="str">
        <f t="shared" si="12"/>
        <v>J</v>
      </c>
      <c r="F47" s="154" t="str">
        <f t="shared" si="12"/>
        <v>J</v>
      </c>
      <c r="G47" s="155" t="str">
        <f t="shared" si="12"/>
        <v>J</v>
      </c>
      <c r="H47" s="126"/>
      <c r="I47" s="141">
        <f t="shared" si="6"/>
        <v>132</v>
      </c>
      <c r="J47" s="151" t="str">
        <f t="shared" si="9"/>
        <v>„</v>
      </c>
      <c r="K47" s="152" t="str">
        <f t="shared" si="9"/>
        <v>„</v>
      </c>
      <c r="L47" s="153" t="str">
        <f t="shared" si="9"/>
        <v>„</v>
      </c>
      <c r="M47" s="154" t="str">
        <f t="shared" si="9"/>
        <v>„</v>
      </c>
      <c r="N47" s="155" t="str">
        <f t="shared" si="9"/>
        <v>„</v>
      </c>
      <c r="O47" s="126"/>
      <c r="P47" s="141">
        <f t="shared" si="7"/>
        <v>190</v>
      </c>
      <c r="Q47" s="151" t="str">
        <f t="shared" si="10"/>
        <v>¾</v>
      </c>
      <c r="R47" s="152" t="str">
        <f t="shared" si="10"/>
        <v>¾</v>
      </c>
      <c r="S47" s="153" t="str">
        <f t="shared" si="10"/>
        <v>¾</v>
      </c>
      <c r="T47" s="154" t="str">
        <f t="shared" si="10"/>
        <v>¾</v>
      </c>
      <c r="U47" s="155" t="str">
        <f t="shared" si="10"/>
        <v>¾</v>
      </c>
      <c r="V47" s="126"/>
      <c r="W47" s="141">
        <f t="shared" si="8"/>
        <v>248</v>
      </c>
      <c r="X47" s="151" t="str">
        <f t="shared" si="11"/>
        <v>ø</v>
      </c>
      <c r="Y47" s="152" t="str">
        <f t="shared" si="11"/>
        <v>ø</v>
      </c>
      <c r="Z47" s="153" t="str">
        <f t="shared" si="11"/>
        <v>ø</v>
      </c>
      <c r="AA47" s="154" t="str">
        <f t="shared" si="11"/>
        <v>ø</v>
      </c>
      <c r="AB47" s="155" t="str">
        <f t="shared" si="11"/>
        <v>ø</v>
      </c>
    </row>
    <row r="48" spans="2:28" ht="30" customHeight="1" x14ac:dyDescent="0.3">
      <c r="B48" s="142">
        <f t="shared" si="4"/>
        <v>75</v>
      </c>
      <c r="C48" s="156" t="str">
        <f t="shared" si="12"/>
        <v>K</v>
      </c>
      <c r="D48" s="157" t="str">
        <f t="shared" si="12"/>
        <v>K</v>
      </c>
      <c r="E48" s="158" t="str">
        <f t="shared" si="12"/>
        <v>K</v>
      </c>
      <c r="F48" s="159" t="str">
        <f t="shared" si="12"/>
        <v>K</v>
      </c>
      <c r="G48" s="160" t="str">
        <f t="shared" si="12"/>
        <v>K</v>
      </c>
      <c r="H48" s="126"/>
      <c r="I48" s="142">
        <f t="shared" si="6"/>
        <v>133</v>
      </c>
      <c r="J48" s="156" t="str">
        <f t="shared" si="9"/>
        <v>…</v>
      </c>
      <c r="K48" s="157" t="str">
        <f t="shared" si="9"/>
        <v>…</v>
      </c>
      <c r="L48" s="158" t="str">
        <f t="shared" si="9"/>
        <v>…</v>
      </c>
      <c r="M48" s="159" t="str">
        <f t="shared" si="9"/>
        <v>…</v>
      </c>
      <c r="N48" s="160" t="str">
        <f t="shared" si="9"/>
        <v>…</v>
      </c>
      <c r="O48" s="126"/>
      <c r="P48" s="142">
        <f t="shared" si="7"/>
        <v>191</v>
      </c>
      <c r="Q48" s="156" t="str">
        <f t="shared" si="10"/>
        <v>¿</v>
      </c>
      <c r="R48" s="157" t="str">
        <f t="shared" si="10"/>
        <v>¿</v>
      </c>
      <c r="S48" s="158" t="str">
        <f t="shared" si="10"/>
        <v>¿</v>
      </c>
      <c r="T48" s="159" t="str">
        <f t="shared" si="10"/>
        <v>¿</v>
      </c>
      <c r="U48" s="160" t="str">
        <f t="shared" si="10"/>
        <v>¿</v>
      </c>
      <c r="V48" s="126"/>
      <c r="W48" s="142">
        <f t="shared" si="8"/>
        <v>249</v>
      </c>
      <c r="X48" s="156" t="str">
        <f t="shared" si="11"/>
        <v>ù</v>
      </c>
      <c r="Y48" s="157" t="str">
        <f t="shared" si="11"/>
        <v>ù</v>
      </c>
      <c r="Z48" s="158" t="str">
        <f t="shared" si="11"/>
        <v>ù</v>
      </c>
      <c r="AA48" s="159" t="str">
        <f t="shared" si="11"/>
        <v>ù</v>
      </c>
      <c r="AB48" s="160" t="str">
        <f t="shared" si="11"/>
        <v>ù</v>
      </c>
    </row>
    <row r="49" spans="2:28" ht="30" customHeight="1" x14ac:dyDescent="0.3">
      <c r="B49" s="141">
        <f t="shared" si="4"/>
        <v>76</v>
      </c>
      <c r="C49" s="151" t="str">
        <f t="shared" si="12"/>
        <v>L</v>
      </c>
      <c r="D49" s="152" t="str">
        <f t="shared" si="12"/>
        <v>L</v>
      </c>
      <c r="E49" s="153" t="str">
        <f t="shared" si="12"/>
        <v>L</v>
      </c>
      <c r="F49" s="154" t="str">
        <f t="shared" si="12"/>
        <v>L</v>
      </c>
      <c r="G49" s="155" t="str">
        <f t="shared" si="12"/>
        <v>L</v>
      </c>
      <c r="H49" s="126"/>
      <c r="I49" s="141">
        <f t="shared" si="6"/>
        <v>134</v>
      </c>
      <c r="J49" s="151" t="str">
        <f t="shared" si="9"/>
        <v>†</v>
      </c>
      <c r="K49" s="152" t="str">
        <f t="shared" si="9"/>
        <v>†</v>
      </c>
      <c r="L49" s="153" t="str">
        <f t="shared" si="9"/>
        <v>†</v>
      </c>
      <c r="M49" s="154" t="str">
        <f t="shared" si="9"/>
        <v>†</v>
      </c>
      <c r="N49" s="155" t="str">
        <f t="shared" si="9"/>
        <v>†</v>
      </c>
      <c r="O49" s="126"/>
      <c r="P49" s="141">
        <f t="shared" si="7"/>
        <v>192</v>
      </c>
      <c r="Q49" s="151" t="str">
        <f t="shared" si="10"/>
        <v>À</v>
      </c>
      <c r="R49" s="152" t="str">
        <f t="shared" si="10"/>
        <v>À</v>
      </c>
      <c r="S49" s="153" t="str">
        <f t="shared" si="10"/>
        <v>À</v>
      </c>
      <c r="T49" s="154" t="str">
        <f t="shared" si="10"/>
        <v>À</v>
      </c>
      <c r="U49" s="155" t="str">
        <f t="shared" si="10"/>
        <v>À</v>
      </c>
      <c r="V49" s="126"/>
      <c r="W49" s="141">
        <f t="shared" si="8"/>
        <v>250</v>
      </c>
      <c r="X49" s="151" t="str">
        <f t="shared" si="11"/>
        <v>ú</v>
      </c>
      <c r="Y49" s="152" t="str">
        <f t="shared" si="11"/>
        <v>ú</v>
      </c>
      <c r="Z49" s="153" t="str">
        <f t="shared" si="11"/>
        <v>ú</v>
      </c>
      <c r="AA49" s="154" t="str">
        <f t="shared" si="11"/>
        <v>ú</v>
      </c>
      <c r="AB49" s="155" t="str">
        <f t="shared" si="11"/>
        <v>ú</v>
      </c>
    </row>
    <row r="50" spans="2:28" ht="30" customHeight="1" x14ac:dyDescent="0.35">
      <c r="B50" s="142">
        <f t="shared" si="4"/>
        <v>77</v>
      </c>
      <c r="C50" s="156" t="str">
        <f t="shared" si="12"/>
        <v>M</v>
      </c>
      <c r="D50" s="157" t="str">
        <f t="shared" si="12"/>
        <v>M</v>
      </c>
      <c r="E50" s="158" t="str">
        <f t="shared" si="12"/>
        <v>M</v>
      </c>
      <c r="F50" s="159" t="str">
        <f t="shared" si="12"/>
        <v>M</v>
      </c>
      <c r="G50" s="160" t="str">
        <f t="shared" si="12"/>
        <v>M</v>
      </c>
      <c r="H50" s="126"/>
      <c r="I50" s="142">
        <f t="shared" si="6"/>
        <v>135</v>
      </c>
      <c r="J50" s="156" t="str">
        <f t="shared" si="9"/>
        <v>‡</v>
      </c>
      <c r="K50" s="157" t="str">
        <f t="shared" si="9"/>
        <v>‡</v>
      </c>
      <c r="L50" s="158" t="str">
        <f t="shared" si="9"/>
        <v>‡</v>
      </c>
      <c r="M50" s="159" t="str">
        <f t="shared" si="9"/>
        <v>‡</v>
      </c>
      <c r="N50" s="160" t="str">
        <f t="shared" si="9"/>
        <v>‡</v>
      </c>
      <c r="O50" s="127"/>
      <c r="P50" s="142">
        <f t="shared" si="7"/>
        <v>193</v>
      </c>
      <c r="Q50" s="156" t="str">
        <f t="shared" si="10"/>
        <v>Á</v>
      </c>
      <c r="R50" s="157" t="str">
        <f t="shared" si="10"/>
        <v>Á</v>
      </c>
      <c r="S50" s="158" t="str">
        <f t="shared" si="10"/>
        <v>Á</v>
      </c>
      <c r="T50" s="159" t="str">
        <f t="shared" si="10"/>
        <v>Á</v>
      </c>
      <c r="U50" s="160" t="str">
        <f t="shared" si="10"/>
        <v>Á</v>
      </c>
      <c r="V50" s="126"/>
      <c r="W50" s="142">
        <f t="shared" si="8"/>
        <v>251</v>
      </c>
      <c r="X50" s="156" t="str">
        <f t="shared" si="11"/>
        <v>û</v>
      </c>
      <c r="Y50" s="157" t="str">
        <f t="shared" si="11"/>
        <v>û</v>
      </c>
      <c r="Z50" s="158" t="str">
        <f t="shared" si="11"/>
        <v>û</v>
      </c>
      <c r="AA50" s="159" t="str">
        <f t="shared" si="11"/>
        <v>û</v>
      </c>
      <c r="AB50" s="160" t="str">
        <f t="shared" si="11"/>
        <v>û</v>
      </c>
    </row>
    <row r="51" spans="2:28" ht="30" customHeight="1" x14ac:dyDescent="0.3">
      <c r="B51" s="141">
        <f t="shared" si="4"/>
        <v>78</v>
      </c>
      <c r="C51" s="151" t="str">
        <f t="shared" si="12"/>
        <v>N</v>
      </c>
      <c r="D51" s="152" t="str">
        <f t="shared" si="12"/>
        <v>N</v>
      </c>
      <c r="E51" s="153" t="str">
        <f t="shared" si="12"/>
        <v>N</v>
      </c>
      <c r="F51" s="154" t="str">
        <f t="shared" si="12"/>
        <v>N</v>
      </c>
      <c r="G51" s="155" t="str">
        <f t="shared" si="12"/>
        <v>N</v>
      </c>
      <c r="H51" s="126"/>
      <c r="I51" s="141">
        <f t="shared" si="6"/>
        <v>136</v>
      </c>
      <c r="J51" s="151" t="str">
        <f t="shared" si="9"/>
        <v>ˆ</v>
      </c>
      <c r="K51" s="152" t="str">
        <f t="shared" si="9"/>
        <v>ˆ</v>
      </c>
      <c r="L51" s="153" t="str">
        <f t="shared" si="9"/>
        <v>ˆ</v>
      </c>
      <c r="M51" s="154" t="str">
        <f t="shared" si="9"/>
        <v>ˆ</v>
      </c>
      <c r="N51" s="155" t="str">
        <f t="shared" si="9"/>
        <v>ˆ</v>
      </c>
      <c r="O51" s="126"/>
      <c r="P51" s="141">
        <f t="shared" si="7"/>
        <v>194</v>
      </c>
      <c r="Q51" s="151" t="str">
        <f t="shared" si="10"/>
        <v>Â</v>
      </c>
      <c r="R51" s="152" t="str">
        <f t="shared" si="10"/>
        <v>Â</v>
      </c>
      <c r="S51" s="153" t="str">
        <f t="shared" si="10"/>
        <v>Â</v>
      </c>
      <c r="T51" s="154" t="str">
        <f t="shared" si="10"/>
        <v>Â</v>
      </c>
      <c r="U51" s="155" t="str">
        <f t="shared" si="10"/>
        <v>Â</v>
      </c>
      <c r="V51" s="126"/>
      <c r="W51" s="141">
        <f t="shared" si="8"/>
        <v>252</v>
      </c>
      <c r="X51" s="151" t="str">
        <f t="shared" si="11"/>
        <v>ü</v>
      </c>
      <c r="Y51" s="152" t="str">
        <f t="shared" si="11"/>
        <v>ü</v>
      </c>
      <c r="Z51" s="153" t="str">
        <f t="shared" si="11"/>
        <v>ü</v>
      </c>
      <c r="AA51" s="154" t="str">
        <f t="shared" si="11"/>
        <v>ü</v>
      </c>
      <c r="AB51" s="155" t="str">
        <f t="shared" si="11"/>
        <v>ü</v>
      </c>
    </row>
    <row r="52" spans="2:28" ht="30" customHeight="1" x14ac:dyDescent="0.3">
      <c r="B52" s="142">
        <f t="shared" si="4"/>
        <v>79</v>
      </c>
      <c r="C52" s="156" t="str">
        <f t="shared" si="12"/>
        <v>O</v>
      </c>
      <c r="D52" s="157" t="str">
        <f t="shared" si="12"/>
        <v>O</v>
      </c>
      <c r="E52" s="158" t="str">
        <f t="shared" si="12"/>
        <v>O</v>
      </c>
      <c r="F52" s="159" t="str">
        <f t="shared" si="12"/>
        <v>O</v>
      </c>
      <c r="G52" s="160" t="str">
        <f t="shared" si="12"/>
        <v>O</v>
      </c>
      <c r="H52" s="126"/>
      <c r="I52" s="142">
        <f t="shared" si="6"/>
        <v>137</v>
      </c>
      <c r="J52" s="156" t="str">
        <f t="shared" si="9"/>
        <v>‰</v>
      </c>
      <c r="K52" s="157" t="str">
        <f t="shared" si="9"/>
        <v>‰</v>
      </c>
      <c r="L52" s="158" t="str">
        <f t="shared" si="9"/>
        <v>‰</v>
      </c>
      <c r="M52" s="159" t="str">
        <f t="shared" si="9"/>
        <v>‰</v>
      </c>
      <c r="N52" s="160" t="str">
        <f t="shared" si="9"/>
        <v>‰</v>
      </c>
      <c r="O52" s="126"/>
      <c r="P52" s="142">
        <f t="shared" si="7"/>
        <v>195</v>
      </c>
      <c r="Q52" s="156" t="str">
        <f t="shared" si="10"/>
        <v>Ã</v>
      </c>
      <c r="R52" s="157" t="str">
        <f t="shared" si="10"/>
        <v>Ã</v>
      </c>
      <c r="S52" s="158" t="str">
        <f t="shared" si="10"/>
        <v>Ã</v>
      </c>
      <c r="T52" s="159" t="str">
        <f t="shared" si="10"/>
        <v>Ã</v>
      </c>
      <c r="U52" s="160" t="str">
        <f t="shared" si="10"/>
        <v>Ã</v>
      </c>
      <c r="V52" s="126"/>
      <c r="W52" s="142">
        <f t="shared" si="8"/>
        <v>253</v>
      </c>
      <c r="X52" s="156" t="str">
        <f t="shared" si="11"/>
        <v>ý</v>
      </c>
      <c r="Y52" s="157" t="str">
        <f t="shared" si="11"/>
        <v>ý</v>
      </c>
      <c r="Z52" s="158" t="str">
        <f t="shared" si="11"/>
        <v>ý</v>
      </c>
      <c r="AA52" s="159" t="str">
        <f t="shared" si="11"/>
        <v>ý</v>
      </c>
      <c r="AB52" s="160" t="str">
        <f t="shared" si="11"/>
        <v>ý</v>
      </c>
    </row>
    <row r="53" spans="2:28" ht="30" customHeight="1" x14ac:dyDescent="0.3">
      <c r="B53" s="141">
        <f t="shared" si="4"/>
        <v>80</v>
      </c>
      <c r="C53" s="151" t="str">
        <f t="shared" si="12"/>
        <v>P</v>
      </c>
      <c r="D53" s="152" t="str">
        <f t="shared" si="12"/>
        <v>P</v>
      </c>
      <c r="E53" s="153" t="str">
        <f t="shared" si="12"/>
        <v>P</v>
      </c>
      <c r="F53" s="154" t="str">
        <f t="shared" si="12"/>
        <v>P</v>
      </c>
      <c r="G53" s="155" t="str">
        <f t="shared" si="12"/>
        <v>P</v>
      </c>
      <c r="H53" s="126"/>
      <c r="I53" s="141">
        <f t="shared" si="6"/>
        <v>138</v>
      </c>
      <c r="J53" s="151" t="str">
        <f t="shared" si="9"/>
        <v>Š</v>
      </c>
      <c r="K53" s="152" t="str">
        <f t="shared" si="9"/>
        <v>Š</v>
      </c>
      <c r="L53" s="153" t="str">
        <f t="shared" si="9"/>
        <v>Š</v>
      </c>
      <c r="M53" s="154" t="str">
        <f t="shared" si="9"/>
        <v>Š</v>
      </c>
      <c r="N53" s="155" t="str">
        <f t="shared" si="9"/>
        <v>Š</v>
      </c>
      <c r="O53" s="126"/>
      <c r="P53" s="141">
        <f t="shared" si="7"/>
        <v>196</v>
      </c>
      <c r="Q53" s="151" t="str">
        <f t="shared" si="10"/>
        <v>Ä</v>
      </c>
      <c r="R53" s="152" t="str">
        <f t="shared" si="10"/>
        <v>Ä</v>
      </c>
      <c r="S53" s="153" t="str">
        <f t="shared" si="10"/>
        <v>Ä</v>
      </c>
      <c r="T53" s="154" t="str">
        <f t="shared" si="10"/>
        <v>Ä</v>
      </c>
      <c r="U53" s="155" t="str">
        <f t="shared" si="10"/>
        <v>Ä</v>
      </c>
      <c r="V53" s="126"/>
      <c r="W53" s="141">
        <f t="shared" si="8"/>
        <v>254</v>
      </c>
      <c r="X53" s="151" t="str">
        <f t="shared" si="11"/>
        <v>þ</v>
      </c>
      <c r="Y53" s="152" t="str">
        <f t="shared" si="11"/>
        <v>þ</v>
      </c>
      <c r="Z53" s="153" t="str">
        <f t="shared" si="11"/>
        <v>þ</v>
      </c>
      <c r="AA53" s="154" t="str">
        <f t="shared" si="11"/>
        <v>þ</v>
      </c>
      <c r="AB53" s="155" t="str">
        <f t="shared" si="11"/>
        <v>þ</v>
      </c>
    </row>
    <row r="54" spans="2:28" ht="30" customHeight="1" x14ac:dyDescent="0.3">
      <c r="B54" s="142">
        <f t="shared" si="4"/>
        <v>81</v>
      </c>
      <c r="C54" s="156" t="str">
        <f t="shared" si="12"/>
        <v>Q</v>
      </c>
      <c r="D54" s="157" t="str">
        <f t="shared" si="12"/>
        <v>Q</v>
      </c>
      <c r="E54" s="158" t="str">
        <f t="shared" si="12"/>
        <v>Q</v>
      </c>
      <c r="F54" s="159" t="str">
        <f t="shared" si="12"/>
        <v>Q</v>
      </c>
      <c r="G54" s="160" t="str">
        <f t="shared" si="12"/>
        <v>Q</v>
      </c>
      <c r="H54" s="126"/>
      <c r="I54" s="142">
        <f t="shared" si="6"/>
        <v>139</v>
      </c>
      <c r="J54" s="156" t="str">
        <f t="shared" si="9"/>
        <v>‹</v>
      </c>
      <c r="K54" s="157" t="str">
        <f t="shared" si="9"/>
        <v>‹</v>
      </c>
      <c r="L54" s="158" t="str">
        <f t="shared" si="9"/>
        <v>‹</v>
      </c>
      <c r="M54" s="159" t="str">
        <f t="shared" si="9"/>
        <v>‹</v>
      </c>
      <c r="N54" s="160" t="str">
        <f t="shared" si="9"/>
        <v>‹</v>
      </c>
      <c r="O54" s="126"/>
      <c r="P54" s="142">
        <f t="shared" si="7"/>
        <v>197</v>
      </c>
      <c r="Q54" s="156" t="str">
        <f t="shared" si="10"/>
        <v>Å</v>
      </c>
      <c r="R54" s="157" t="str">
        <f t="shared" si="10"/>
        <v>Å</v>
      </c>
      <c r="S54" s="158" t="str">
        <f t="shared" si="10"/>
        <v>Å</v>
      </c>
      <c r="T54" s="159" t="str">
        <f t="shared" si="10"/>
        <v>Å</v>
      </c>
      <c r="U54" s="160" t="str">
        <f t="shared" si="10"/>
        <v>Å</v>
      </c>
      <c r="V54" s="126"/>
      <c r="W54" s="144">
        <f t="shared" si="8"/>
        <v>255</v>
      </c>
      <c r="X54" s="166" t="str">
        <f t="shared" si="11"/>
        <v>ÿ</v>
      </c>
      <c r="Y54" s="167" t="str">
        <f t="shared" si="11"/>
        <v>ÿ</v>
      </c>
      <c r="Z54" s="168" t="str">
        <f t="shared" si="11"/>
        <v>ÿ</v>
      </c>
      <c r="AA54" s="169" t="str">
        <f t="shared" si="11"/>
        <v>ÿ</v>
      </c>
      <c r="AB54" s="170" t="str">
        <f t="shared" si="11"/>
        <v>ÿ</v>
      </c>
    </row>
    <row r="55" spans="2:28" ht="30" customHeight="1" x14ac:dyDescent="0.3">
      <c r="B55" s="141">
        <f t="shared" si="4"/>
        <v>82</v>
      </c>
      <c r="C55" s="151" t="str">
        <f t="shared" si="12"/>
        <v>R</v>
      </c>
      <c r="D55" s="152" t="str">
        <f t="shared" si="12"/>
        <v>R</v>
      </c>
      <c r="E55" s="153" t="str">
        <f t="shared" si="12"/>
        <v>R</v>
      </c>
      <c r="F55" s="154" t="str">
        <f t="shared" si="12"/>
        <v>R</v>
      </c>
      <c r="G55" s="155" t="str">
        <f t="shared" si="12"/>
        <v>R</v>
      </c>
      <c r="H55" s="126"/>
      <c r="I55" s="141">
        <f t="shared" si="6"/>
        <v>140</v>
      </c>
      <c r="J55" s="151" t="str">
        <f t="shared" si="9"/>
        <v>Œ</v>
      </c>
      <c r="K55" s="152" t="str">
        <f t="shared" si="9"/>
        <v>Œ</v>
      </c>
      <c r="L55" s="153" t="str">
        <f t="shared" si="9"/>
        <v>Œ</v>
      </c>
      <c r="M55" s="154" t="str">
        <f t="shared" si="9"/>
        <v>Œ</v>
      </c>
      <c r="N55" s="155" t="str">
        <f t="shared" si="9"/>
        <v>Œ</v>
      </c>
      <c r="O55" s="126"/>
      <c r="P55" s="141">
        <f t="shared" si="7"/>
        <v>198</v>
      </c>
      <c r="Q55" s="151" t="str">
        <f t="shared" si="10"/>
        <v>Æ</v>
      </c>
      <c r="R55" s="152" t="str">
        <f t="shared" si="10"/>
        <v>Æ</v>
      </c>
      <c r="S55" s="153" t="str">
        <f t="shared" si="10"/>
        <v>Æ</v>
      </c>
      <c r="T55" s="154" t="str">
        <f t="shared" si="10"/>
        <v>Æ</v>
      </c>
      <c r="U55" s="155" t="str">
        <f t="shared" si="10"/>
        <v>Æ</v>
      </c>
      <c r="V55" s="126"/>
      <c r="W55" s="128"/>
      <c r="X55" s="129"/>
      <c r="Y55" s="130"/>
      <c r="Z55" s="131"/>
      <c r="AA55" s="132"/>
      <c r="AB55" s="133"/>
    </row>
    <row r="56" spans="2:28" ht="30" customHeight="1" x14ac:dyDescent="0.3">
      <c r="B56" s="142">
        <f t="shared" si="4"/>
        <v>83</v>
      </c>
      <c r="C56" s="156" t="str">
        <f t="shared" si="12"/>
        <v>S</v>
      </c>
      <c r="D56" s="157" t="str">
        <f t="shared" si="12"/>
        <v>S</v>
      </c>
      <c r="E56" s="158" t="str">
        <f t="shared" si="12"/>
        <v>S</v>
      </c>
      <c r="F56" s="159" t="str">
        <f t="shared" si="12"/>
        <v>S</v>
      </c>
      <c r="G56" s="160" t="str">
        <f t="shared" si="12"/>
        <v>S</v>
      </c>
      <c r="H56" s="126"/>
      <c r="I56" s="142">
        <f t="shared" si="6"/>
        <v>141</v>
      </c>
      <c r="J56" s="156" t="str">
        <f t="shared" si="9"/>
        <v></v>
      </c>
      <c r="K56" s="157" t="str">
        <f t="shared" si="9"/>
        <v></v>
      </c>
      <c r="L56" s="158" t="str">
        <f t="shared" si="9"/>
        <v></v>
      </c>
      <c r="M56" s="159" t="str">
        <f t="shared" si="9"/>
        <v></v>
      </c>
      <c r="N56" s="160" t="str">
        <f t="shared" si="9"/>
        <v></v>
      </c>
      <c r="O56" s="126"/>
      <c r="P56" s="142">
        <f t="shared" si="7"/>
        <v>199</v>
      </c>
      <c r="Q56" s="156" t="str">
        <f t="shared" si="10"/>
        <v>Ç</v>
      </c>
      <c r="R56" s="157" t="str">
        <f t="shared" si="10"/>
        <v>Ç</v>
      </c>
      <c r="S56" s="158" t="str">
        <f t="shared" si="10"/>
        <v>Ç</v>
      </c>
      <c r="T56" s="159" t="str">
        <f t="shared" si="10"/>
        <v>Ç</v>
      </c>
      <c r="U56" s="160" t="str">
        <f t="shared" si="10"/>
        <v>Ç</v>
      </c>
      <c r="V56" s="126"/>
      <c r="W56" s="128"/>
      <c r="X56" s="129"/>
      <c r="Y56" s="130"/>
      <c r="Z56" s="131"/>
      <c r="AA56" s="132"/>
      <c r="AB56" s="133"/>
    </row>
    <row r="57" spans="2:28" ht="30" customHeight="1" x14ac:dyDescent="0.3">
      <c r="B57" s="141">
        <f t="shared" si="4"/>
        <v>84</v>
      </c>
      <c r="C57" s="151" t="str">
        <f t="shared" si="12"/>
        <v>T</v>
      </c>
      <c r="D57" s="152" t="str">
        <f t="shared" si="12"/>
        <v>T</v>
      </c>
      <c r="E57" s="153" t="str">
        <f t="shared" si="12"/>
        <v>T</v>
      </c>
      <c r="F57" s="154" t="str">
        <f t="shared" si="12"/>
        <v>T</v>
      </c>
      <c r="G57" s="155" t="str">
        <f t="shared" si="12"/>
        <v>T</v>
      </c>
      <c r="H57" s="126"/>
      <c r="I57" s="141">
        <f t="shared" si="6"/>
        <v>142</v>
      </c>
      <c r="J57" s="151" t="str">
        <f t="shared" si="9"/>
        <v>Ž</v>
      </c>
      <c r="K57" s="152" t="str">
        <f t="shared" si="9"/>
        <v>Ž</v>
      </c>
      <c r="L57" s="153" t="str">
        <f t="shared" si="9"/>
        <v>Ž</v>
      </c>
      <c r="M57" s="154" t="str">
        <f t="shared" si="9"/>
        <v>Ž</v>
      </c>
      <c r="N57" s="155" t="str">
        <f t="shared" si="9"/>
        <v>Ž</v>
      </c>
      <c r="O57" s="126"/>
      <c r="P57" s="141">
        <f t="shared" si="7"/>
        <v>200</v>
      </c>
      <c r="Q57" s="151" t="str">
        <f t="shared" si="10"/>
        <v>È</v>
      </c>
      <c r="R57" s="152" t="str">
        <f t="shared" si="10"/>
        <v>È</v>
      </c>
      <c r="S57" s="153" t="str">
        <f t="shared" si="10"/>
        <v>È</v>
      </c>
      <c r="T57" s="154" t="str">
        <f t="shared" si="10"/>
        <v>È</v>
      </c>
      <c r="U57" s="155" t="str">
        <f t="shared" si="10"/>
        <v>È</v>
      </c>
      <c r="V57" s="126"/>
      <c r="W57" s="128"/>
      <c r="X57" s="129"/>
      <c r="Y57" s="130"/>
      <c r="Z57" s="131"/>
      <c r="AA57" s="132"/>
      <c r="AB57" s="133"/>
    </row>
    <row r="58" spans="2:28" ht="30" customHeight="1" x14ac:dyDescent="0.3">
      <c r="B58" s="142">
        <f t="shared" si="4"/>
        <v>85</v>
      </c>
      <c r="C58" s="156" t="str">
        <f t="shared" si="12"/>
        <v>U</v>
      </c>
      <c r="D58" s="157" t="str">
        <f t="shared" si="12"/>
        <v>U</v>
      </c>
      <c r="E58" s="158" t="str">
        <f t="shared" si="12"/>
        <v>U</v>
      </c>
      <c r="F58" s="159" t="str">
        <f t="shared" si="12"/>
        <v>U</v>
      </c>
      <c r="G58" s="160" t="str">
        <f t="shared" si="12"/>
        <v>U</v>
      </c>
      <c r="H58" s="126"/>
      <c r="I58" s="142">
        <f t="shared" si="6"/>
        <v>143</v>
      </c>
      <c r="J58" s="156" t="str">
        <f t="shared" si="9"/>
        <v></v>
      </c>
      <c r="K58" s="157" t="str">
        <f t="shared" si="9"/>
        <v></v>
      </c>
      <c r="L58" s="158" t="str">
        <f t="shared" si="9"/>
        <v></v>
      </c>
      <c r="M58" s="159" t="str">
        <f t="shared" si="9"/>
        <v></v>
      </c>
      <c r="N58" s="160" t="str">
        <f t="shared" si="9"/>
        <v></v>
      </c>
      <c r="O58" s="126"/>
      <c r="P58" s="142">
        <f t="shared" si="7"/>
        <v>201</v>
      </c>
      <c r="Q58" s="156" t="str">
        <f t="shared" si="10"/>
        <v>É</v>
      </c>
      <c r="R58" s="157" t="str">
        <f t="shared" si="10"/>
        <v>É</v>
      </c>
      <c r="S58" s="158" t="str">
        <f t="shared" si="10"/>
        <v>É</v>
      </c>
      <c r="T58" s="159" t="str">
        <f t="shared" si="10"/>
        <v>É</v>
      </c>
      <c r="U58" s="160" t="str">
        <f t="shared" si="10"/>
        <v>É</v>
      </c>
      <c r="V58" s="126"/>
      <c r="W58" s="128"/>
      <c r="X58" s="129"/>
      <c r="Y58" s="130"/>
      <c r="Z58" s="131"/>
      <c r="AA58" s="132"/>
      <c r="AB58" s="133"/>
    </row>
    <row r="59" spans="2:28" ht="30" customHeight="1" x14ac:dyDescent="0.3">
      <c r="B59" s="141">
        <f t="shared" si="4"/>
        <v>86</v>
      </c>
      <c r="C59" s="151" t="str">
        <f t="shared" si="12"/>
        <v>V</v>
      </c>
      <c r="D59" s="152" t="str">
        <f t="shared" si="12"/>
        <v>V</v>
      </c>
      <c r="E59" s="153" t="str">
        <f t="shared" si="12"/>
        <v>V</v>
      </c>
      <c r="F59" s="154" t="str">
        <f t="shared" si="12"/>
        <v>V</v>
      </c>
      <c r="G59" s="155" t="str">
        <f t="shared" si="12"/>
        <v>V</v>
      </c>
      <c r="H59" s="126"/>
      <c r="I59" s="141">
        <f t="shared" si="6"/>
        <v>144</v>
      </c>
      <c r="J59" s="151" t="str">
        <f t="shared" si="9"/>
        <v></v>
      </c>
      <c r="K59" s="152" t="str">
        <f t="shared" si="9"/>
        <v></v>
      </c>
      <c r="L59" s="153" t="str">
        <f t="shared" si="9"/>
        <v></v>
      </c>
      <c r="M59" s="154" t="str">
        <f t="shared" si="9"/>
        <v></v>
      </c>
      <c r="N59" s="155" t="str">
        <f t="shared" si="9"/>
        <v></v>
      </c>
      <c r="O59" s="126"/>
      <c r="P59" s="141">
        <f t="shared" si="7"/>
        <v>202</v>
      </c>
      <c r="Q59" s="151" t="str">
        <f t="shared" si="10"/>
        <v>Ê</v>
      </c>
      <c r="R59" s="152" t="str">
        <f t="shared" si="10"/>
        <v>Ê</v>
      </c>
      <c r="S59" s="153" t="str">
        <f t="shared" si="10"/>
        <v>Ê</v>
      </c>
      <c r="T59" s="154" t="str">
        <f t="shared" si="10"/>
        <v>Ê</v>
      </c>
      <c r="U59" s="155" t="str">
        <f t="shared" si="10"/>
        <v>Ê</v>
      </c>
      <c r="V59" s="126"/>
      <c r="W59" s="128"/>
      <c r="X59" s="129"/>
      <c r="Y59" s="130"/>
      <c r="Z59" s="131"/>
      <c r="AA59" s="132"/>
      <c r="AB59" s="133"/>
    </row>
    <row r="60" spans="2:28" ht="30" customHeight="1" x14ac:dyDescent="0.3">
      <c r="B60" s="142">
        <f t="shared" si="4"/>
        <v>87</v>
      </c>
      <c r="C60" s="156" t="str">
        <f t="shared" si="12"/>
        <v>W</v>
      </c>
      <c r="D60" s="157" t="str">
        <f t="shared" si="12"/>
        <v>W</v>
      </c>
      <c r="E60" s="158" t="str">
        <f t="shared" si="12"/>
        <v>W</v>
      </c>
      <c r="F60" s="159" t="str">
        <f t="shared" si="12"/>
        <v>W</v>
      </c>
      <c r="G60" s="160" t="str">
        <f t="shared" si="12"/>
        <v>W</v>
      </c>
      <c r="H60" s="126"/>
      <c r="I60" s="142">
        <f t="shared" si="6"/>
        <v>145</v>
      </c>
      <c r="J60" s="156" t="str">
        <f t="shared" si="9"/>
        <v>‘</v>
      </c>
      <c r="K60" s="157" t="str">
        <f t="shared" si="9"/>
        <v>‘</v>
      </c>
      <c r="L60" s="158" t="str">
        <f t="shared" si="9"/>
        <v>‘</v>
      </c>
      <c r="M60" s="159" t="str">
        <f t="shared" si="9"/>
        <v>‘</v>
      </c>
      <c r="N60" s="160" t="str">
        <f t="shared" si="9"/>
        <v>‘</v>
      </c>
      <c r="O60" s="126"/>
      <c r="P60" s="142">
        <f t="shared" si="7"/>
        <v>203</v>
      </c>
      <c r="Q60" s="156" t="str">
        <f t="shared" si="10"/>
        <v>Ë</v>
      </c>
      <c r="R60" s="157" t="str">
        <f t="shared" si="10"/>
        <v>Ë</v>
      </c>
      <c r="S60" s="158" t="str">
        <f t="shared" si="10"/>
        <v>Ë</v>
      </c>
      <c r="T60" s="159" t="str">
        <f t="shared" si="10"/>
        <v>Ë</v>
      </c>
      <c r="U60" s="160" t="str">
        <f t="shared" si="10"/>
        <v>Ë</v>
      </c>
      <c r="V60" s="126"/>
      <c r="W60" s="128"/>
      <c r="X60" s="129"/>
      <c r="Y60" s="130"/>
      <c r="Z60" s="131"/>
      <c r="AA60" s="132"/>
      <c r="AB60" s="133"/>
    </row>
    <row r="61" spans="2:28" ht="30" customHeight="1" x14ac:dyDescent="0.3">
      <c r="B61" s="141">
        <f t="shared" si="4"/>
        <v>88</v>
      </c>
      <c r="C61" s="151" t="str">
        <f t="shared" si="12"/>
        <v>X</v>
      </c>
      <c r="D61" s="152" t="str">
        <f t="shared" si="12"/>
        <v>X</v>
      </c>
      <c r="E61" s="153" t="str">
        <f t="shared" si="12"/>
        <v>X</v>
      </c>
      <c r="F61" s="154" t="str">
        <f t="shared" si="12"/>
        <v>X</v>
      </c>
      <c r="G61" s="155" t="str">
        <f t="shared" si="12"/>
        <v>X</v>
      </c>
      <c r="H61" s="126"/>
      <c r="I61" s="141">
        <f t="shared" si="6"/>
        <v>146</v>
      </c>
      <c r="J61" s="151" t="str">
        <f t="shared" si="9"/>
        <v>’</v>
      </c>
      <c r="K61" s="152" t="str">
        <f t="shared" si="9"/>
        <v>’</v>
      </c>
      <c r="L61" s="153" t="str">
        <f t="shared" si="9"/>
        <v>’</v>
      </c>
      <c r="M61" s="154" t="str">
        <f t="shared" si="9"/>
        <v>’</v>
      </c>
      <c r="N61" s="155" t="str">
        <f t="shared" si="9"/>
        <v>’</v>
      </c>
      <c r="O61" s="126"/>
      <c r="P61" s="141">
        <f t="shared" si="7"/>
        <v>204</v>
      </c>
      <c r="Q61" s="151" t="str">
        <f t="shared" si="10"/>
        <v>Ì</v>
      </c>
      <c r="R61" s="152" t="str">
        <f t="shared" si="10"/>
        <v>Ì</v>
      </c>
      <c r="S61" s="153" t="str">
        <f t="shared" si="10"/>
        <v>Ì</v>
      </c>
      <c r="T61" s="154" t="str">
        <f t="shared" si="10"/>
        <v>Ì</v>
      </c>
      <c r="U61" s="155" t="str">
        <f t="shared" si="10"/>
        <v>Ì</v>
      </c>
      <c r="V61" s="126"/>
      <c r="W61" s="128"/>
      <c r="X61" s="129"/>
      <c r="Y61" s="130"/>
      <c r="Z61" s="131"/>
      <c r="AA61" s="132"/>
      <c r="AB61" s="133"/>
    </row>
    <row r="62" spans="2:28" ht="30" customHeight="1" x14ac:dyDescent="0.3">
      <c r="B62" s="142">
        <f t="shared" si="4"/>
        <v>89</v>
      </c>
      <c r="C62" s="156" t="str">
        <f t="shared" si="12"/>
        <v>Y</v>
      </c>
      <c r="D62" s="157" t="str">
        <f t="shared" si="12"/>
        <v>Y</v>
      </c>
      <c r="E62" s="158" t="str">
        <f t="shared" si="12"/>
        <v>Y</v>
      </c>
      <c r="F62" s="159" t="str">
        <f t="shared" si="12"/>
        <v>Y</v>
      </c>
      <c r="G62" s="160" t="str">
        <f t="shared" si="12"/>
        <v>Y</v>
      </c>
      <c r="H62" s="126"/>
      <c r="I62" s="142">
        <f t="shared" si="6"/>
        <v>147</v>
      </c>
      <c r="J62" s="156" t="str">
        <f t="shared" si="9"/>
        <v>“</v>
      </c>
      <c r="K62" s="157" t="str">
        <f t="shared" si="9"/>
        <v>“</v>
      </c>
      <c r="L62" s="158" t="str">
        <f t="shared" si="9"/>
        <v>“</v>
      </c>
      <c r="M62" s="159" t="str">
        <f t="shared" si="9"/>
        <v>“</v>
      </c>
      <c r="N62" s="160" t="str">
        <f t="shared" si="9"/>
        <v>“</v>
      </c>
      <c r="O62" s="126"/>
      <c r="P62" s="142">
        <f t="shared" si="7"/>
        <v>205</v>
      </c>
      <c r="Q62" s="156" t="str">
        <f t="shared" si="10"/>
        <v>Í</v>
      </c>
      <c r="R62" s="157" t="str">
        <f t="shared" si="10"/>
        <v>Í</v>
      </c>
      <c r="S62" s="158" t="str">
        <f t="shared" si="10"/>
        <v>Í</v>
      </c>
      <c r="T62" s="159" t="str">
        <f t="shared" si="10"/>
        <v>Í</v>
      </c>
      <c r="U62" s="160" t="str">
        <f t="shared" si="10"/>
        <v>Í</v>
      </c>
      <c r="V62" s="126"/>
      <c r="W62" s="128"/>
      <c r="X62" s="129"/>
      <c r="Y62" s="130"/>
      <c r="Z62" s="131"/>
      <c r="AA62" s="132"/>
      <c r="AB62" s="133"/>
    </row>
    <row r="63" spans="2:28" ht="30" customHeight="1" x14ac:dyDescent="0.3">
      <c r="B63" s="143">
        <f t="shared" si="4"/>
        <v>90</v>
      </c>
      <c r="C63" s="161" t="str">
        <f t="shared" si="12"/>
        <v>Z</v>
      </c>
      <c r="D63" s="162" t="str">
        <f t="shared" si="12"/>
        <v>Z</v>
      </c>
      <c r="E63" s="163" t="str">
        <f t="shared" si="12"/>
        <v>Z</v>
      </c>
      <c r="F63" s="164" t="str">
        <f t="shared" si="12"/>
        <v>Z</v>
      </c>
      <c r="G63" s="165" t="str">
        <f t="shared" si="12"/>
        <v>Z</v>
      </c>
      <c r="H63" s="126"/>
      <c r="I63" s="143">
        <f t="shared" si="6"/>
        <v>148</v>
      </c>
      <c r="J63" s="161" t="str">
        <f t="shared" si="9"/>
        <v>”</v>
      </c>
      <c r="K63" s="162" t="str">
        <f t="shared" si="9"/>
        <v>”</v>
      </c>
      <c r="L63" s="163" t="str">
        <f t="shared" si="9"/>
        <v>”</v>
      </c>
      <c r="M63" s="164" t="str">
        <f t="shared" si="9"/>
        <v>”</v>
      </c>
      <c r="N63" s="165" t="str">
        <f t="shared" si="9"/>
        <v>”</v>
      </c>
      <c r="O63" s="126"/>
      <c r="P63" s="143">
        <f t="shared" si="7"/>
        <v>206</v>
      </c>
      <c r="Q63" s="161" t="str">
        <f t="shared" si="10"/>
        <v>Î</v>
      </c>
      <c r="R63" s="162" t="str">
        <f t="shared" si="10"/>
        <v>Î</v>
      </c>
      <c r="S63" s="163" t="str">
        <f t="shared" si="10"/>
        <v>Î</v>
      </c>
      <c r="T63" s="164" t="str">
        <f t="shared" si="10"/>
        <v>Î</v>
      </c>
      <c r="U63" s="165" t="str">
        <f t="shared" si="10"/>
        <v>Î</v>
      </c>
      <c r="V63" s="126"/>
      <c r="W63" s="128"/>
      <c r="X63" s="129"/>
      <c r="Y63" s="130"/>
      <c r="Z63" s="131"/>
      <c r="AA63" s="132"/>
      <c r="AB63" s="133"/>
    </row>
    <row r="64" spans="2:28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</sheetData>
  <dataValidations count="1">
    <dataValidation type="list" allowBlank="1" showInputMessage="1" showErrorMessage="1" sqref="H7">
      <formula1>"9,8"</formula1>
    </dataValidation>
  </dataValidations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Steuer- und Leerzeichen</vt:lpstr>
      <vt:lpstr>Teilstücke auslesen</vt:lpstr>
      <vt:lpstr>Zusammenfügen &amp; Aufbereiten</vt:lpstr>
      <vt:lpstr>Informationen zerlegen</vt:lpstr>
      <vt:lpstr>Importierte Datumsangaben</vt:lpstr>
      <vt:lpstr>Daten verketten</vt:lpstr>
      <vt:lpstr>Symbolschriftarten</vt:lpstr>
    </vt:vector>
  </TitlesOfParts>
  <Manager>Microsoft Press</Manager>
  <Company>Hügemann Informatik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 – Beispiele zum Einsatz von Textfunktionen</dc:subject>
  <dc:creator>Hildegard Hügemann</dc:creator>
  <dc:description>www.huegemann-informatik.de_x000d_
www.office2013-blog.de_x000d_
www.anwendertage.de</dc:description>
  <cp:lastModifiedBy>  </cp:lastModifiedBy>
  <cp:revision>42</cp:revision>
  <cp:lastPrinted>2013-02-13T14:40:11Z</cp:lastPrinted>
  <dcterms:created xsi:type="dcterms:W3CDTF">2013-01-04T11:19:10Z</dcterms:created>
  <dcterms:modified xsi:type="dcterms:W3CDTF">2013-11-11T09:26:12Z</dcterms:modified>
  <cp:category>Excel-Lösungsdatei</cp:category>
</cp:coreProperties>
</file>