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embeddings/oleObject10.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5" windowWidth="13980" windowHeight="11640" tabRatio="853"/>
  </bookViews>
  <sheets>
    <sheet name="MITTELABW" sheetId="7" r:id="rId1"/>
    <sheet name="STABW.S" sheetId="14" r:id="rId2"/>
    <sheet name="STABWA" sheetId="10" r:id="rId3"/>
    <sheet name="STABW.N" sheetId="11" r:id="rId4"/>
    <sheet name="STABWNA" sheetId="16" r:id="rId5"/>
    <sheet name="VAR.S" sheetId="13" r:id="rId6"/>
    <sheet name="VARIANZA " sheetId="9" r:id="rId7"/>
    <sheet name="VAR.P" sheetId="8" r:id="rId8"/>
    <sheet name="VARIANZENA" sheetId="15" r:id="rId9"/>
  </sheets>
  <definedNames>
    <definedName name="_xlnm.Database">#REF!</definedName>
  </definedNames>
  <calcPr calcId="145621"/>
</workbook>
</file>

<file path=xl/calcChain.xml><?xml version="1.0" encoding="utf-8"?>
<calcChain xmlns="http://schemas.openxmlformats.org/spreadsheetml/2006/main">
  <c r="D33" i="15" l="1"/>
  <c r="E33" i="15"/>
  <c r="F33" i="15"/>
  <c r="G33" i="15"/>
  <c r="H33" i="15"/>
  <c r="C33" i="15"/>
  <c r="D34" i="8"/>
  <c r="E34" i="8"/>
  <c r="F34" i="8"/>
  <c r="G34" i="8"/>
  <c r="H34" i="8"/>
  <c r="C34" i="8"/>
  <c r="D33" i="8"/>
  <c r="E33" i="8"/>
  <c r="F33" i="8"/>
  <c r="G33" i="8"/>
  <c r="H33" i="8"/>
  <c r="C33" i="8"/>
  <c r="D34" i="9"/>
  <c r="E34" i="9"/>
  <c r="F34" i="9"/>
  <c r="G34" i="9"/>
  <c r="H34" i="9"/>
  <c r="C34" i="9"/>
  <c r="D34" i="13"/>
  <c r="E34" i="13"/>
  <c r="F34" i="13"/>
  <c r="G34" i="13"/>
  <c r="H34" i="13"/>
  <c r="C34" i="13"/>
  <c r="D36" i="11"/>
  <c r="E36" i="11"/>
  <c r="F36" i="11"/>
  <c r="G36" i="11"/>
  <c r="H36" i="11"/>
  <c r="C36" i="11"/>
  <c r="D35" i="11"/>
  <c r="E35" i="11"/>
  <c r="F35" i="11"/>
  <c r="G35" i="11"/>
  <c r="H35" i="11"/>
  <c r="C35" i="11"/>
  <c r="D34" i="11"/>
  <c r="E34" i="11"/>
  <c r="F34" i="11"/>
  <c r="G34" i="11"/>
  <c r="H34" i="11"/>
  <c r="C34" i="11"/>
  <c r="D35" i="10"/>
  <c r="E35" i="10"/>
  <c r="F35" i="10"/>
  <c r="G35" i="10"/>
  <c r="H35" i="10"/>
  <c r="C35" i="10"/>
  <c r="D34" i="10"/>
  <c r="E34" i="10"/>
  <c r="F34" i="10"/>
  <c r="G34" i="10"/>
  <c r="H34" i="10"/>
  <c r="C34" i="10"/>
  <c r="D35" i="16"/>
  <c r="E35" i="16"/>
  <c r="F35" i="16"/>
  <c r="G35" i="16"/>
  <c r="H35" i="16"/>
  <c r="C35" i="16"/>
  <c r="D34" i="14"/>
  <c r="E34" i="14"/>
  <c r="F34" i="14"/>
  <c r="G34" i="14"/>
  <c r="H34" i="14"/>
  <c r="C34" i="14"/>
  <c r="D35" i="14"/>
  <c r="E35" i="14"/>
  <c r="F35" i="14"/>
  <c r="G35" i="14"/>
  <c r="H35" i="14"/>
  <c r="C35" i="14"/>
  <c r="D30" i="15"/>
  <c r="E30" i="15"/>
  <c r="F30" i="15"/>
  <c r="G30" i="15"/>
  <c r="H30" i="15"/>
  <c r="C30" i="15"/>
  <c r="D30" i="8"/>
  <c r="E30" i="8"/>
  <c r="F30" i="8"/>
  <c r="G30" i="8"/>
  <c r="H30" i="8"/>
  <c r="C30" i="8"/>
  <c r="D31" i="9"/>
  <c r="E31" i="9"/>
  <c r="F31" i="9"/>
  <c r="G31" i="9"/>
  <c r="H31" i="9"/>
  <c r="C31" i="9"/>
  <c r="D31" i="13"/>
  <c r="E31" i="13"/>
  <c r="F31" i="13"/>
  <c r="G31" i="13"/>
  <c r="H31" i="13"/>
  <c r="C31" i="13"/>
  <c r="D31" i="16"/>
  <c r="E31" i="16"/>
  <c r="F31" i="16"/>
  <c r="G31" i="16"/>
  <c r="H31" i="16"/>
  <c r="C31" i="16"/>
  <c r="D31" i="11"/>
  <c r="E31" i="11"/>
  <c r="F31" i="11"/>
  <c r="G31" i="11"/>
  <c r="H31" i="11"/>
  <c r="C31" i="11"/>
  <c r="D31" i="10"/>
  <c r="E31" i="10"/>
  <c r="F31" i="10"/>
  <c r="G31" i="10"/>
  <c r="H31" i="10"/>
  <c r="C31" i="10"/>
  <c r="E31" i="14"/>
  <c r="H31" i="14"/>
  <c r="G31" i="14"/>
  <c r="F31" i="14"/>
  <c r="D31" i="14"/>
  <c r="C31" i="14"/>
  <c r="D36" i="16"/>
  <c r="E36" i="16"/>
  <c r="F36" i="16"/>
  <c r="G36" i="16"/>
  <c r="H36" i="16"/>
  <c r="C36" i="16"/>
  <c r="D34" i="16"/>
  <c r="E34" i="16"/>
  <c r="F34" i="16"/>
  <c r="G34" i="16"/>
  <c r="H34" i="16"/>
  <c r="I13" i="16"/>
  <c r="I14" i="16"/>
  <c r="I16" i="16"/>
  <c r="I17" i="16"/>
  <c r="I18" i="16"/>
  <c r="I19" i="16"/>
  <c r="I20" i="16"/>
  <c r="I22" i="16"/>
  <c r="I23" i="16"/>
  <c r="I24" i="16"/>
  <c r="I25" i="16"/>
  <c r="I27" i="16"/>
  <c r="I28" i="16"/>
  <c r="I30" i="16"/>
  <c r="C34" i="16"/>
  <c r="H33" i="16"/>
  <c r="G33" i="16"/>
  <c r="F33" i="16"/>
  <c r="E33" i="16"/>
  <c r="D33" i="16"/>
  <c r="C33" i="16"/>
  <c r="H32" i="16"/>
  <c r="G32" i="16"/>
  <c r="F32" i="16"/>
  <c r="E32" i="16"/>
  <c r="D32" i="16"/>
  <c r="C32" i="16"/>
  <c r="I13" i="11"/>
  <c r="I14" i="11"/>
  <c r="I15" i="11"/>
  <c r="I16" i="11"/>
  <c r="I17" i="11"/>
  <c r="I18" i="11"/>
  <c r="I19" i="11"/>
  <c r="I20" i="11"/>
  <c r="I21" i="11"/>
  <c r="I22" i="11"/>
  <c r="I23" i="11"/>
  <c r="I24" i="11"/>
  <c r="I25" i="11"/>
  <c r="I26" i="11"/>
  <c r="I27" i="11"/>
  <c r="I28" i="11"/>
  <c r="I29" i="11"/>
  <c r="I30" i="11"/>
  <c r="H33" i="11"/>
  <c r="G33" i="11"/>
  <c r="F33" i="11"/>
  <c r="E33" i="11"/>
  <c r="D33" i="11"/>
  <c r="C33" i="11"/>
  <c r="H32" i="11"/>
  <c r="G32" i="11"/>
  <c r="F32" i="11"/>
  <c r="E32" i="11"/>
  <c r="D32" i="11"/>
  <c r="C32" i="11"/>
  <c r="D36" i="10"/>
  <c r="E36" i="10"/>
  <c r="F36" i="10"/>
  <c r="G36" i="10"/>
  <c r="H36" i="10"/>
  <c r="C36" i="10"/>
  <c r="I13" i="10"/>
  <c r="I14" i="10"/>
  <c r="I16" i="10"/>
  <c r="I17" i="10"/>
  <c r="I18" i="10"/>
  <c r="I19" i="10"/>
  <c r="I20" i="10"/>
  <c r="I22" i="10"/>
  <c r="I23" i="10"/>
  <c r="I24" i="10"/>
  <c r="I25" i="10"/>
  <c r="I27" i="10"/>
  <c r="I28" i="10"/>
  <c r="I30" i="10"/>
  <c r="I33" i="10"/>
  <c r="H33" i="10"/>
  <c r="G33" i="10"/>
  <c r="F33" i="10"/>
  <c r="E33" i="10"/>
  <c r="D33" i="10"/>
  <c r="C33" i="10"/>
  <c r="H32" i="10"/>
  <c r="G32" i="10"/>
  <c r="F32" i="10"/>
  <c r="E32" i="10"/>
  <c r="D32" i="10"/>
  <c r="C32" i="10"/>
  <c r="D34" i="15"/>
  <c r="E34" i="15"/>
  <c r="F34" i="15"/>
  <c r="G34" i="15"/>
  <c r="H34" i="15"/>
  <c r="C34" i="15"/>
  <c r="I25" i="15"/>
  <c r="I24" i="15"/>
  <c r="I23" i="15"/>
  <c r="I22" i="15"/>
  <c r="I21" i="15"/>
  <c r="I20" i="15"/>
  <c r="I18" i="15"/>
  <c r="I17" i="15"/>
  <c r="I12" i="15"/>
  <c r="I13" i="15"/>
  <c r="I14" i="15"/>
  <c r="I15" i="15"/>
  <c r="I27" i="15"/>
  <c r="I28" i="15"/>
  <c r="I29" i="15"/>
  <c r="H32" i="15"/>
  <c r="G32" i="15"/>
  <c r="F32" i="15"/>
  <c r="E32" i="15"/>
  <c r="D32" i="15"/>
  <c r="C32" i="15"/>
  <c r="H31" i="15"/>
  <c r="G31" i="15"/>
  <c r="F31" i="15"/>
  <c r="E31" i="15"/>
  <c r="D31" i="15"/>
  <c r="C31" i="15"/>
  <c r="I12" i="8"/>
  <c r="I13" i="8"/>
  <c r="I14" i="8"/>
  <c r="I15" i="8"/>
  <c r="I16" i="8"/>
  <c r="I17" i="8"/>
  <c r="I18" i="8"/>
  <c r="I19" i="8"/>
  <c r="I20" i="8"/>
  <c r="I21" i="8"/>
  <c r="I22" i="8"/>
  <c r="I23" i="8"/>
  <c r="I24" i="8"/>
  <c r="I25" i="8"/>
  <c r="I26" i="8"/>
  <c r="I27" i="8"/>
  <c r="I28" i="8"/>
  <c r="I29" i="8"/>
  <c r="D35" i="9"/>
  <c r="E35" i="9"/>
  <c r="F35" i="9"/>
  <c r="G35" i="9"/>
  <c r="H35" i="9"/>
  <c r="C35" i="9"/>
  <c r="I13" i="14"/>
  <c r="I14" i="14"/>
  <c r="I15" i="14"/>
  <c r="I32" i="14" s="1"/>
  <c r="I16" i="14"/>
  <c r="I17" i="14"/>
  <c r="I18" i="14"/>
  <c r="I19" i="14"/>
  <c r="I20" i="14"/>
  <c r="I21" i="14"/>
  <c r="I22" i="14"/>
  <c r="I23" i="14"/>
  <c r="I24" i="14"/>
  <c r="I25" i="14"/>
  <c r="I26" i="14"/>
  <c r="I27" i="14"/>
  <c r="I28" i="14"/>
  <c r="I29" i="14"/>
  <c r="I30" i="14"/>
  <c r="H33" i="14"/>
  <c r="G33" i="14"/>
  <c r="F33" i="14"/>
  <c r="E33" i="14"/>
  <c r="D33" i="14"/>
  <c r="C33" i="14"/>
  <c r="H32" i="14"/>
  <c r="G32" i="14"/>
  <c r="F32" i="14"/>
  <c r="E32" i="14"/>
  <c r="D32" i="14"/>
  <c r="C32" i="14"/>
  <c r="I13" i="9"/>
  <c r="I14" i="9"/>
  <c r="I15" i="9"/>
  <c r="I16" i="9"/>
  <c r="I32" i="9" s="1"/>
  <c r="I18" i="9"/>
  <c r="I19" i="9"/>
  <c r="I21" i="9"/>
  <c r="I22" i="9"/>
  <c r="I23" i="9"/>
  <c r="I24" i="9"/>
  <c r="I25" i="9"/>
  <c r="I26" i="9"/>
  <c r="I28" i="9"/>
  <c r="I29" i="9"/>
  <c r="I30" i="9"/>
  <c r="H33" i="9"/>
  <c r="G33" i="9"/>
  <c r="F33" i="9"/>
  <c r="E33" i="9"/>
  <c r="D33" i="9"/>
  <c r="C33" i="9"/>
  <c r="H32" i="9"/>
  <c r="G32" i="9"/>
  <c r="F32" i="9"/>
  <c r="E32" i="9"/>
  <c r="D32" i="9"/>
  <c r="C32" i="9"/>
  <c r="H32" i="8"/>
  <c r="G32" i="8"/>
  <c r="F32" i="8"/>
  <c r="E32" i="8"/>
  <c r="D32" i="8"/>
  <c r="C32" i="8"/>
  <c r="H31" i="8"/>
  <c r="G31" i="8"/>
  <c r="F31" i="8"/>
  <c r="E31" i="8"/>
  <c r="D31" i="8"/>
  <c r="C31" i="8"/>
  <c r="D32" i="13"/>
  <c r="E32" i="13"/>
  <c r="F32" i="13"/>
  <c r="G32" i="13"/>
  <c r="H32" i="13"/>
  <c r="C32" i="13"/>
  <c r="I13" i="13"/>
  <c r="I14" i="13"/>
  <c r="I15" i="13"/>
  <c r="I16" i="13"/>
  <c r="I17" i="13"/>
  <c r="I18" i="13"/>
  <c r="I19" i="13"/>
  <c r="I20" i="13"/>
  <c r="I21" i="13"/>
  <c r="I22" i="13"/>
  <c r="I23" i="13"/>
  <c r="I24" i="13"/>
  <c r="I25" i="13"/>
  <c r="I26" i="13"/>
  <c r="I27" i="13"/>
  <c r="I28" i="13"/>
  <c r="I29" i="13"/>
  <c r="I30" i="13"/>
  <c r="C33" i="13"/>
  <c r="D33" i="13"/>
  <c r="E33" i="13"/>
  <c r="F33" i="13"/>
  <c r="G33" i="13"/>
  <c r="H33" i="13"/>
  <c r="I12" i="7"/>
  <c r="I13" i="7"/>
  <c r="I14" i="7"/>
  <c r="I15" i="7"/>
  <c r="I16" i="7"/>
  <c r="I17" i="7"/>
  <c r="I30" i="7" s="1"/>
  <c r="I18" i="7"/>
  <c r="I19" i="7"/>
  <c r="I20" i="7"/>
  <c r="I21" i="7"/>
  <c r="I22" i="7"/>
  <c r="I23" i="7"/>
  <c r="I24" i="7"/>
  <c r="I25" i="7"/>
  <c r="I26" i="7"/>
  <c r="I27" i="7"/>
  <c r="I28" i="7"/>
  <c r="I29" i="7"/>
  <c r="D30" i="7"/>
  <c r="E30" i="7"/>
  <c r="F30" i="7"/>
  <c r="G30" i="7"/>
  <c r="H30" i="7"/>
  <c r="C30" i="7"/>
  <c r="C31" i="7"/>
  <c r="D31" i="7"/>
  <c r="E31" i="7"/>
  <c r="F31" i="7"/>
  <c r="G31" i="7"/>
  <c r="H31" i="7"/>
  <c r="I33" i="16"/>
  <c r="I36" i="10"/>
  <c r="I33" i="9" l="1"/>
  <c r="I31" i="14"/>
  <c r="I34" i="8"/>
  <c r="I34" i="10"/>
  <c r="I36" i="11"/>
  <c r="I35" i="9"/>
  <c r="I31" i="10"/>
  <c r="I31" i="7"/>
  <c r="I33" i="13"/>
  <c r="I31" i="9"/>
  <c r="I34" i="15"/>
  <c r="I32" i="10"/>
  <c r="I35" i="16"/>
  <c r="I31" i="16"/>
  <c r="I34" i="13"/>
  <c r="I31" i="15"/>
  <c r="I34" i="16"/>
  <c r="I35" i="11"/>
  <c r="I33" i="8"/>
  <c r="I30" i="15"/>
  <c r="I32" i="15"/>
  <c r="I34" i="14"/>
  <c r="I34" i="11"/>
  <c r="I34" i="9"/>
  <c r="I31" i="11"/>
  <c r="I32" i="13"/>
  <c r="I33" i="14"/>
  <c r="I30" i="8"/>
  <c r="I32" i="11"/>
  <c r="I35" i="14"/>
  <c r="I35" i="10"/>
  <c r="I33" i="15"/>
  <c r="I33" i="11"/>
  <c r="I36" i="16"/>
  <c r="I31" i="13"/>
  <c r="I31" i="8"/>
  <c r="I32" i="8"/>
  <c r="I32" i="16"/>
</calcChain>
</file>

<file path=xl/sharedStrings.xml><?xml version="1.0" encoding="utf-8"?>
<sst xmlns="http://schemas.openxmlformats.org/spreadsheetml/2006/main" count="280" uniqueCount="66">
  <si>
    <t>ADVENT</t>
  </si>
  <si>
    <t>DOWNLOAD</t>
  </si>
  <si>
    <t>EVENT</t>
  </si>
  <si>
    <t>TRAINING</t>
  </si>
  <si>
    <t>WISSEN</t>
  </si>
  <si>
    <t>Summe</t>
  </si>
  <si>
    <t>Mittlere Abweichung</t>
  </si>
  <si>
    <t>Varianz</t>
  </si>
  <si>
    <t>Standardabweichung</t>
  </si>
  <si>
    <t>VARIANZA</t>
  </si>
  <si>
    <t>Funktion</t>
  </si>
  <si>
    <t>Funktion  engl.</t>
  </si>
  <si>
    <t>Gruppe</t>
  </si>
  <si>
    <t>Statistische Funktionen</t>
  </si>
  <si>
    <t>Syntax</t>
  </si>
  <si>
    <t>Formel</t>
  </si>
  <si>
    <t>Argument:</t>
  </si>
  <si>
    <t>MITTELABW()</t>
  </si>
  <si>
    <t>AVEDEV()</t>
  </si>
  <si>
    <t>DATUM</t>
  </si>
  <si>
    <t>PRODUKTE</t>
  </si>
  <si>
    <t>GESAMT</t>
  </si>
  <si>
    <t>Mittelwert</t>
  </si>
  <si>
    <r>
      <t>=MITTELABW(</t>
    </r>
    <r>
      <rPr>
        <b/>
        <i/>
        <sz val="12"/>
        <color indexed="59"/>
        <rFont val="Arial"/>
        <family val="2"/>
      </rPr>
      <t>Zahl1;</t>
    </r>
    <r>
      <rPr>
        <i/>
        <sz val="12"/>
        <color indexed="59"/>
        <rFont val="Arial"/>
        <family val="2"/>
      </rPr>
      <t>Zahl2</t>
    </r>
    <r>
      <rPr>
        <b/>
        <sz val="12"/>
        <color indexed="59"/>
        <rFont val="Arial"/>
        <family val="2"/>
      </rPr>
      <t>;...)</t>
    </r>
  </si>
  <si>
    <r>
      <t>Zahl1,</t>
    </r>
    <r>
      <rPr>
        <i/>
        <sz val="10"/>
        <color indexed="59"/>
        <rFont val="Arial"/>
        <family val="2"/>
      </rPr>
      <t>Zahl2</t>
    </r>
    <r>
      <rPr>
        <b/>
        <i/>
        <sz val="10"/>
        <color indexed="59"/>
        <rFont val="Arial"/>
        <family val="2"/>
      </rPr>
      <t xml:space="preserve">, </t>
    </r>
    <r>
      <rPr>
        <sz val="10"/>
        <color indexed="59"/>
        <rFont val="Arial"/>
        <family val="2"/>
      </rPr>
      <t>...   sind 1 bis 30 Argumente, deren durchschnittliche absolute Abweichung Sie berechnen möchten. Anstelle der durch ein Semikolon voneinander getrennten Argumente können Sie eine Matrix oder einen Bezug angeben, der auf eine Matrix verweist.</t>
    </r>
  </si>
  <si>
    <r>
      <t xml:space="preserve">Frage: </t>
    </r>
    <r>
      <rPr>
        <sz val="11"/>
        <rFont val="Arial"/>
        <family val="2"/>
      </rPr>
      <t>Wie hoch ist die mittlere Abweichung für die Klicks auf den einzelnen Webseitenbereichen innerhalb der letzten 18 Monate? Wie hoch ist die gesamte mittlere Abweichung für die Klicks auf allen Webseitenbereichen innerhalb der letzten 18 Monate?</t>
    </r>
  </si>
  <si>
    <r>
      <t>Zahl1,</t>
    </r>
    <r>
      <rPr>
        <i/>
        <sz val="10"/>
        <color indexed="59"/>
        <rFont val="Arial"/>
        <family val="2"/>
      </rPr>
      <t>Zahl2</t>
    </r>
    <r>
      <rPr>
        <b/>
        <i/>
        <sz val="10"/>
        <color indexed="59"/>
        <rFont val="Arial"/>
        <family val="2"/>
      </rPr>
      <t xml:space="preserve">, </t>
    </r>
    <r>
      <rPr>
        <sz val="10"/>
        <color indexed="59"/>
        <rFont val="Arial"/>
        <family val="2"/>
      </rPr>
      <t>...  sind 1 bis 30 numerische Argumente, die einer Stichprobe aus der Grundgesamtheit entsprechen.</t>
    </r>
  </si>
  <si>
    <r>
      <t xml:space="preserve">Frage: </t>
    </r>
    <r>
      <rPr>
        <sz val="11"/>
        <rFont val="Arial"/>
        <family val="2"/>
      </rPr>
      <t>Wie hoch ist die Varianz auf Basis einer Stichprobe? Wie sind die einzelnen Daten um den Mittelwert verteilt?</t>
    </r>
  </si>
  <si>
    <t>VARPA()</t>
  </si>
  <si>
    <t>VARIANZA()</t>
  </si>
  <si>
    <r>
      <t>=VARIANZA(</t>
    </r>
    <r>
      <rPr>
        <b/>
        <i/>
        <sz val="12"/>
        <color indexed="59"/>
        <rFont val="Arial"/>
        <family val="2"/>
      </rPr>
      <t>Zahl1;</t>
    </r>
    <r>
      <rPr>
        <i/>
        <sz val="12"/>
        <color indexed="59"/>
        <rFont val="Arial"/>
        <family val="2"/>
      </rPr>
      <t>Zahl2</t>
    </r>
    <r>
      <rPr>
        <b/>
        <sz val="12"/>
        <color indexed="59"/>
        <rFont val="Arial"/>
        <family val="2"/>
      </rPr>
      <t>;...)</t>
    </r>
  </si>
  <si>
    <t>VARA()</t>
  </si>
  <si>
    <t>Hostingprobleme</t>
  </si>
  <si>
    <r>
      <t>Zahl1,</t>
    </r>
    <r>
      <rPr>
        <i/>
        <sz val="10"/>
        <color indexed="59"/>
        <rFont val="Arial"/>
        <family val="2"/>
      </rPr>
      <t>Zahl2</t>
    </r>
    <r>
      <rPr>
        <b/>
        <i/>
        <sz val="10"/>
        <color indexed="59"/>
        <rFont val="Arial"/>
        <family val="2"/>
      </rPr>
      <t xml:space="preserve">, </t>
    </r>
    <r>
      <rPr>
        <sz val="10"/>
        <color indexed="59"/>
        <rFont val="Arial"/>
        <family val="2"/>
      </rPr>
      <t>...  sind 1 bis 30 numerische Argumente, die einer Grundgesamtheit entsprechen.</t>
    </r>
  </si>
  <si>
    <r>
      <t xml:space="preserve">Frage: </t>
    </r>
    <r>
      <rPr>
        <sz val="11"/>
        <rFont val="Arial"/>
        <family val="2"/>
      </rPr>
      <t>Wie hoch ist die Varianz auf Basis der Grundgesamtheit? Wie sind die einzelnen Daten um den Mittelwert verteilt?</t>
    </r>
  </si>
  <si>
    <r>
      <t xml:space="preserve">Frage: </t>
    </r>
    <r>
      <rPr>
        <sz val="11"/>
        <rFont val="Arial"/>
        <family val="2"/>
      </rPr>
      <t>Wie hoch ist die Varianz auf Basis einer Stichprobe? Wie sind die einzelnen Daten, unter Berücksichtigung von Text und Wahrheitswerten um den Mittelwert verteilt?</t>
    </r>
  </si>
  <si>
    <r>
      <t>=VARIANZEN(</t>
    </r>
    <r>
      <rPr>
        <b/>
        <i/>
        <sz val="12"/>
        <color indexed="59"/>
        <rFont val="Arial"/>
        <family val="2"/>
      </rPr>
      <t>Zahl1;</t>
    </r>
    <r>
      <rPr>
        <i/>
        <sz val="12"/>
        <color indexed="59"/>
        <rFont val="Arial"/>
        <family val="2"/>
      </rPr>
      <t>Zahl2</t>
    </r>
    <r>
      <rPr>
        <b/>
        <sz val="12"/>
        <color indexed="59"/>
        <rFont val="Arial"/>
        <family val="2"/>
      </rPr>
      <t>;...)</t>
    </r>
  </si>
  <si>
    <t>VARIANZENA()</t>
  </si>
  <si>
    <r>
      <t xml:space="preserve">Frage: </t>
    </r>
    <r>
      <rPr>
        <sz val="11"/>
        <rFont val="Arial"/>
        <family val="2"/>
      </rPr>
      <t>Wie hoch ist die Varianz auf Basis der Grundgesamtheit unter Berücksichtigung von Text und Wahrheitswerten? Wie sind die einzelnen Daten um den Mittelwert verteilt?</t>
    </r>
  </si>
  <si>
    <r>
      <t>=VARIANZENA(</t>
    </r>
    <r>
      <rPr>
        <b/>
        <i/>
        <sz val="12"/>
        <color indexed="59"/>
        <rFont val="Arial"/>
        <family val="2"/>
      </rPr>
      <t>Wert1;</t>
    </r>
    <r>
      <rPr>
        <i/>
        <sz val="12"/>
        <color indexed="59"/>
        <rFont val="Arial"/>
        <family val="2"/>
      </rPr>
      <t>Wert2</t>
    </r>
    <r>
      <rPr>
        <b/>
        <sz val="12"/>
        <color indexed="59"/>
        <rFont val="Arial"/>
        <family val="2"/>
      </rPr>
      <t>;...)</t>
    </r>
  </si>
  <si>
    <r>
      <t>Wert1,</t>
    </r>
    <r>
      <rPr>
        <i/>
        <sz val="10"/>
        <color indexed="59"/>
        <rFont val="Arial"/>
        <family val="2"/>
      </rPr>
      <t>Wert2</t>
    </r>
    <r>
      <rPr>
        <b/>
        <i/>
        <sz val="10"/>
        <color indexed="59"/>
        <rFont val="Arial"/>
        <family val="2"/>
      </rPr>
      <t xml:space="preserve">, </t>
    </r>
    <r>
      <rPr>
        <sz val="10"/>
        <color indexed="59"/>
        <rFont val="Arial"/>
        <family val="2"/>
      </rPr>
      <t>...  sind 1 bis 30 Wertargumente, die einer Grundgesamtheit entsprechen.</t>
    </r>
  </si>
  <si>
    <r>
      <t>Zahl1;</t>
    </r>
    <r>
      <rPr>
        <i/>
        <sz val="10"/>
        <color indexed="59"/>
        <rFont val="Arial"/>
        <family val="2"/>
      </rPr>
      <t>Zahl2</t>
    </r>
    <r>
      <rPr>
        <b/>
        <i/>
        <sz val="10"/>
        <color indexed="59"/>
        <rFont val="Arial"/>
        <family val="2"/>
      </rPr>
      <t>;.</t>
    </r>
    <r>
      <rPr>
        <i/>
        <sz val="10"/>
        <color indexed="59"/>
        <rFont val="Arial"/>
        <family val="2"/>
      </rPr>
      <t>.. sind 1 bis 30 numerische Argumente, die einer Stichprobe aus der Grundgesamtheit entsprechen. Anstelle der durch Semikolon voneinander getrennten Argumente können Sie eine Matrix oder einen Bezug auf eine Matrix angeben.</t>
    </r>
    <r>
      <rPr>
        <b/>
        <i/>
        <sz val="10"/>
        <color indexed="59"/>
        <rFont val="Arial"/>
        <family val="2"/>
      </rPr>
      <t xml:space="preserve">
</t>
    </r>
  </si>
  <si>
    <r>
      <t xml:space="preserve">Frage: </t>
    </r>
    <r>
      <rPr>
        <sz val="11"/>
        <rFont val="Arial"/>
        <family val="2"/>
      </rPr>
      <t>Wie hoch ist die Standardabweichung auf Basis einer Stichprobe? Wie sind die einzelnen Daten um den Mittelwert verteilt?</t>
    </r>
  </si>
  <si>
    <t>STABWA()</t>
  </si>
  <si>
    <t>STDEVA()</t>
  </si>
  <si>
    <r>
      <t>=STABWA(</t>
    </r>
    <r>
      <rPr>
        <b/>
        <i/>
        <sz val="12"/>
        <color indexed="59"/>
        <rFont val="Arial"/>
        <family val="2"/>
      </rPr>
      <t>Wert1;</t>
    </r>
    <r>
      <rPr>
        <i/>
        <sz val="12"/>
        <color indexed="59"/>
        <rFont val="Arial"/>
        <family val="2"/>
      </rPr>
      <t>Wert2</t>
    </r>
    <r>
      <rPr>
        <b/>
        <sz val="12"/>
        <color indexed="59"/>
        <rFont val="Arial"/>
        <family val="2"/>
      </rPr>
      <t>;...)</t>
    </r>
  </si>
  <si>
    <r>
      <t>Wert1;</t>
    </r>
    <r>
      <rPr>
        <i/>
        <sz val="10"/>
        <color indexed="59"/>
        <rFont val="Arial"/>
        <family val="2"/>
      </rPr>
      <t>Wert2</t>
    </r>
    <r>
      <rPr>
        <b/>
        <i/>
        <sz val="10"/>
        <color indexed="59"/>
        <rFont val="Arial"/>
        <family val="2"/>
      </rPr>
      <t>;.</t>
    </r>
    <r>
      <rPr>
        <i/>
        <sz val="10"/>
        <color indexed="59"/>
        <rFont val="Arial"/>
        <family val="2"/>
      </rPr>
      <t>.. sind 1 bis 30 Werte, die einer Stichprobe aus der Grundgesamtheit entsprechen. Anstelle der durch Semikolon voneinander getrennten Argumente können Sie eine Matrix oder einen Bezug auf eine Matrix angeben.</t>
    </r>
  </si>
  <si>
    <r>
      <t xml:space="preserve">Frage: </t>
    </r>
    <r>
      <rPr>
        <sz val="11"/>
        <rFont val="Arial"/>
        <family val="2"/>
      </rPr>
      <t>Wie hoch ist die Standardabweichung auf Basis einer Stichprobe unter Berücksichtigung von Text und Wahrheitswerten? Wie sind die einzelnen Daten um den Mittelwert verteilt?</t>
    </r>
  </si>
  <si>
    <r>
      <t xml:space="preserve">Frage: </t>
    </r>
    <r>
      <rPr>
        <sz val="11"/>
        <rFont val="Arial"/>
        <family val="2"/>
      </rPr>
      <t>Wie hoch ist die Standardabweichung auf Basis einer Grundgesamtheit? Wie sind die einzelnen Daten um den Mittelwert verteilt?</t>
    </r>
  </si>
  <si>
    <r>
      <t>Zahl1;</t>
    </r>
    <r>
      <rPr>
        <i/>
        <sz val="10"/>
        <color indexed="59"/>
        <rFont val="Arial"/>
        <family val="2"/>
      </rPr>
      <t>Zahl2</t>
    </r>
    <r>
      <rPr>
        <b/>
        <i/>
        <sz val="10"/>
        <color indexed="59"/>
        <rFont val="Arial"/>
        <family val="2"/>
      </rPr>
      <t>;.</t>
    </r>
    <r>
      <rPr>
        <i/>
        <sz val="10"/>
        <color indexed="59"/>
        <rFont val="Arial"/>
        <family val="2"/>
      </rPr>
      <t>.. sind 1 bis 30 numerische Argumente, die einer Grundgesamtheit entsprechen. Anstelle der durch Semikolon voneinander getrennten Argumente können Sie eine Matrix oder einen Bezug auf eine Matrix angeben.</t>
    </r>
  </si>
  <si>
    <t>STABWNA()</t>
  </si>
  <si>
    <t>STDEVPA()</t>
  </si>
  <si>
    <r>
      <t>=STABWNA(</t>
    </r>
    <r>
      <rPr>
        <b/>
        <i/>
        <sz val="12"/>
        <color indexed="59"/>
        <rFont val="Arial"/>
        <family val="2"/>
      </rPr>
      <t>Wert1;</t>
    </r>
    <r>
      <rPr>
        <i/>
        <sz val="12"/>
        <color indexed="59"/>
        <rFont val="Arial"/>
        <family val="2"/>
      </rPr>
      <t>Wert2</t>
    </r>
    <r>
      <rPr>
        <b/>
        <sz val="12"/>
        <color indexed="59"/>
        <rFont val="Arial"/>
        <family val="2"/>
      </rPr>
      <t>;...)</t>
    </r>
  </si>
  <si>
    <r>
      <t>Wert1;</t>
    </r>
    <r>
      <rPr>
        <i/>
        <sz val="10"/>
        <color indexed="59"/>
        <rFont val="Arial"/>
        <family val="2"/>
      </rPr>
      <t>Wert2</t>
    </r>
    <r>
      <rPr>
        <b/>
        <i/>
        <sz val="10"/>
        <color indexed="59"/>
        <rFont val="Arial"/>
        <family val="2"/>
      </rPr>
      <t>;.</t>
    </r>
    <r>
      <rPr>
        <i/>
        <sz val="10"/>
        <color indexed="59"/>
        <rFont val="Arial"/>
        <family val="2"/>
      </rPr>
      <t>.. sind 1 bis 30 Werte, die einer Grundgesamtheit entsprechen. Anstelle der durch Semikolon voneinander getrennten Argumente können Sie eine Matrix oder einen Bezug auf eine Matrix angeben.</t>
    </r>
  </si>
  <si>
    <r>
      <t xml:space="preserve">Frage: </t>
    </r>
    <r>
      <rPr>
        <sz val="11"/>
        <rFont val="Arial"/>
        <family val="2"/>
      </rPr>
      <t>Wie hoch ist die Standardabweichung auf Basis einer Grundgesamtheit unter Berücksichtigung von Text und Fehlerwerten? Wie sind die einzelnen Daten um den Mittelwert verteilt?</t>
    </r>
  </si>
  <si>
    <t>STABW.S()</t>
  </si>
  <si>
    <t>STDEV.S()</t>
  </si>
  <si>
    <r>
      <t>=STABW.S(</t>
    </r>
    <r>
      <rPr>
        <b/>
        <i/>
        <sz val="12"/>
        <color indexed="59"/>
        <rFont val="Arial"/>
        <family val="2"/>
      </rPr>
      <t>Zahl1;</t>
    </r>
    <r>
      <rPr>
        <i/>
        <sz val="12"/>
        <color indexed="59"/>
        <rFont val="Arial"/>
        <family val="2"/>
      </rPr>
      <t>Zahl2</t>
    </r>
    <r>
      <rPr>
        <b/>
        <sz val="12"/>
        <color indexed="59"/>
        <rFont val="Arial"/>
        <family val="2"/>
      </rPr>
      <t>;...)</t>
    </r>
  </si>
  <si>
    <t>STABW.N()</t>
  </si>
  <si>
    <t>Varianz (VAR.S())</t>
  </si>
  <si>
    <t>STDEV.P()</t>
  </si>
  <si>
    <r>
      <t>=STABW.N(</t>
    </r>
    <r>
      <rPr>
        <b/>
        <i/>
        <sz val="12"/>
        <color indexed="59"/>
        <rFont val="Arial"/>
        <family val="2"/>
      </rPr>
      <t>Zahl1;</t>
    </r>
    <r>
      <rPr>
        <i/>
        <sz val="12"/>
        <color indexed="59"/>
        <rFont val="Arial"/>
        <family val="2"/>
      </rPr>
      <t>Zahl2</t>
    </r>
    <r>
      <rPr>
        <b/>
        <sz val="12"/>
        <color indexed="59"/>
        <rFont val="Arial"/>
        <family val="2"/>
      </rPr>
      <t>;...)</t>
    </r>
  </si>
  <si>
    <t>VAR.P()</t>
  </si>
  <si>
    <t>VAR.S()</t>
  </si>
  <si>
    <r>
      <t>=VAR.S(</t>
    </r>
    <r>
      <rPr>
        <b/>
        <i/>
        <sz val="12"/>
        <color indexed="59"/>
        <rFont val="Arial"/>
        <family val="2"/>
      </rPr>
      <t>Zahl1;</t>
    </r>
    <r>
      <rPr>
        <i/>
        <sz val="12"/>
        <color indexed="59"/>
        <rFont val="Arial"/>
        <family val="2"/>
      </rPr>
      <t>Zahl2</t>
    </r>
    <r>
      <rPr>
        <b/>
        <sz val="12"/>
        <color indexed="59"/>
        <rFont val="Arial"/>
        <family val="2"/>
      </rPr>
      <t>;...)</t>
    </r>
  </si>
  <si>
    <t>Varianz (VAR.S)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</si>
</sst>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
    <numFmt numFmtId="165" formatCode="#,##0.00\ _€"/>
  </numFmts>
  <fonts count="18" x14ac:knownFonts="1">
    <font>
      <sz val="10"/>
      <name val="Arial"/>
    </font>
    <font>
      <sz val="10"/>
      <name val="Arial"/>
      <family val="2"/>
    </font>
    <font>
      <sz val="8"/>
      <name val="Arial"/>
      <family val="2"/>
    </font>
    <font>
      <b/>
      <sz val="12"/>
      <color indexed="60"/>
      <name val="Arial"/>
      <family val="2"/>
    </font>
    <font>
      <b/>
      <i/>
      <sz val="10"/>
      <color indexed="60"/>
      <name val="Arial"/>
      <family val="2"/>
    </font>
    <font>
      <sz val="10"/>
      <name val="Arial"/>
      <family val="2"/>
    </font>
    <font>
      <b/>
      <sz val="10"/>
      <color indexed="9"/>
      <name val="Arial"/>
      <family val="2"/>
    </font>
    <font>
      <b/>
      <sz val="10"/>
      <name val="Arial"/>
      <family val="2"/>
    </font>
    <font>
      <b/>
      <sz val="11"/>
      <name val="Arial"/>
      <family val="2"/>
    </font>
    <font>
      <b/>
      <sz val="11"/>
      <color indexed="9"/>
      <name val="Arial"/>
      <family val="2"/>
    </font>
    <font>
      <sz val="11"/>
      <name val="Arial"/>
      <family val="2"/>
    </font>
    <font>
      <b/>
      <i/>
      <sz val="12"/>
      <color indexed="59"/>
      <name val="Arial"/>
      <family val="2"/>
    </font>
    <font>
      <sz val="12"/>
      <color indexed="59"/>
      <name val="Arial"/>
      <family val="2"/>
    </font>
    <font>
      <b/>
      <sz val="12"/>
      <color indexed="59"/>
      <name val="Arial"/>
      <family val="2"/>
    </font>
    <font>
      <i/>
      <sz val="12"/>
      <color indexed="59"/>
      <name val="Arial"/>
      <family val="2"/>
    </font>
    <font>
      <b/>
      <i/>
      <sz val="10"/>
      <color indexed="59"/>
      <name val="Arial"/>
      <family val="2"/>
    </font>
    <font>
      <i/>
      <sz val="10"/>
      <color indexed="59"/>
      <name val="Arial"/>
      <family val="2"/>
    </font>
    <font>
      <sz val="10"/>
      <color indexed="59"/>
      <name val="Arial"/>
      <family val="2"/>
    </font>
  </fonts>
  <fills count="5">
    <fill>
      <patternFill patternType="none"/>
    </fill>
    <fill>
      <patternFill patternType="gray125"/>
    </fill>
    <fill>
      <patternFill patternType="solid">
        <fgColor indexed="58"/>
        <bgColor indexed="64"/>
      </patternFill>
    </fill>
    <fill>
      <patternFill patternType="solid">
        <fgColor indexed="60"/>
        <bgColor indexed="64"/>
      </patternFill>
    </fill>
    <fill>
      <patternFill patternType="solid">
        <fgColor indexed="59"/>
        <bgColor indexed="64"/>
      </patternFill>
    </fill>
  </fills>
  <borders count="20">
    <border>
      <left/>
      <right/>
      <top/>
      <bottom/>
      <diagonal/>
    </border>
    <border>
      <left style="medium">
        <color indexed="59"/>
      </left>
      <right style="medium">
        <color indexed="59"/>
      </right>
      <top/>
      <bottom/>
      <diagonal/>
    </border>
    <border>
      <left/>
      <right/>
      <top style="medium">
        <color indexed="59"/>
      </top>
      <bottom style="medium">
        <color indexed="59"/>
      </bottom>
      <diagonal/>
    </border>
    <border>
      <left/>
      <right/>
      <top/>
      <bottom style="medium">
        <color indexed="59"/>
      </bottom>
      <diagonal/>
    </border>
    <border>
      <left style="medium">
        <color indexed="59"/>
      </left>
      <right style="medium">
        <color indexed="59"/>
      </right>
      <top/>
      <bottom style="medium">
        <color indexed="59"/>
      </bottom>
      <diagonal/>
    </border>
    <border>
      <left style="medium">
        <color indexed="59"/>
      </left>
      <right style="medium">
        <color indexed="59"/>
      </right>
      <top style="medium">
        <color indexed="59"/>
      </top>
      <bottom style="medium">
        <color indexed="59"/>
      </bottom>
      <diagonal/>
    </border>
    <border>
      <left style="medium">
        <color indexed="9"/>
      </left>
      <right style="medium">
        <color indexed="59"/>
      </right>
      <top style="medium">
        <color indexed="59"/>
      </top>
      <bottom style="medium">
        <color indexed="59"/>
      </bottom>
      <diagonal/>
    </border>
    <border>
      <left style="medium">
        <color indexed="9"/>
      </left>
      <right style="medium">
        <color indexed="9"/>
      </right>
      <top style="medium">
        <color indexed="59"/>
      </top>
      <bottom style="medium">
        <color indexed="59"/>
      </bottom>
      <diagonal/>
    </border>
    <border>
      <left style="medium">
        <color indexed="59"/>
      </left>
      <right/>
      <top style="medium">
        <color indexed="59"/>
      </top>
      <bottom style="medium">
        <color indexed="59"/>
      </bottom>
      <diagonal/>
    </border>
    <border>
      <left style="medium">
        <color indexed="59"/>
      </left>
      <right/>
      <top/>
      <bottom/>
      <diagonal/>
    </border>
    <border>
      <left style="medium">
        <color indexed="59"/>
      </left>
      <right style="medium">
        <color indexed="9"/>
      </right>
      <top style="medium">
        <color indexed="59"/>
      </top>
      <bottom style="medium">
        <color indexed="59"/>
      </bottom>
      <diagonal/>
    </border>
    <border>
      <left style="medium">
        <color indexed="9"/>
      </left>
      <right/>
      <top style="medium">
        <color indexed="59"/>
      </top>
      <bottom style="medium">
        <color indexed="59"/>
      </bottom>
      <diagonal/>
    </border>
    <border>
      <left style="medium">
        <color indexed="59"/>
      </left>
      <right/>
      <top/>
      <bottom style="medium">
        <color indexed="59"/>
      </bottom>
      <diagonal/>
    </border>
    <border>
      <left style="medium">
        <color indexed="9"/>
      </left>
      <right/>
      <top/>
      <bottom style="medium">
        <color indexed="59"/>
      </bottom>
      <diagonal/>
    </border>
    <border>
      <left/>
      <right style="medium">
        <color indexed="59"/>
      </right>
      <top/>
      <bottom/>
      <diagonal/>
    </border>
    <border>
      <left style="medium">
        <color indexed="59"/>
      </left>
      <right/>
      <top style="medium">
        <color indexed="59"/>
      </top>
      <bottom/>
      <diagonal/>
    </border>
    <border>
      <left style="medium">
        <color indexed="59"/>
      </left>
      <right style="medium">
        <color indexed="59"/>
      </right>
      <top style="medium">
        <color indexed="59"/>
      </top>
      <bottom/>
      <diagonal/>
    </border>
    <border>
      <left style="medium">
        <color indexed="59"/>
      </left>
      <right style="medium">
        <color theme="3" tint="-0.249977111117893"/>
      </right>
      <top/>
      <bottom/>
      <diagonal/>
    </border>
    <border>
      <left style="medium">
        <color theme="3" tint="-0.249977111117893"/>
      </left>
      <right style="medium">
        <color theme="3" tint="-0.249977111117893"/>
      </right>
      <top/>
      <bottom style="medium">
        <color indexed="59"/>
      </bottom>
      <diagonal/>
    </border>
    <border>
      <left style="medium">
        <color indexed="59"/>
      </left>
      <right style="medium">
        <color theme="3" tint="-0.249977111117893"/>
      </right>
      <top/>
      <bottom style="medium">
        <color indexed="59"/>
      </bottom>
      <diagonal/>
    </border>
  </borders>
  <cellStyleXfs count="2">
    <xf numFmtId="0" fontId="0" fillId="0" borderId="0"/>
    <xf numFmtId="44" fontId="1" fillId="0" borderId="0" applyFont="0" applyFill="0" applyBorder="0" applyAlignment="0" applyProtection="0"/>
  </cellStyleXfs>
  <cellXfs count="97">
    <xf numFmtId="0" fontId="0" fillId="0" borderId="0" xfId="0"/>
    <xf numFmtId="0" fontId="5" fillId="0" borderId="0" xfId="0" applyFont="1" applyAlignment="1"/>
    <xf numFmtId="0" fontId="1" fillId="0" borderId="0" xfId="0" applyFont="1" applyFill="1"/>
    <xf numFmtId="1" fontId="1" fillId="0" borderId="0" xfId="0" applyNumberFormat="1" applyFont="1" applyFill="1"/>
    <xf numFmtId="0" fontId="0" fillId="0" borderId="0" xfId="0" applyFill="1"/>
    <xf numFmtId="0" fontId="3" fillId="0" borderId="0" xfId="0" applyFont="1" applyFill="1" applyBorder="1" applyAlignment="1" applyProtection="1">
      <alignment vertical="top"/>
    </xf>
    <xf numFmtId="0" fontId="4" fillId="0" borderId="0" xfId="0" applyFont="1" applyFill="1" applyBorder="1" applyAlignment="1" applyProtection="1">
      <alignment vertical="center" wrapText="1"/>
    </xf>
    <xf numFmtId="2" fontId="0" fillId="0" borderId="0" xfId="0" applyNumberFormat="1"/>
    <xf numFmtId="0" fontId="11" fillId="2" borderId="0" xfId="0" applyFont="1" applyFill="1" applyBorder="1" applyProtection="1"/>
    <xf numFmtId="0" fontId="12" fillId="2" borderId="0" xfId="0" applyFont="1" applyFill="1" applyBorder="1" applyProtection="1"/>
    <xf numFmtId="0" fontId="13" fillId="2" borderId="0" xfId="0" applyFont="1" applyFill="1" applyBorder="1" applyProtection="1"/>
    <xf numFmtId="0" fontId="12" fillId="2" borderId="0" xfId="0" applyFont="1" applyFill="1"/>
    <xf numFmtId="0" fontId="13" fillId="2" borderId="0" xfId="0" quotePrefix="1" applyFont="1" applyFill="1" applyBorder="1" applyProtection="1"/>
    <xf numFmtId="0" fontId="13" fillId="2" borderId="0" xfId="0" applyFont="1" applyFill="1" applyBorder="1" applyAlignment="1" applyProtection="1">
      <alignment vertical="top"/>
    </xf>
    <xf numFmtId="0" fontId="0" fillId="0" borderId="0" xfId="0" applyBorder="1"/>
    <xf numFmtId="17" fontId="7" fillId="0" borderId="1" xfId="0" applyNumberFormat="1" applyFont="1" applyBorder="1" applyAlignment="1">
      <alignment horizontal="left"/>
    </xf>
    <xf numFmtId="0" fontId="1" fillId="0" borderId="0" xfId="0" applyFont="1" applyBorder="1"/>
    <xf numFmtId="0" fontId="1" fillId="3" borderId="0" xfId="0" applyFont="1" applyFill="1" applyBorder="1"/>
    <xf numFmtId="0" fontId="1" fillId="0" borderId="0" xfId="0" applyFont="1" applyFill="1" applyBorder="1"/>
    <xf numFmtId="0" fontId="1" fillId="0" borderId="1" xfId="0" applyFont="1" applyBorder="1"/>
    <xf numFmtId="0" fontId="1" fillId="3" borderId="1" xfId="0" applyFont="1" applyFill="1" applyBorder="1"/>
    <xf numFmtId="0" fontId="1" fillId="0" borderId="1" xfId="0" applyFont="1" applyFill="1" applyBorder="1"/>
    <xf numFmtId="0" fontId="7" fillId="0" borderId="1" xfId="0" applyFont="1" applyBorder="1"/>
    <xf numFmtId="0" fontId="7" fillId="3" borderId="1" xfId="0" applyFont="1" applyFill="1" applyBorder="1"/>
    <xf numFmtId="0" fontId="7" fillId="0" borderId="1" xfId="0" applyFont="1" applyFill="1" applyBorder="1"/>
    <xf numFmtId="0" fontId="6" fillId="4" borderId="2" xfId="0" applyFont="1" applyFill="1" applyBorder="1" applyAlignment="1">
      <alignment horizontal="center"/>
    </xf>
    <xf numFmtId="0" fontId="0" fillId="0" borderId="3" xfId="0" applyBorder="1"/>
    <xf numFmtId="0" fontId="1" fillId="3" borderId="3" xfId="0" applyFont="1" applyFill="1" applyBorder="1"/>
    <xf numFmtId="0" fontId="1" fillId="3" borderId="4" xfId="0" applyFont="1" applyFill="1" applyBorder="1"/>
    <xf numFmtId="0" fontId="7" fillId="3" borderId="4" xfId="0" applyFont="1" applyFill="1" applyBorder="1"/>
    <xf numFmtId="0" fontId="8" fillId="0" borderId="5" xfId="0" applyFont="1" applyFill="1" applyBorder="1"/>
    <xf numFmtId="2" fontId="8" fillId="0" borderId="2" xfId="0" applyNumberFormat="1" applyFont="1" applyFill="1" applyBorder="1"/>
    <xf numFmtId="2" fontId="8" fillId="0" borderId="5" xfId="0" applyNumberFormat="1" applyFont="1" applyFill="1" applyBorder="1"/>
    <xf numFmtId="0" fontId="6" fillId="4" borderId="6" xfId="0" applyFont="1" applyFill="1" applyBorder="1" applyAlignment="1">
      <alignment horizontal="center"/>
    </xf>
    <xf numFmtId="0" fontId="6" fillId="4" borderId="7" xfId="0" applyFont="1" applyFill="1" applyBorder="1" applyAlignment="1">
      <alignment horizontal="center"/>
    </xf>
    <xf numFmtId="0" fontId="6" fillId="4" borderId="8" xfId="0" applyFont="1" applyFill="1" applyBorder="1"/>
    <xf numFmtId="0" fontId="0" fillId="0" borderId="1" xfId="0" applyBorder="1"/>
    <xf numFmtId="0" fontId="0" fillId="0" borderId="9" xfId="0" applyBorder="1"/>
    <xf numFmtId="0" fontId="9" fillId="4" borderId="10" xfId="0" applyFont="1" applyFill="1" applyBorder="1"/>
    <xf numFmtId="164" fontId="9" fillId="4" borderId="3" xfId="0" applyNumberFormat="1" applyFont="1" applyFill="1" applyBorder="1" applyAlignment="1">
      <alignment horizontal="right"/>
    </xf>
    <xf numFmtId="164" fontId="9" fillId="4" borderId="11" xfId="0" applyNumberFormat="1" applyFont="1" applyFill="1" applyBorder="1" applyAlignment="1">
      <alignment horizontal="right"/>
    </xf>
    <xf numFmtId="164" fontId="9" fillId="4" borderId="7" xfId="0" applyNumberFormat="1" applyFont="1" applyFill="1" applyBorder="1" applyAlignment="1">
      <alignment horizontal="right"/>
    </xf>
    <xf numFmtId="164" fontId="9" fillId="4" borderId="6" xfId="0" applyNumberFormat="1" applyFont="1" applyFill="1" applyBorder="1" applyAlignment="1">
      <alignment horizontal="right"/>
    </xf>
    <xf numFmtId="0" fontId="8" fillId="0" borderId="0" xfId="0" applyFont="1" applyFill="1"/>
    <xf numFmtId="164" fontId="8" fillId="0" borderId="0" xfId="0" applyNumberFormat="1" applyFont="1" applyFill="1" applyAlignment="1">
      <alignment horizontal="right"/>
    </xf>
    <xf numFmtId="0" fontId="8" fillId="0" borderId="1" xfId="0" applyFont="1" applyFill="1" applyBorder="1"/>
    <xf numFmtId="0" fontId="6" fillId="4" borderId="10" xfId="0" applyFont="1" applyFill="1" applyBorder="1"/>
    <xf numFmtId="0" fontId="6" fillId="4" borderId="11" xfId="0" applyFont="1" applyFill="1" applyBorder="1" applyAlignment="1">
      <alignment horizontal="center"/>
    </xf>
    <xf numFmtId="0" fontId="9" fillId="4" borderId="12" xfId="0" applyFont="1" applyFill="1" applyBorder="1"/>
    <xf numFmtId="1" fontId="9" fillId="4" borderId="13" xfId="0" applyNumberFormat="1" applyFont="1" applyFill="1" applyBorder="1"/>
    <xf numFmtId="164" fontId="8" fillId="0" borderId="1" xfId="0" applyNumberFormat="1" applyFont="1" applyFill="1" applyBorder="1" applyAlignment="1">
      <alignment horizontal="right"/>
    </xf>
    <xf numFmtId="0" fontId="8" fillId="3" borderId="1" xfId="0" applyFont="1" applyFill="1" applyBorder="1"/>
    <xf numFmtId="0" fontId="8" fillId="3" borderId="0" xfId="0" applyFont="1" applyFill="1"/>
    <xf numFmtId="2" fontId="8" fillId="3" borderId="9" xfId="0" applyNumberFormat="1" applyFont="1" applyFill="1" applyBorder="1"/>
    <xf numFmtId="2" fontId="8" fillId="3" borderId="1" xfId="0" applyNumberFormat="1" applyFont="1" applyFill="1" applyBorder="1"/>
    <xf numFmtId="2" fontId="8" fillId="3" borderId="0" xfId="0" applyNumberFormat="1" applyFont="1" applyFill="1"/>
    <xf numFmtId="0" fontId="0" fillId="3" borderId="0" xfId="0" applyFill="1"/>
    <xf numFmtId="0" fontId="0" fillId="3" borderId="1" xfId="0" applyFill="1" applyBorder="1"/>
    <xf numFmtId="0" fontId="0" fillId="3" borderId="3" xfId="0" applyFill="1" applyBorder="1"/>
    <xf numFmtId="0" fontId="0" fillId="3" borderId="4" xfId="0" applyFill="1" applyBorder="1"/>
    <xf numFmtId="164" fontId="8" fillId="0" borderId="0" xfId="0" applyNumberFormat="1" applyFont="1" applyFill="1" applyBorder="1" applyAlignment="1">
      <alignment horizontal="right"/>
    </xf>
    <xf numFmtId="0" fontId="8" fillId="3" borderId="9" xfId="0" applyFont="1" applyFill="1" applyBorder="1"/>
    <xf numFmtId="1" fontId="8" fillId="3" borderId="1" xfId="0" applyNumberFormat="1" applyFont="1" applyFill="1" applyBorder="1" applyAlignment="1">
      <alignment horizontal="right"/>
    </xf>
    <xf numFmtId="0" fontId="8" fillId="3" borderId="12" xfId="0" applyFont="1" applyFill="1" applyBorder="1"/>
    <xf numFmtId="1" fontId="8" fillId="3" borderId="3" xfId="0" applyNumberFormat="1" applyFont="1" applyFill="1" applyBorder="1"/>
    <xf numFmtId="1" fontId="8" fillId="3" borderId="12" xfId="0" applyNumberFormat="1" applyFont="1" applyFill="1" applyBorder="1"/>
    <xf numFmtId="0" fontId="0" fillId="0" borderId="14" xfId="0" applyBorder="1"/>
    <xf numFmtId="0" fontId="9" fillId="4" borderId="8" xfId="0" applyFont="1" applyFill="1" applyBorder="1"/>
    <xf numFmtId="1" fontId="9" fillId="4" borderId="11" xfId="0" applyNumberFormat="1" applyFont="1" applyFill="1" applyBorder="1"/>
    <xf numFmtId="1" fontId="9" fillId="4" borderId="7" xfId="0" applyNumberFormat="1" applyFont="1" applyFill="1" applyBorder="1"/>
    <xf numFmtId="0" fontId="8" fillId="3" borderId="4" xfId="0" applyFont="1" applyFill="1" applyBorder="1"/>
    <xf numFmtId="2" fontId="9" fillId="4" borderId="11" xfId="0" applyNumberFormat="1" applyFont="1" applyFill="1" applyBorder="1"/>
    <xf numFmtId="0" fontId="0" fillId="3" borderId="14" xfId="0" applyFill="1" applyBorder="1"/>
    <xf numFmtId="0" fontId="8" fillId="0" borderId="12" xfId="0" applyFont="1" applyFill="1" applyBorder="1"/>
    <xf numFmtId="1" fontId="8" fillId="3" borderId="9" xfId="0" applyNumberFormat="1" applyFont="1" applyFill="1" applyBorder="1"/>
    <xf numFmtId="1" fontId="8" fillId="3" borderId="1" xfId="0" applyNumberFormat="1" applyFont="1" applyFill="1" applyBorder="1"/>
    <xf numFmtId="2" fontId="8" fillId="0" borderId="12" xfId="0" applyNumberFormat="1" applyFont="1" applyFill="1" applyBorder="1"/>
    <xf numFmtId="2" fontId="9" fillId="4" borderId="7" xfId="0" applyNumberFormat="1" applyFont="1" applyFill="1" applyBorder="1"/>
    <xf numFmtId="2" fontId="9" fillId="4" borderId="2" xfId="0" applyNumberFormat="1" applyFont="1" applyFill="1" applyBorder="1"/>
    <xf numFmtId="2" fontId="8" fillId="0" borderId="3" xfId="0" applyNumberFormat="1" applyFont="1" applyFill="1" applyBorder="1"/>
    <xf numFmtId="0" fontId="8" fillId="0" borderId="4" xfId="0" applyFont="1" applyFill="1" applyBorder="1"/>
    <xf numFmtId="165" fontId="9" fillId="4" borderId="2" xfId="0" applyNumberFormat="1" applyFont="1" applyFill="1" applyBorder="1"/>
    <xf numFmtId="165" fontId="9" fillId="4" borderId="11" xfId="0" applyNumberFormat="1" applyFont="1" applyFill="1" applyBorder="1"/>
    <xf numFmtId="165" fontId="9" fillId="4" borderId="7" xfId="0" applyNumberFormat="1" applyFont="1" applyFill="1" applyBorder="1"/>
    <xf numFmtId="0" fontId="8" fillId="0" borderId="15" xfId="0" applyFont="1" applyFill="1" applyBorder="1"/>
    <xf numFmtId="0" fontId="8" fillId="0" borderId="16" xfId="0" applyFont="1" applyFill="1" applyBorder="1"/>
    <xf numFmtId="17" fontId="7" fillId="0" borderId="16" xfId="0" applyNumberFormat="1" applyFont="1" applyBorder="1" applyAlignment="1">
      <alignment horizontal="left"/>
    </xf>
    <xf numFmtId="17" fontId="7" fillId="3" borderId="1" xfId="0" applyNumberFormat="1" applyFont="1" applyFill="1" applyBorder="1" applyAlignment="1">
      <alignment horizontal="left"/>
    </xf>
    <xf numFmtId="17" fontId="7" fillId="3" borderId="4" xfId="0" applyNumberFormat="1" applyFont="1" applyFill="1" applyBorder="1" applyAlignment="1">
      <alignment horizontal="left"/>
    </xf>
    <xf numFmtId="1" fontId="8" fillId="3" borderId="17" xfId="0" applyNumberFormat="1" applyFont="1" applyFill="1" applyBorder="1"/>
    <xf numFmtId="2" fontId="8" fillId="0" borderId="18" xfId="0" applyNumberFormat="1" applyFont="1" applyFill="1" applyBorder="1"/>
    <xf numFmtId="1" fontId="8" fillId="3" borderId="19" xfId="0" applyNumberFormat="1" applyFont="1" applyFill="1" applyBorder="1"/>
    <xf numFmtId="0" fontId="15" fillId="2" borderId="0" xfId="0" applyFont="1" applyFill="1" applyBorder="1" applyAlignment="1" applyProtection="1">
      <alignment vertical="center" wrapText="1"/>
    </xf>
    <xf numFmtId="0" fontId="17" fillId="2" borderId="0" xfId="0" applyFont="1" applyFill="1" applyAlignment="1"/>
    <xf numFmtId="0" fontId="8" fillId="0" borderId="0" xfId="0" applyFont="1" applyAlignment="1">
      <alignment wrapText="1"/>
    </xf>
    <xf numFmtId="0" fontId="8" fillId="0" borderId="0" xfId="0" applyFont="1" applyAlignment="1"/>
    <xf numFmtId="0" fontId="1" fillId="0" borderId="0" xfId="0" applyFont="1"/>
  </cellXfs>
  <cellStyles count="2">
    <cellStyle name="Euro" xfId="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F3F3FB"/>
      <rgbColor rgb="001F3F97"/>
      <rgbColor rgb="00E7E7F7"/>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4</xdr:row>
          <xdr:rowOff>85725</xdr:rowOff>
        </xdr:from>
        <xdr:to>
          <xdr:col>3</xdr:col>
          <xdr:colOff>923925</xdr:colOff>
          <xdr:row>5</xdr:row>
          <xdr:rowOff>219075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4</xdr:row>
          <xdr:rowOff>47625</xdr:rowOff>
        </xdr:from>
        <xdr:to>
          <xdr:col>4</xdr:col>
          <xdr:colOff>123825</xdr:colOff>
          <xdr:row>5</xdr:row>
          <xdr:rowOff>495300</xdr:rowOff>
        </xdr:to>
        <xdr:sp macro="" textlink="">
          <xdr:nvSpPr>
            <xdr:cNvPr id="6145" name="Object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4</xdr:row>
          <xdr:rowOff>28575</xdr:rowOff>
        </xdr:from>
        <xdr:to>
          <xdr:col>4</xdr:col>
          <xdr:colOff>76200</xdr:colOff>
          <xdr:row>5</xdr:row>
          <xdr:rowOff>438150</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xdr:row>
          <xdr:rowOff>28575</xdr:rowOff>
        </xdr:from>
        <xdr:to>
          <xdr:col>4</xdr:col>
          <xdr:colOff>123825</xdr:colOff>
          <xdr:row>5</xdr:row>
          <xdr:rowOff>400050</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4</xdr:row>
          <xdr:rowOff>47625</xdr:rowOff>
        </xdr:from>
        <xdr:to>
          <xdr:col>3</xdr:col>
          <xdr:colOff>990600</xdr:colOff>
          <xdr:row>5</xdr:row>
          <xdr:rowOff>419100</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4</xdr:row>
          <xdr:rowOff>66675</xdr:rowOff>
        </xdr:from>
        <xdr:to>
          <xdr:col>4</xdr:col>
          <xdr:colOff>114300</xdr:colOff>
          <xdr:row>5</xdr:row>
          <xdr:rowOff>333375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4</xdr:row>
          <xdr:rowOff>66675</xdr:rowOff>
        </xdr:from>
        <xdr:to>
          <xdr:col>4</xdr:col>
          <xdr:colOff>47625</xdr:colOff>
          <xdr:row>5</xdr:row>
          <xdr:rowOff>419100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4</xdr:row>
          <xdr:rowOff>57150</xdr:rowOff>
        </xdr:from>
        <xdr:to>
          <xdr:col>4</xdr:col>
          <xdr:colOff>66675</xdr:colOff>
          <xdr:row>5</xdr:row>
          <xdr:rowOff>400050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4</xdr:row>
          <xdr:rowOff>57150</xdr:rowOff>
        </xdr:from>
        <xdr:to>
          <xdr:col>3</xdr:col>
          <xdr:colOff>876300</xdr:colOff>
          <xdr:row>5</xdr:row>
          <xdr:rowOff>381000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xdr:row>
          <xdr:rowOff>57150</xdr:rowOff>
        </xdr:from>
        <xdr:to>
          <xdr:col>3</xdr:col>
          <xdr:colOff>904875</xdr:colOff>
          <xdr:row>5</xdr:row>
          <xdr:rowOff>400050</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5.bin"/><Relationship Id="rId2" Type="http://schemas.openxmlformats.org/officeDocument/2006/relationships/vmlDrawing" Target="../drawings/vmlDrawing5.vml"/><Relationship Id="rId1" Type="http://schemas.openxmlformats.org/officeDocument/2006/relationships/drawing" Target="../drawings/drawing5.xml"/><Relationship Id="rId4" Type="http://schemas.openxmlformats.org/officeDocument/2006/relationships/image" Target="../media/image4.emf"/></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oleObject" Target="../embeddings/oleObject7.bin"/><Relationship Id="rId2" Type="http://schemas.openxmlformats.org/officeDocument/2006/relationships/vmlDrawing" Target="../drawings/vmlDrawing7.vml"/><Relationship Id="rId1" Type="http://schemas.openxmlformats.org/officeDocument/2006/relationships/drawing" Target="../drawings/drawing7.xml"/><Relationship Id="rId4" Type="http://schemas.openxmlformats.org/officeDocument/2006/relationships/image" Target="../media/image6.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6.bin"/><Relationship Id="rId5" Type="http://schemas.openxmlformats.org/officeDocument/2006/relationships/image" Target="../media/image7.emf"/><Relationship Id="rId4" Type="http://schemas.openxmlformats.org/officeDocument/2006/relationships/oleObject" Target="../embeddings/oleObject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image" Target="../media/image9.emf"/><Relationship Id="rId2" Type="http://schemas.openxmlformats.org/officeDocument/2006/relationships/drawing" Target="../drawings/drawing9.xml"/><Relationship Id="rId1" Type="http://schemas.openxmlformats.org/officeDocument/2006/relationships/printerSettings" Target="../printerSettings/printerSettings7.bin"/><Relationship Id="rId6" Type="http://schemas.openxmlformats.org/officeDocument/2006/relationships/oleObject" Target="../embeddings/oleObject10.bin"/><Relationship Id="rId5" Type="http://schemas.openxmlformats.org/officeDocument/2006/relationships/image" Target="../media/image8.emf"/><Relationship Id="rId4" Type="http://schemas.openxmlformats.org/officeDocument/2006/relationships/oleObject" Target="../embeddings/oleObject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33"/>
  <sheetViews>
    <sheetView tabSelected="1" topLeftCell="B1" workbookViewId="0">
      <selection activeCell="K7" sqref="K7"/>
    </sheetView>
  </sheetViews>
  <sheetFormatPr baseColWidth="10" defaultRowHeight="12.75" x14ac:dyDescent="0.2"/>
  <cols>
    <col min="1" max="1" width="3.5703125" customWidth="1"/>
    <col min="2" max="2" width="22.140625" customWidth="1"/>
    <col min="3" max="3" width="12" customWidth="1"/>
    <col min="4" max="4" width="15.28515625" customWidth="1"/>
    <col min="5" max="5" width="14.28515625" customWidth="1"/>
    <col min="6" max="6" width="13.140625" customWidth="1"/>
    <col min="7" max="7" width="12.85546875" customWidth="1"/>
    <col min="8" max="8" width="13.140625" customWidth="1"/>
    <col min="9" max="9" width="13.7109375" customWidth="1"/>
  </cols>
  <sheetData>
    <row r="1" spans="2:11" ht="21" customHeight="1" x14ac:dyDescent="0.25">
      <c r="B1" s="8" t="s">
        <v>10</v>
      </c>
      <c r="C1" s="9"/>
      <c r="D1" s="10" t="s">
        <v>17</v>
      </c>
      <c r="E1" s="9"/>
      <c r="F1" s="9"/>
      <c r="G1" s="9"/>
      <c r="H1" s="9"/>
      <c r="I1" s="11"/>
    </row>
    <row r="2" spans="2:11" ht="19.5" customHeight="1" x14ac:dyDescent="0.25">
      <c r="B2" s="8" t="s">
        <v>11</v>
      </c>
      <c r="C2" s="9"/>
      <c r="D2" s="10" t="s">
        <v>18</v>
      </c>
      <c r="E2" s="9"/>
      <c r="F2" s="9"/>
      <c r="G2" s="9"/>
      <c r="H2" s="9"/>
      <c r="I2" s="11"/>
    </row>
    <row r="3" spans="2:11" ht="20.25" customHeight="1" x14ac:dyDescent="0.25">
      <c r="B3" s="8" t="s">
        <v>12</v>
      </c>
      <c r="C3" s="9"/>
      <c r="D3" s="10" t="s">
        <v>13</v>
      </c>
      <c r="E3" s="9"/>
      <c r="F3" s="9"/>
      <c r="G3" s="9"/>
      <c r="H3" s="9"/>
      <c r="I3" s="11"/>
    </row>
    <row r="4" spans="2:11" ht="26.25" customHeight="1" x14ac:dyDescent="0.25">
      <c r="B4" s="8" t="s">
        <v>14</v>
      </c>
      <c r="C4" s="9"/>
      <c r="D4" s="12" t="s">
        <v>23</v>
      </c>
      <c r="E4" s="9"/>
      <c r="F4" s="9"/>
      <c r="G4" s="9"/>
      <c r="H4" s="9"/>
      <c r="I4" s="11"/>
    </row>
    <row r="5" spans="2:11" ht="20.25" customHeight="1" x14ac:dyDescent="0.25">
      <c r="B5" s="10" t="s">
        <v>15</v>
      </c>
      <c r="C5" s="9"/>
      <c r="D5" s="9"/>
      <c r="E5" s="9"/>
      <c r="F5" s="9"/>
      <c r="G5" s="9"/>
      <c r="H5" s="9"/>
      <c r="I5" s="11"/>
    </row>
    <row r="6" spans="2:11" ht="22.5" customHeight="1" x14ac:dyDescent="0.2">
      <c r="B6" s="9"/>
      <c r="C6" s="9"/>
      <c r="D6" s="9"/>
      <c r="E6" s="9"/>
      <c r="F6" s="9"/>
      <c r="G6" s="9"/>
      <c r="H6" s="9"/>
      <c r="I6" s="11"/>
    </row>
    <row r="7" spans="2:11" ht="46.5" customHeight="1" x14ac:dyDescent="0.2">
      <c r="B7" s="13" t="s">
        <v>16</v>
      </c>
      <c r="C7" s="92" t="s">
        <v>24</v>
      </c>
      <c r="D7" s="93"/>
      <c r="E7" s="93"/>
      <c r="F7" s="93"/>
      <c r="G7" s="93"/>
      <c r="H7" s="93"/>
      <c r="I7" s="93"/>
      <c r="K7" s="96"/>
    </row>
    <row r="8" spans="2:11" ht="22.5" customHeight="1" x14ac:dyDescent="0.2">
      <c r="B8" s="5"/>
      <c r="C8" s="6"/>
      <c r="D8" s="1"/>
      <c r="E8" s="1"/>
      <c r="F8" s="1"/>
      <c r="G8" s="1"/>
      <c r="H8" s="1"/>
      <c r="I8" s="1"/>
    </row>
    <row r="9" spans="2:11" ht="47.25" customHeight="1" x14ac:dyDescent="0.25">
      <c r="B9" s="94" t="s">
        <v>25</v>
      </c>
      <c r="C9" s="95"/>
      <c r="D9" s="95"/>
      <c r="E9" s="95"/>
      <c r="F9" s="95"/>
      <c r="G9" s="95"/>
      <c r="H9" s="95"/>
      <c r="I9" s="95"/>
    </row>
    <row r="10" spans="2:11" ht="13.5" thickBot="1" x14ac:dyDescent="0.25">
      <c r="B10" s="26"/>
      <c r="C10" s="26"/>
      <c r="D10" s="26"/>
      <c r="E10" s="26"/>
      <c r="F10" s="14"/>
      <c r="G10" s="14"/>
      <c r="H10" s="14"/>
      <c r="I10" s="14"/>
    </row>
    <row r="11" spans="2:11" ht="13.5" thickBot="1" x14ac:dyDescent="0.25">
      <c r="B11" s="35" t="s">
        <v>19</v>
      </c>
      <c r="C11" s="34" t="s">
        <v>0</v>
      </c>
      <c r="D11" s="25" t="s">
        <v>1</v>
      </c>
      <c r="E11" s="34" t="s">
        <v>2</v>
      </c>
      <c r="F11" s="34" t="s">
        <v>3</v>
      </c>
      <c r="G11" s="34" t="s">
        <v>4</v>
      </c>
      <c r="H11" s="25" t="s">
        <v>20</v>
      </c>
      <c r="I11" s="33" t="s">
        <v>21</v>
      </c>
      <c r="J11" s="37"/>
    </row>
    <row r="12" spans="2:11" x14ac:dyDescent="0.2">
      <c r="B12" s="86">
        <v>39083</v>
      </c>
      <c r="C12" s="16"/>
      <c r="D12" s="19">
        <v>6</v>
      </c>
      <c r="E12" s="16"/>
      <c r="F12" s="19">
        <v>19</v>
      </c>
      <c r="G12" s="16">
        <v>43</v>
      </c>
      <c r="H12" s="19">
        <v>22</v>
      </c>
      <c r="I12" s="22">
        <f t="shared" ref="I12:I29" si="0">SUM(C12:H12)</f>
        <v>90</v>
      </c>
      <c r="J12" s="37"/>
    </row>
    <row r="13" spans="2:11" x14ac:dyDescent="0.2">
      <c r="B13" s="87">
        <v>39114</v>
      </c>
      <c r="C13" s="17"/>
      <c r="D13" s="20">
        <v>498</v>
      </c>
      <c r="E13" s="17">
        <v>38</v>
      </c>
      <c r="F13" s="20">
        <v>1319</v>
      </c>
      <c r="G13" s="17">
        <v>3000</v>
      </c>
      <c r="H13" s="20">
        <v>1170</v>
      </c>
      <c r="I13" s="23">
        <f t="shared" si="0"/>
        <v>6025</v>
      </c>
      <c r="J13" s="37"/>
    </row>
    <row r="14" spans="2:11" x14ac:dyDescent="0.2">
      <c r="B14" s="15">
        <v>39142</v>
      </c>
      <c r="C14" s="16"/>
      <c r="D14" s="19">
        <v>1401</v>
      </c>
      <c r="E14" s="16">
        <v>119</v>
      </c>
      <c r="F14" s="19">
        <v>2233</v>
      </c>
      <c r="G14" s="16">
        <v>6116</v>
      </c>
      <c r="H14" s="19">
        <v>1545</v>
      </c>
      <c r="I14" s="22">
        <f t="shared" si="0"/>
        <v>11414</v>
      </c>
    </row>
    <row r="15" spans="2:11" x14ac:dyDescent="0.2">
      <c r="B15" s="87">
        <v>39173</v>
      </c>
      <c r="C15" s="17"/>
      <c r="D15" s="20">
        <v>1076</v>
      </c>
      <c r="E15" s="17">
        <v>16</v>
      </c>
      <c r="F15" s="20">
        <v>1903</v>
      </c>
      <c r="G15" s="17">
        <v>2860</v>
      </c>
      <c r="H15" s="20">
        <v>1168</v>
      </c>
      <c r="I15" s="23">
        <f t="shared" si="0"/>
        <v>7023</v>
      </c>
    </row>
    <row r="16" spans="2:11" x14ac:dyDescent="0.2">
      <c r="B16" s="15">
        <v>39203</v>
      </c>
      <c r="C16" s="16"/>
      <c r="D16" s="19">
        <v>1563</v>
      </c>
      <c r="E16" s="16">
        <v>15</v>
      </c>
      <c r="F16" s="19">
        <v>1589</v>
      </c>
      <c r="G16" s="16">
        <v>3126</v>
      </c>
      <c r="H16" s="19">
        <v>1139</v>
      </c>
      <c r="I16" s="22">
        <f t="shared" si="0"/>
        <v>7432</v>
      </c>
    </row>
    <row r="17" spans="2:9" x14ac:dyDescent="0.2">
      <c r="B17" s="87">
        <v>39234</v>
      </c>
      <c r="C17" s="17"/>
      <c r="D17" s="20">
        <v>1790</v>
      </c>
      <c r="E17" s="17">
        <v>1853</v>
      </c>
      <c r="F17" s="20">
        <v>2428</v>
      </c>
      <c r="G17" s="17">
        <v>6682</v>
      </c>
      <c r="H17" s="20">
        <v>5083</v>
      </c>
      <c r="I17" s="23">
        <f t="shared" si="0"/>
        <v>17836</v>
      </c>
    </row>
    <row r="18" spans="2:9" x14ac:dyDescent="0.2">
      <c r="B18" s="15">
        <v>39264</v>
      </c>
      <c r="C18" s="16"/>
      <c r="D18" s="19">
        <v>1367</v>
      </c>
      <c r="E18" s="16">
        <v>1622</v>
      </c>
      <c r="F18" s="19">
        <v>1559</v>
      </c>
      <c r="G18" s="16">
        <v>3311</v>
      </c>
      <c r="H18" s="19">
        <v>3609</v>
      </c>
      <c r="I18" s="22">
        <f t="shared" si="0"/>
        <v>11468</v>
      </c>
    </row>
    <row r="19" spans="2:9" x14ac:dyDescent="0.2">
      <c r="B19" s="87">
        <v>39295</v>
      </c>
      <c r="C19" s="17"/>
      <c r="D19" s="20">
        <v>1138</v>
      </c>
      <c r="E19" s="17">
        <v>2170</v>
      </c>
      <c r="F19" s="20">
        <v>1502</v>
      </c>
      <c r="G19" s="17">
        <v>3317</v>
      </c>
      <c r="H19" s="20">
        <v>4810</v>
      </c>
      <c r="I19" s="23">
        <f t="shared" si="0"/>
        <v>12937</v>
      </c>
    </row>
    <row r="20" spans="2:9" x14ac:dyDescent="0.2">
      <c r="B20" s="15">
        <v>39326</v>
      </c>
      <c r="C20" s="16"/>
      <c r="D20" s="19">
        <v>1352</v>
      </c>
      <c r="E20" s="16">
        <v>2611</v>
      </c>
      <c r="F20" s="19">
        <v>1628</v>
      </c>
      <c r="G20" s="16">
        <v>3542</v>
      </c>
      <c r="H20" s="19">
        <v>5581</v>
      </c>
      <c r="I20" s="22">
        <f t="shared" si="0"/>
        <v>14714</v>
      </c>
    </row>
    <row r="21" spans="2:9" x14ac:dyDescent="0.2">
      <c r="B21" s="87">
        <v>39356</v>
      </c>
      <c r="C21" s="17">
        <v>1</v>
      </c>
      <c r="D21" s="20">
        <v>1343</v>
      </c>
      <c r="E21" s="17">
        <v>538</v>
      </c>
      <c r="F21" s="20">
        <v>1440</v>
      </c>
      <c r="G21" s="17">
        <v>2971</v>
      </c>
      <c r="H21" s="20">
        <v>5506</v>
      </c>
      <c r="I21" s="23">
        <f t="shared" si="0"/>
        <v>11799</v>
      </c>
    </row>
    <row r="22" spans="2:9" x14ac:dyDescent="0.2">
      <c r="B22" s="15">
        <v>39387</v>
      </c>
      <c r="C22" s="18">
        <v>272</v>
      </c>
      <c r="D22" s="21">
        <v>1430</v>
      </c>
      <c r="E22" s="18">
        <v>1254</v>
      </c>
      <c r="F22" s="21">
        <v>2255</v>
      </c>
      <c r="G22" s="18">
        <v>4735</v>
      </c>
      <c r="H22" s="21">
        <v>11786</v>
      </c>
      <c r="I22" s="24">
        <f t="shared" si="0"/>
        <v>21732</v>
      </c>
    </row>
    <row r="23" spans="2:9" x14ac:dyDescent="0.2">
      <c r="B23" s="87">
        <v>39417</v>
      </c>
      <c r="C23" s="17">
        <v>1874</v>
      </c>
      <c r="D23" s="20">
        <v>1140</v>
      </c>
      <c r="E23" s="17">
        <v>631</v>
      </c>
      <c r="F23" s="20">
        <v>1583</v>
      </c>
      <c r="G23" s="17">
        <v>2652</v>
      </c>
      <c r="H23" s="20">
        <v>6227</v>
      </c>
      <c r="I23" s="23">
        <f t="shared" si="0"/>
        <v>14107</v>
      </c>
    </row>
    <row r="24" spans="2:9" x14ac:dyDescent="0.2">
      <c r="B24" s="15">
        <v>39448</v>
      </c>
      <c r="C24" s="16">
        <v>42</v>
      </c>
      <c r="D24" s="19">
        <v>1421</v>
      </c>
      <c r="E24" s="16">
        <v>1515</v>
      </c>
      <c r="F24" s="19">
        <v>2224</v>
      </c>
      <c r="G24" s="16">
        <v>4837</v>
      </c>
      <c r="H24" s="19">
        <v>9500</v>
      </c>
      <c r="I24" s="22">
        <f t="shared" si="0"/>
        <v>19539</v>
      </c>
    </row>
    <row r="25" spans="2:9" x14ac:dyDescent="0.2">
      <c r="B25" s="87">
        <v>39479</v>
      </c>
      <c r="C25" s="17">
        <v>32</v>
      </c>
      <c r="D25" s="20">
        <v>1508</v>
      </c>
      <c r="E25" s="17">
        <v>1433</v>
      </c>
      <c r="F25" s="20">
        <v>1418</v>
      </c>
      <c r="G25" s="17">
        <v>4006</v>
      </c>
      <c r="H25" s="20">
        <v>12000</v>
      </c>
      <c r="I25" s="23">
        <f t="shared" si="0"/>
        <v>20397</v>
      </c>
    </row>
    <row r="26" spans="2:9" x14ac:dyDescent="0.2">
      <c r="B26" s="15">
        <v>39508</v>
      </c>
      <c r="C26" s="16">
        <v>10</v>
      </c>
      <c r="D26" s="19">
        <v>2137</v>
      </c>
      <c r="E26" s="16">
        <v>3114</v>
      </c>
      <c r="F26" s="19">
        <v>1298</v>
      </c>
      <c r="G26" s="16">
        <v>3128</v>
      </c>
      <c r="H26" s="19">
        <v>8000</v>
      </c>
      <c r="I26" s="22">
        <f t="shared" si="0"/>
        <v>17687</v>
      </c>
    </row>
    <row r="27" spans="2:9" x14ac:dyDescent="0.2">
      <c r="B27" s="87">
        <v>39539</v>
      </c>
      <c r="C27" s="17">
        <v>10</v>
      </c>
      <c r="D27" s="20">
        <v>1948</v>
      </c>
      <c r="E27" s="17">
        <v>2347</v>
      </c>
      <c r="F27" s="20">
        <v>1085</v>
      </c>
      <c r="G27" s="17">
        <v>3575</v>
      </c>
      <c r="H27" s="20">
        <v>8208</v>
      </c>
      <c r="I27" s="23">
        <f t="shared" si="0"/>
        <v>17173</v>
      </c>
    </row>
    <row r="28" spans="2:9" x14ac:dyDescent="0.2">
      <c r="B28" s="15">
        <v>39569</v>
      </c>
      <c r="C28" s="16">
        <v>9</v>
      </c>
      <c r="D28" s="19">
        <v>1521</v>
      </c>
      <c r="E28" s="16">
        <v>848</v>
      </c>
      <c r="F28" s="19">
        <v>765</v>
      </c>
      <c r="G28" s="16">
        <v>2139</v>
      </c>
      <c r="H28" s="19">
        <v>7739</v>
      </c>
      <c r="I28" s="22">
        <f t="shared" si="0"/>
        <v>13021</v>
      </c>
    </row>
    <row r="29" spans="2:9" ht="13.5" thickBot="1" x14ac:dyDescent="0.25">
      <c r="B29" s="88">
        <v>39600</v>
      </c>
      <c r="C29" s="27"/>
      <c r="D29" s="28">
        <v>426</v>
      </c>
      <c r="E29" s="27">
        <v>440</v>
      </c>
      <c r="F29" s="28">
        <v>123</v>
      </c>
      <c r="G29" s="27">
        <v>768</v>
      </c>
      <c r="H29" s="28">
        <v>778</v>
      </c>
      <c r="I29" s="29">
        <f t="shared" si="0"/>
        <v>2535</v>
      </c>
    </row>
    <row r="30" spans="2:9" ht="15.75" thickBot="1" x14ac:dyDescent="0.3">
      <c r="B30" s="30" t="s">
        <v>22</v>
      </c>
      <c r="C30" s="31">
        <f>AVERAGE(C12:C29)</f>
        <v>281.25</v>
      </c>
      <c r="D30" s="32">
        <f t="shared" ref="D30:I30" si="1">AVERAGE(D12:D29)</f>
        <v>1281.3888888888889</v>
      </c>
      <c r="E30" s="31">
        <f t="shared" si="1"/>
        <v>1209.6470588235295</v>
      </c>
      <c r="F30" s="32">
        <f t="shared" si="1"/>
        <v>1465.0555555555557</v>
      </c>
      <c r="G30" s="31">
        <f t="shared" si="1"/>
        <v>3378.2222222222222</v>
      </c>
      <c r="H30" s="32">
        <f t="shared" si="1"/>
        <v>5215.0555555555557</v>
      </c>
      <c r="I30" s="32">
        <f t="shared" si="1"/>
        <v>12607.166666666666</v>
      </c>
    </row>
    <row r="31" spans="2:9" ht="15.75" thickBot="1" x14ac:dyDescent="0.3">
      <c r="B31" s="38" t="s">
        <v>6</v>
      </c>
      <c r="C31" s="39">
        <f t="shared" ref="C31:I31" si="2">AVEDEV(C12:C29)</f>
        <v>398.1875</v>
      </c>
      <c r="D31" s="40">
        <f t="shared" si="2"/>
        <v>378.25925925925935</v>
      </c>
      <c r="E31" s="41">
        <f t="shared" si="2"/>
        <v>827.31487889273342</v>
      </c>
      <c r="F31" s="39">
        <f t="shared" si="2"/>
        <v>472.60493827160491</v>
      </c>
      <c r="G31" s="40">
        <f t="shared" si="2"/>
        <v>1093.9382716049383</v>
      </c>
      <c r="H31" s="40">
        <f t="shared" si="2"/>
        <v>3067.9444444444443</v>
      </c>
      <c r="I31" s="42">
        <f t="shared" si="2"/>
        <v>4785.7037037037035</v>
      </c>
    </row>
    <row r="32" spans="2:9" s="4" customFormat="1" x14ac:dyDescent="0.2">
      <c r="B32" s="2"/>
      <c r="C32" s="3"/>
      <c r="D32" s="3"/>
      <c r="E32" s="3"/>
      <c r="F32" s="3"/>
      <c r="G32" s="3"/>
      <c r="H32" s="3"/>
      <c r="I32" s="3"/>
    </row>
    <row r="33" spans="3:3" x14ac:dyDescent="0.2">
      <c r="C33" s="7"/>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0 D30:I30 I12 I13:I29" formulaRange="1"/>
  </ignoredErrors>
  <drawing r:id="rId2"/>
  <legacyDrawing r:id="rId3"/>
  <oleObjects>
    <mc:AlternateContent xmlns:mc="http://schemas.openxmlformats.org/markup-compatibility/2006">
      <mc:Choice Requires="x14">
        <oleObject progId="Equation.3" shapeId="1027" r:id="rId4">
          <objectPr defaultSize="0" autoPict="0" r:id="rId5">
            <anchor moveWithCells="1">
              <from>
                <xdr:col>3</xdr:col>
                <xdr:colOff>9525</xdr:colOff>
                <xdr:row>4</xdr:row>
                <xdr:rowOff>85725</xdr:rowOff>
              </from>
              <to>
                <xdr:col>3</xdr:col>
                <xdr:colOff>923925</xdr:colOff>
                <xdr:row>5</xdr:row>
                <xdr:rowOff>219075</xdr:rowOff>
              </to>
            </anchor>
          </objectPr>
        </oleObject>
      </mc:Choice>
      <mc:Fallback>
        <oleObject progId="Equation.3" shapeId="1027"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5"/>
  <sheetViews>
    <sheetView topLeftCell="B1" workbookViewId="0">
      <selection activeCell="C35" sqref="C35"/>
    </sheetView>
  </sheetViews>
  <sheetFormatPr baseColWidth="10" defaultRowHeight="12.75" x14ac:dyDescent="0.2"/>
  <cols>
    <col min="1" max="1" width="4.42578125" customWidth="1"/>
    <col min="2" max="2" width="23.7109375" customWidth="1"/>
    <col min="3" max="3" width="13" customWidth="1"/>
    <col min="4" max="4" width="13.28515625" customWidth="1"/>
    <col min="5" max="5" width="11.7109375" customWidth="1"/>
    <col min="6" max="6" width="13.42578125" customWidth="1"/>
    <col min="7" max="7" width="12.28515625" customWidth="1"/>
    <col min="8" max="9" width="12.7109375" customWidth="1"/>
  </cols>
  <sheetData>
    <row r="1" spans="2:9" ht="18" customHeight="1" x14ac:dyDescent="0.25">
      <c r="B1" s="8" t="s">
        <v>10</v>
      </c>
      <c r="C1" s="9"/>
      <c r="D1" s="10" t="s">
        <v>55</v>
      </c>
      <c r="E1" s="9"/>
      <c r="F1" s="9"/>
      <c r="G1" s="9"/>
      <c r="H1" s="9"/>
      <c r="I1" s="11"/>
    </row>
    <row r="2" spans="2:9" ht="18" customHeight="1" x14ac:dyDescent="0.25">
      <c r="B2" s="8" t="s">
        <v>11</v>
      </c>
      <c r="C2" s="9"/>
      <c r="D2" s="10" t="s">
        <v>56</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57</v>
      </c>
      <c r="E4" s="9"/>
      <c r="F4" s="9"/>
      <c r="G4" s="9"/>
      <c r="H4" s="9"/>
      <c r="I4" s="11"/>
    </row>
    <row r="5" spans="2:9" ht="15" x14ac:dyDescent="0.2">
      <c r="B5" s="8" t="s">
        <v>15</v>
      </c>
      <c r="C5" s="9"/>
      <c r="D5" s="9"/>
      <c r="E5" s="9"/>
      <c r="F5" s="9"/>
      <c r="G5" s="9"/>
      <c r="H5" s="9"/>
      <c r="I5" s="11"/>
    </row>
    <row r="6" spans="2:9" ht="45.75" customHeight="1" x14ac:dyDescent="0.2">
      <c r="B6" s="9"/>
      <c r="C6" s="9"/>
      <c r="D6" s="9"/>
      <c r="E6" s="9"/>
      <c r="F6" s="9"/>
      <c r="G6" s="9"/>
      <c r="H6" s="9"/>
      <c r="I6" s="11"/>
    </row>
    <row r="7" spans="2:9" ht="54" customHeight="1" x14ac:dyDescent="0.2">
      <c r="B7" s="13" t="s">
        <v>16</v>
      </c>
      <c r="C7" s="92" t="s">
        <v>41</v>
      </c>
      <c r="D7" s="93"/>
      <c r="E7" s="93"/>
      <c r="F7" s="93"/>
      <c r="G7" s="93"/>
      <c r="H7" s="93"/>
      <c r="I7" s="93"/>
    </row>
    <row r="8" spans="2:9" ht="15.75" x14ac:dyDescent="0.2">
      <c r="B8" s="5"/>
      <c r="C8" s="6"/>
      <c r="D8" s="1"/>
      <c r="E8" s="1"/>
      <c r="F8" s="1"/>
      <c r="G8" s="1"/>
      <c r="H8" s="1"/>
      <c r="I8" s="1"/>
    </row>
    <row r="9" spans="2:9" ht="31.5" customHeight="1" x14ac:dyDescent="0.25">
      <c r="B9" s="94" t="s">
        <v>42</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6"/>
      <c r="D14" s="57">
        <v>498</v>
      </c>
      <c r="E14" s="56">
        <v>38</v>
      </c>
      <c r="F14" s="57">
        <v>1319</v>
      </c>
      <c r="G14" s="56">
        <v>3000</v>
      </c>
      <c r="H14" s="57">
        <v>1170</v>
      </c>
      <c r="I14" s="57">
        <f t="shared" si="0"/>
        <v>6025</v>
      </c>
    </row>
    <row r="15" spans="2:9" x14ac:dyDescent="0.2">
      <c r="B15" s="15">
        <v>39142</v>
      </c>
      <c r="D15" s="36">
        <v>1401</v>
      </c>
      <c r="E15">
        <v>119</v>
      </c>
      <c r="F15" s="36">
        <v>2233</v>
      </c>
      <c r="G15">
        <v>6116</v>
      </c>
      <c r="H15" s="36">
        <v>1545</v>
      </c>
      <c r="I15" s="36">
        <f t="shared" si="0"/>
        <v>11414</v>
      </c>
    </row>
    <row r="16" spans="2:9" x14ac:dyDescent="0.2">
      <c r="B16" s="87">
        <v>39173</v>
      </c>
      <c r="C16" s="56"/>
      <c r="D16" s="57">
        <v>1076</v>
      </c>
      <c r="E16" s="56">
        <v>16</v>
      </c>
      <c r="F16" s="57">
        <v>1903</v>
      </c>
      <c r="G16" s="56">
        <v>2860</v>
      </c>
      <c r="H16" s="57">
        <v>1168</v>
      </c>
      <c r="I16" s="57">
        <f t="shared" si="0"/>
        <v>7023</v>
      </c>
    </row>
    <row r="17" spans="2:9" x14ac:dyDescent="0.2">
      <c r="B17" s="15">
        <v>39203</v>
      </c>
      <c r="D17" s="36">
        <v>1563</v>
      </c>
      <c r="E17">
        <v>15</v>
      </c>
      <c r="F17" s="36">
        <v>1589</v>
      </c>
      <c r="G17">
        <v>3126</v>
      </c>
      <c r="H17" s="36">
        <v>1139</v>
      </c>
      <c r="I17" s="36">
        <f t="shared" si="0"/>
        <v>7432</v>
      </c>
    </row>
    <row r="18" spans="2:9" x14ac:dyDescent="0.2">
      <c r="B18" s="87">
        <v>39234</v>
      </c>
      <c r="C18" s="56"/>
      <c r="D18" s="57">
        <v>1790</v>
      </c>
      <c r="E18" s="56">
        <v>1853</v>
      </c>
      <c r="F18" s="57">
        <v>2428</v>
      </c>
      <c r="G18" s="56">
        <v>6682</v>
      </c>
      <c r="H18" s="57">
        <v>5083</v>
      </c>
      <c r="I18" s="57">
        <f t="shared" si="0"/>
        <v>17836</v>
      </c>
    </row>
    <row r="19" spans="2:9" x14ac:dyDescent="0.2">
      <c r="B19" s="15">
        <v>39264</v>
      </c>
      <c r="D19" s="36">
        <v>1367</v>
      </c>
      <c r="E19">
        <v>1622</v>
      </c>
      <c r="F19" s="36">
        <v>1559</v>
      </c>
      <c r="G19">
        <v>3311</v>
      </c>
      <c r="H19" s="36">
        <v>3609</v>
      </c>
      <c r="I19" s="36">
        <f t="shared" si="0"/>
        <v>11468</v>
      </c>
    </row>
    <row r="20" spans="2:9" x14ac:dyDescent="0.2">
      <c r="B20" s="87">
        <v>39295</v>
      </c>
      <c r="C20" s="56"/>
      <c r="D20" s="57">
        <v>1138</v>
      </c>
      <c r="E20" s="56">
        <v>2170</v>
      </c>
      <c r="F20" s="57">
        <v>1502</v>
      </c>
      <c r="G20" s="56">
        <v>3317</v>
      </c>
      <c r="H20" s="57">
        <v>4810</v>
      </c>
      <c r="I20" s="57">
        <f t="shared" si="0"/>
        <v>12937</v>
      </c>
    </row>
    <row r="21" spans="2:9" x14ac:dyDescent="0.2">
      <c r="B21" s="15">
        <v>39326</v>
      </c>
      <c r="D21" s="36">
        <v>1352</v>
      </c>
      <c r="E21">
        <v>2611</v>
      </c>
      <c r="F21" s="36">
        <v>1628</v>
      </c>
      <c r="G21">
        <v>3542</v>
      </c>
      <c r="H21" s="36">
        <v>5581</v>
      </c>
      <c r="I21" s="36">
        <f t="shared" si="0"/>
        <v>14714</v>
      </c>
    </row>
    <row r="22" spans="2:9" x14ac:dyDescent="0.2">
      <c r="B22" s="87">
        <v>39356</v>
      </c>
      <c r="C22" s="56">
        <v>1</v>
      </c>
      <c r="D22" s="57">
        <v>1343</v>
      </c>
      <c r="E22" s="56">
        <v>538</v>
      </c>
      <c r="F22" s="57">
        <v>1440</v>
      </c>
      <c r="G22" s="56">
        <v>2971</v>
      </c>
      <c r="H22" s="57">
        <v>5506</v>
      </c>
      <c r="I22" s="57">
        <f t="shared" si="0"/>
        <v>11799</v>
      </c>
    </row>
    <row r="23" spans="2:9" x14ac:dyDescent="0.2">
      <c r="B23" s="15">
        <v>39387</v>
      </c>
      <c r="C23">
        <v>272</v>
      </c>
      <c r="D23" s="36">
        <v>1430</v>
      </c>
      <c r="E23">
        <v>1254</v>
      </c>
      <c r="F23" s="36">
        <v>2255</v>
      </c>
      <c r="G23">
        <v>4735</v>
      </c>
      <c r="H23" s="36">
        <v>11786</v>
      </c>
      <c r="I23" s="36">
        <f t="shared" si="0"/>
        <v>21732</v>
      </c>
    </row>
    <row r="24" spans="2:9" x14ac:dyDescent="0.2">
      <c r="B24" s="87">
        <v>39417</v>
      </c>
      <c r="C24" s="56">
        <v>1874</v>
      </c>
      <c r="D24" s="57">
        <v>1140</v>
      </c>
      <c r="E24" s="56">
        <v>631</v>
      </c>
      <c r="F24" s="57">
        <v>1583</v>
      </c>
      <c r="G24" s="56">
        <v>2652</v>
      </c>
      <c r="H24" s="57">
        <v>6227</v>
      </c>
      <c r="I24" s="57">
        <f t="shared" si="0"/>
        <v>14107</v>
      </c>
    </row>
    <row r="25" spans="2:9" x14ac:dyDescent="0.2">
      <c r="B25" s="15">
        <v>39448</v>
      </c>
      <c r="C25">
        <v>42</v>
      </c>
      <c r="D25" s="36">
        <v>1421</v>
      </c>
      <c r="E25">
        <v>1515</v>
      </c>
      <c r="F25" s="36">
        <v>2224</v>
      </c>
      <c r="G25">
        <v>4837</v>
      </c>
      <c r="H25" s="36">
        <v>9500</v>
      </c>
      <c r="I25" s="36">
        <f t="shared" si="0"/>
        <v>19539</v>
      </c>
    </row>
    <row r="26" spans="2:9" x14ac:dyDescent="0.2">
      <c r="B26" s="87">
        <v>39479</v>
      </c>
      <c r="C26" s="56">
        <v>32</v>
      </c>
      <c r="D26" s="57">
        <v>1508</v>
      </c>
      <c r="E26" s="56">
        <v>1433</v>
      </c>
      <c r="F26" s="57">
        <v>1418</v>
      </c>
      <c r="G26" s="56">
        <v>4006</v>
      </c>
      <c r="H26" s="57">
        <v>12000</v>
      </c>
      <c r="I26" s="57">
        <f t="shared" si="0"/>
        <v>20397</v>
      </c>
    </row>
    <row r="27" spans="2:9" x14ac:dyDescent="0.2">
      <c r="B27" s="15">
        <v>39508</v>
      </c>
      <c r="C27">
        <v>10</v>
      </c>
      <c r="D27" s="36">
        <v>2137</v>
      </c>
      <c r="E27">
        <v>3114</v>
      </c>
      <c r="F27" s="36">
        <v>1298</v>
      </c>
      <c r="G27">
        <v>3128</v>
      </c>
      <c r="H27" s="36">
        <v>8000</v>
      </c>
      <c r="I27" s="36">
        <f t="shared" si="0"/>
        <v>17687</v>
      </c>
    </row>
    <row r="28" spans="2:9" x14ac:dyDescent="0.2">
      <c r="B28" s="87">
        <v>39539</v>
      </c>
      <c r="C28" s="56">
        <v>10</v>
      </c>
      <c r="D28" s="57">
        <v>1948</v>
      </c>
      <c r="E28" s="56">
        <v>2347</v>
      </c>
      <c r="F28" s="57">
        <v>1085</v>
      </c>
      <c r="G28" s="56">
        <v>3575</v>
      </c>
      <c r="H28" s="57">
        <v>8208</v>
      </c>
      <c r="I28" s="57">
        <f t="shared" si="0"/>
        <v>17173</v>
      </c>
    </row>
    <row r="29" spans="2:9" x14ac:dyDescent="0.2">
      <c r="B29" s="15">
        <v>39569</v>
      </c>
      <c r="C29">
        <v>9</v>
      </c>
      <c r="D29" s="36">
        <v>1521</v>
      </c>
      <c r="E29">
        <v>848</v>
      </c>
      <c r="F29" s="36">
        <v>765</v>
      </c>
      <c r="G29">
        <v>2139</v>
      </c>
      <c r="H29" s="36">
        <v>7739</v>
      </c>
      <c r="I29" s="36">
        <f t="shared" si="0"/>
        <v>13021</v>
      </c>
    </row>
    <row r="30" spans="2:9" ht="13.5" thickBot="1" x14ac:dyDescent="0.25">
      <c r="B30" s="88">
        <v>39600</v>
      </c>
      <c r="C30" s="58"/>
      <c r="D30" s="59">
        <v>426</v>
      </c>
      <c r="E30" s="58">
        <v>440</v>
      </c>
      <c r="F30" s="59">
        <v>123</v>
      </c>
      <c r="G30" s="58">
        <v>768</v>
      </c>
      <c r="H30" s="59">
        <v>778</v>
      </c>
      <c r="I30" s="59">
        <f t="shared" si="0"/>
        <v>2535</v>
      </c>
    </row>
    <row r="31" spans="2:9" ht="15" x14ac:dyDescent="0.25">
      <c r="B31" s="45" t="s">
        <v>5</v>
      </c>
      <c r="C31" s="43">
        <f>SUM(C22:C30)</f>
        <v>2250</v>
      </c>
      <c r="D31" s="45">
        <f>SUM(D13:D30)</f>
        <v>23065</v>
      </c>
      <c r="E31" s="43">
        <f>SUM(E14:E30)</f>
        <v>20564</v>
      </c>
      <c r="F31" s="45">
        <f>SUM(F13:F30)</f>
        <v>26371</v>
      </c>
      <c r="G31" s="43">
        <f>SUM(G13:G30)</f>
        <v>60808</v>
      </c>
      <c r="H31" s="45">
        <f>SUM(H13:H30)</f>
        <v>93871</v>
      </c>
      <c r="I31" s="45">
        <f>SUM(I13:I30)</f>
        <v>226929</v>
      </c>
    </row>
    <row r="32" spans="2:9" ht="15" x14ac:dyDescent="0.25">
      <c r="B32" s="51" t="s">
        <v>22</v>
      </c>
      <c r="C32" s="52">
        <f>AVERAGE(C13:C30)</f>
        <v>281.25</v>
      </c>
      <c r="D32" s="53">
        <f t="shared" ref="D32:I32" si="1">AVERAGE(D13:D30)</f>
        <v>1281.3888888888889</v>
      </c>
      <c r="E32" s="53">
        <f t="shared" si="1"/>
        <v>1209.6470588235295</v>
      </c>
      <c r="F32" s="54">
        <f t="shared" si="1"/>
        <v>1465.0555555555557</v>
      </c>
      <c r="G32" s="55">
        <f t="shared" si="1"/>
        <v>3378.2222222222222</v>
      </c>
      <c r="H32" s="53">
        <f t="shared" si="1"/>
        <v>5215.0555555555557</v>
      </c>
      <c r="I32" s="54">
        <f t="shared" si="1"/>
        <v>12607.166666666666</v>
      </c>
    </row>
    <row r="33" spans="2:9" ht="15" x14ac:dyDescent="0.25">
      <c r="B33" s="45" t="s">
        <v>6</v>
      </c>
      <c r="C33" s="44">
        <f t="shared" ref="C33:I33" si="2">AVEDEV(C13:C30)</f>
        <v>398.1875</v>
      </c>
      <c r="D33" s="50">
        <f t="shared" si="2"/>
        <v>378.25925925925935</v>
      </c>
      <c r="E33" s="44">
        <f t="shared" si="2"/>
        <v>827.31487889273342</v>
      </c>
      <c r="F33" s="50">
        <f t="shared" si="2"/>
        <v>472.60493827160491</v>
      </c>
      <c r="G33" s="44">
        <f t="shared" si="2"/>
        <v>1093.9382716049383</v>
      </c>
      <c r="H33" s="50">
        <f t="shared" si="2"/>
        <v>3067.9444444444443</v>
      </c>
      <c r="I33" s="50">
        <f t="shared" si="2"/>
        <v>4785.7037037037035</v>
      </c>
    </row>
    <row r="34" spans="2:9" ht="15.75" thickBot="1" x14ac:dyDescent="0.3">
      <c r="B34" s="63" t="s">
        <v>59</v>
      </c>
      <c r="C34" s="65">
        <f>_xlfn.VAR.S(C13:C30)</f>
        <v>422302.5</v>
      </c>
      <c r="D34" s="65">
        <f t="shared" ref="D34:I34" si="3">_xlfn.VAR.S(D13:D30)</f>
        <v>279407.78104575153</v>
      </c>
      <c r="E34" s="65">
        <f t="shared" si="3"/>
        <v>966160.1176470588</v>
      </c>
      <c r="F34" s="65">
        <f t="shared" si="3"/>
        <v>444330.05555555574</v>
      </c>
      <c r="G34" s="65">
        <f t="shared" si="3"/>
        <v>2561815.9477124177</v>
      </c>
      <c r="H34" s="65">
        <f t="shared" si="3"/>
        <v>14361231.46732026</v>
      </c>
      <c r="I34" s="65">
        <f t="shared" si="3"/>
        <v>37396917.794117644</v>
      </c>
    </row>
    <row r="35" spans="2:9" ht="15.75" thickBot="1" x14ac:dyDescent="0.3">
      <c r="B35" s="67" t="s">
        <v>8</v>
      </c>
      <c r="C35" s="71">
        <f>_xlfn.STDEV.S(C13:C30)</f>
        <v>649.84805916460198</v>
      </c>
      <c r="D35" s="71">
        <f t="shared" ref="D35:I35" si="4">_xlfn.STDEV.S(D13:D30)</f>
        <v>528.59037169225053</v>
      </c>
      <c r="E35" s="71">
        <f t="shared" si="4"/>
        <v>982.93444219187825</v>
      </c>
      <c r="F35" s="71">
        <f t="shared" si="4"/>
        <v>666.58086947913205</v>
      </c>
      <c r="G35" s="71">
        <f t="shared" si="4"/>
        <v>1600.5673830590256</v>
      </c>
      <c r="H35" s="71">
        <f t="shared" si="4"/>
        <v>3789.6215467141651</v>
      </c>
      <c r="I35" s="71">
        <f t="shared" si="4"/>
        <v>6115.3019380990208</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I13:I30 C32:C33 D32:I33" formulaRange="1"/>
    <ignoredError sqref="E31" formula="1"/>
  </ignoredErrors>
  <drawing r:id="rId2"/>
  <legacyDrawing r:id="rId3"/>
  <oleObjects>
    <mc:AlternateContent xmlns:mc="http://schemas.openxmlformats.org/markup-compatibility/2006">
      <mc:Choice Requires="x14">
        <oleObject progId="Equation.3" shapeId="6145" r:id="rId4">
          <objectPr defaultSize="0" autoPict="0" r:id="rId5">
            <anchor moveWithCells="1">
              <from>
                <xdr:col>3</xdr:col>
                <xdr:colOff>9525</xdr:colOff>
                <xdr:row>4</xdr:row>
                <xdr:rowOff>47625</xdr:rowOff>
              </from>
              <to>
                <xdr:col>4</xdr:col>
                <xdr:colOff>123825</xdr:colOff>
                <xdr:row>5</xdr:row>
                <xdr:rowOff>495300</xdr:rowOff>
              </to>
            </anchor>
          </objectPr>
        </oleObject>
      </mc:Choice>
      <mc:Fallback>
        <oleObject progId="Equation.3" shapeId="614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36"/>
  <sheetViews>
    <sheetView topLeftCell="B1" workbookViewId="0">
      <selection activeCell="B9" sqref="B9:I9"/>
    </sheetView>
  </sheetViews>
  <sheetFormatPr baseColWidth="10" defaultRowHeight="12.75" x14ac:dyDescent="0.2"/>
  <cols>
    <col min="1" max="1" width="3.85546875" customWidth="1"/>
    <col min="2" max="2" width="24" customWidth="1"/>
    <col min="3" max="3" width="14.85546875" customWidth="1"/>
    <col min="4" max="4" width="14.5703125" customWidth="1"/>
    <col min="5" max="9" width="14.85546875" bestFit="1" customWidth="1"/>
  </cols>
  <sheetData>
    <row r="1" spans="2:9" ht="18" customHeight="1" x14ac:dyDescent="0.25">
      <c r="B1" s="8" t="s">
        <v>10</v>
      </c>
      <c r="C1" s="9"/>
      <c r="D1" s="10" t="s">
        <v>43</v>
      </c>
      <c r="E1" s="9"/>
      <c r="F1" s="9"/>
      <c r="G1" s="9"/>
      <c r="H1" s="9"/>
      <c r="I1" s="11"/>
    </row>
    <row r="2" spans="2:9" ht="18" customHeight="1" x14ac:dyDescent="0.25">
      <c r="B2" s="8" t="s">
        <v>11</v>
      </c>
      <c r="C2" s="9"/>
      <c r="D2" s="10" t="s">
        <v>44</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45</v>
      </c>
      <c r="E4" s="9"/>
      <c r="F4" s="9"/>
      <c r="G4" s="9"/>
      <c r="H4" s="9"/>
      <c r="I4" s="11"/>
    </row>
    <row r="5" spans="2:9" ht="18" customHeight="1" x14ac:dyDescent="0.2">
      <c r="B5" s="8" t="s">
        <v>15</v>
      </c>
      <c r="C5" s="9"/>
      <c r="D5" s="9"/>
      <c r="E5" s="9"/>
      <c r="F5" s="9"/>
      <c r="G5" s="9"/>
      <c r="H5" s="9"/>
      <c r="I5" s="11"/>
    </row>
    <row r="6" spans="2:9" ht="40.5" customHeight="1" x14ac:dyDescent="0.2">
      <c r="B6" s="9"/>
      <c r="C6" s="9"/>
      <c r="D6" s="9"/>
      <c r="E6" s="9"/>
      <c r="F6" s="9"/>
      <c r="G6" s="9"/>
      <c r="H6" s="9"/>
      <c r="I6" s="11"/>
    </row>
    <row r="7" spans="2:9" ht="43.5" customHeight="1" x14ac:dyDescent="0.2">
      <c r="B7" s="13" t="s">
        <v>16</v>
      </c>
      <c r="C7" s="92" t="s">
        <v>46</v>
      </c>
      <c r="D7" s="93"/>
      <c r="E7" s="93"/>
      <c r="F7" s="93"/>
      <c r="G7" s="93"/>
      <c r="H7" s="93"/>
      <c r="I7" s="93"/>
    </row>
    <row r="8" spans="2:9" ht="15.75" x14ac:dyDescent="0.2">
      <c r="B8" s="5"/>
      <c r="C8" s="6"/>
      <c r="D8" s="1"/>
      <c r="E8" s="1"/>
      <c r="F8" s="1"/>
      <c r="G8" s="1"/>
      <c r="H8" s="1"/>
      <c r="I8" s="1"/>
    </row>
    <row r="9" spans="2:9" ht="31.5" customHeight="1" x14ac:dyDescent="0.25">
      <c r="B9" s="94" t="s">
        <v>47</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7"/>
      <c r="D14" s="72">
        <v>498</v>
      </c>
      <c r="E14" s="57">
        <v>38</v>
      </c>
      <c r="F14" s="57">
        <v>1319</v>
      </c>
      <c r="G14" s="57">
        <v>3000</v>
      </c>
      <c r="H14" s="57">
        <v>1170</v>
      </c>
      <c r="I14" s="72">
        <f t="shared" si="0"/>
        <v>6025</v>
      </c>
    </row>
    <row r="15" spans="2:9" x14ac:dyDescent="0.2">
      <c r="B15" s="15">
        <v>39142</v>
      </c>
      <c r="C15" s="36" t="s">
        <v>32</v>
      </c>
      <c r="D15" s="36" t="s">
        <v>32</v>
      </c>
      <c r="E15" s="36" t="s">
        <v>32</v>
      </c>
      <c r="F15" s="36" t="s">
        <v>32</v>
      </c>
      <c r="G15" s="36" t="s">
        <v>32</v>
      </c>
      <c r="H15" s="36" t="s">
        <v>32</v>
      </c>
      <c r="I15" s="36" t="s">
        <v>32</v>
      </c>
    </row>
    <row r="16" spans="2:9" x14ac:dyDescent="0.2">
      <c r="B16" s="87">
        <v>39173</v>
      </c>
      <c r="C16" s="57"/>
      <c r="D16" s="57">
        <v>1076</v>
      </c>
      <c r="E16" s="57">
        <v>16</v>
      </c>
      <c r="F16" s="57">
        <v>1903</v>
      </c>
      <c r="G16" s="57">
        <v>2860</v>
      </c>
      <c r="H16" s="57">
        <v>1168</v>
      </c>
      <c r="I16" s="57">
        <f t="shared" si="0"/>
        <v>7023</v>
      </c>
    </row>
    <row r="17" spans="2:10" x14ac:dyDescent="0.2">
      <c r="B17" s="15">
        <v>39203</v>
      </c>
      <c r="C17" s="36"/>
      <c r="D17" s="36">
        <v>1563</v>
      </c>
      <c r="E17" s="36">
        <v>15</v>
      </c>
      <c r="F17" s="36">
        <v>1589</v>
      </c>
      <c r="G17" s="36">
        <v>3126</v>
      </c>
      <c r="H17" s="36">
        <v>1139</v>
      </c>
      <c r="I17" s="36">
        <f t="shared" si="0"/>
        <v>7432</v>
      </c>
    </row>
    <row r="18" spans="2:10" x14ac:dyDescent="0.2">
      <c r="B18" s="87">
        <v>39234</v>
      </c>
      <c r="C18" s="57"/>
      <c r="D18" s="57">
        <v>1790</v>
      </c>
      <c r="E18" s="57">
        <v>1853</v>
      </c>
      <c r="F18" s="57">
        <v>2428</v>
      </c>
      <c r="G18" s="57">
        <v>6682</v>
      </c>
      <c r="H18" s="57">
        <v>5083</v>
      </c>
      <c r="I18" s="57">
        <f t="shared" si="0"/>
        <v>17836</v>
      </c>
    </row>
    <row r="19" spans="2:10" x14ac:dyDescent="0.2">
      <c r="B19" s="15">
        <v>39264</v>
      </c>
      <c r="C19" s="36"/>
      <c r="D19" s="36">
        <v>1367</v>
      </c>
      <c r="E19" s="36">
        <v>1622</v>
      </c>
      <c r="F19" s="36">
        <v>1559</v>
      </c>
      <c r="G19" s="36">
        <v>3311</v>
      </c>
      <c r="H19" s="36">
        <v>3609</v>
      </c>
      <c r="I19" s="36">
        <f t="shared" si="0"/>
        <v>11468</v>
      </c>
    </row>
    <row r="20" spans="2:10" x14ac:dyDescent="0.2">
      <c r="B20" s="87">
        <v>39295</v>
      </c>
      <c r="C20" s="57"/>
      <c r="D20" s="57">
        <v>1138</v>
      </c>
      <c r="E20" s="57">
        <v>2170</v>
      </c>
      <c r="F20" s="57">
        <v>1502</v>
      </c>
      <c r="G20" s="57">
        <v>3317</v>
      </c>
      <c r="H20" s="57">
        <v>4810</v>
      </c>
      <c r="I20" s="57">
        <f t="shared" si="0"/>
        <v>12937</v>
      </c>
    </row>
    <row r="21" spans="2:10" x14ac:dyDescent="0.2">
      <c r="B21" s="15">
        <v>39326</v>
      </c>
      <c r="C21" s="36" t="s">
        <v>32</v>
      </c>
      <c r="D21" s="36" t="s">
        <v>32</v>
      </c>
      <c r="E21" s="36" t="s">
        <v>32</v>
      </c>
      <c r="F21" s="36" t="s">
        <v>32</v>
      </c>
      <c r="G21" s="36" t="s">
        <v>32</v>
      </c>
      <c r="H21" s="36" t="s">
        <v>32</v>
      </c>
      <c r="I21" s="36" t="s">
        <v>32</v>
      </c>
    </row>
    <row r="22" spans="2:10" x14ac:dyDescent="0.2">
      <c r="B22" s="87">
        <v>39356</v>
      </c>
      <c r="C22" s="57">
        <v>1</v>
      </c>
      <c r="D22" s="57">
        <v>1343</v>
      </c>
      <c r="E22" s="57">
        <v>538</v>
      </c>
      <c r="F22" s="57">
        <v>1440</v>
      </c>
      <c r="G22" s="57">
        <v>2971</v>
      </c>
      <c r="H22" s="57">
        <v>5506</v>
      </c>
      <c r="I22" s="57">
        <f t="shared" si="0"/>
        <v>11799</v>
      </c>
    </row>
    <row r="23" spans="2:10" x14ac:dyDescent="0.2">
      <c r="B23" s="15">
        <v>39387</v>
      </c>
      <c r="C23" s="36">
        <v>272</v>
      </c>
      <c r="D23" s="36">
        <v>1430</v>
      </c>
      <c r="E23" s="36">
        <v>1254</v>
      </c>
      <c r="F23" s="36">
        <v>2255</v>
      </c>
      <c r="G23" s="36">
        <v>4735</v>
      </c>
      <c r="H23" s="36">
        <v>11786</v>
      </c>
      <c r="I23" s="36">
        <f t="shared" si="0"/>
        <v>21732</v>
      </c>
    </row>
    <row r="24" spans="2:10" x14ac:dyDescent="0.2">
      <c r="B24" s="87">
        <v>39417</v>
      </c>
      <c r="C24" s="57">
        <v>1874</v>
      </c>
      <c r="D24" s="57">
        <v>1140</v>
      </c>
      <c r="E24" s="57">
        <v>631</v>
      </c>
      <c r="F24" s="57">
        <v>1583</v>
      </c>
      <c r="G24" s="57">
        <v>2652</v>
      </c>
      <c r="H24" s="57">
        <v>6227</v>
      </c>
      <c r="I24" s="57">
        <f t="shared" si="0"/>
        <v>14107</v>
      </c>
    </row>
    <row r="25" spans="2:10" x14ac:dyDescent="0.2">
      <c r="B25" s="15">
        <v>39448</v>
      </c>
      <c r="C25" s="36">
        <v>42</v>
      </c>
      <c r="D25" s="36">
        <v>1421</v>
      </c>
      <c r="E25" s="36">
        <v>1515</v>
      </c>
      <c r="F25" s="36">
        <v>2224</v>
      </c>
      <c r="G25" s="36">
        <v>4837</v>
      </c>
      <c r="H25" s="36">
        <v>9500</v>
      </c>
      <c r="I25" s="36">
        <f t="shared" si="0"/>
        <v>19539</v>
      </c>
    </row>
    <row r="26" spans="2:10" x14ac:dyDescent="0.2">
      <c r="B26" s="87">
        <v>39479</v>
      </c>
      <c r="C26" s="57" t="b">
        <v>0</v>
      </c>
      <c r="D26" s="57" t="b">
        <v>0</v>
      </c>
      <c r="E26" s="57" t="b">
        <v>0</v>
      </c>
      <c r="F26" s="57" t="b">
        <v>0</v>
      </c>
      <c r="G26" s="57" t="b">
        <v>0</v>
      </c>
      <c r="H26" s="57" t="b">
        <v>0</v>
      </c>
      <c r="I26" s="57" t="b">
        <v>0</v>
      </c>
    </row>
    <row r="27" spans="2:10" x14ac:dyDescent="0.2">
      <c r="B27" s="15">
        <v>39508</v>
      </c>
      <c r="C27" s="36">
        <v>10</v>
      </c>
      <c r="D27" s="36">
        <v>2137</v>
      </c>
      <c r="E27" s="36">
        <v>3114</v>
      </c>
      <c r="F27" s="36">
        <v>1298</v>
      </c>
      <c r="G27" s="36">
        <v>3128</v>
      </c>
      <c r="H27" s="36">
        <v>8000</v>
      </c>
      <c r="I27" s="36">
        <f t="shared" si="0"/>
        <v>17687</v>
      </c>
    </row>
    <row r="28" spans="2:10" x14ac:dyDescent="0.2">
      <c r="B28" s="87">
        <v>39539</v>
      </c>
      <c r="C28" s="57">
        <v>10</v>
      </c>
      <c r="D28" s="57">
        <v>1948</v>
      </c>
      <c r="E28" s="57">
        <v>2347</v>
      </c>
      <c r="F28" s="57">
        <v>1085</v>
      </c>
      <c r="G28" s="57">
        <v>3575</v>
      </c>
      <c r="H28" s="57">
        <v>8208</v>
      </c>
      <c r="I28" s="57">
        <f t="shared" si="0"/>
        <v>17173</v>
      </c>
    </row>
    <row r="29" spans="2:10" x14ac:dyDescent="0.2">
      <c r="B29" s="15">
        <v>39569</v>
      </c>
      <c r="C29" s="36" t="b">
        <v>1</v>
      </c>
      <c r="D29" s="36" t="b">
        <v>1</v>
      </c>
      <c r="E29" s="36" t="b">
        <v>1</v>
      </c>
      <c r="F29" s="36" t="b">
        <v>1</v>
      </c>
      <c r="G29" s="36" t="b">
        <v>1</v>
      </c>
      <c r="H29" s="36" t="b">
        <v>1</v>
      </c>
      <c r="I29" s="36" t="b">
        <v>1</v>
      </c>
    </row>
    <row r="30" spans="2:10" ht="13.5" thickBot="1" x14ac:dyDescent="0.25">
      <c r="B30" s="88">
        <v>39600</v>
      </c>
      <c r="C30" s="59"/>
      <c r="D30" s="59">
        <v>426</v>
      </c>
      <c r="E30" s="58">
        <v>440</v>
      </c>
      <c r="F30" s="59">
        <v>123</v>
      </c>
      <c r="G30" s="59">
        <v>768</v>
      </c>
      <c r="H30" s="59">
        <v>778</v>
      </c>
      <c r="I30" s="59">
        <f t="shared" si="0"/>
        <v>2535</v>
      </c>
    </row>
    <row r="31" spans="2:10" ht="15" x14ac:dyDescent="0.25">
      <c r="B31" s="45" t="s">
        <v>5</v>
      </c>
      <c r="C31" s="43">
        <f>SUM(C13:C30)</f>
        <v>2209</v>
      </c>
      <c r="D31" s="84">
        <f t="shared" ref="D31:I31" si="1">SUM(D13:D30)</f>
        <v>17283</v>
      </c>
      <c r="E31" s="84">
        <f t="shared" si="1"/>
        <v>15553</v>
      </c>
      <c r="F31" s="84">
        <f t="shared" si="1"/>
        <v>20327</v>
      </c>
      <c r="G31" s="85">
        <f t="shared" si="1"/>
        <v>45005</v>
      </c>
      <c r="H31" s="85">
        <f t="shared" si="1"/>
        <v>67006</v>
      </c>
      <c r="I31" s="43">
        <f t="shared" si="1"/>
        <v>167383</v>
      </c>
      <c r="J31" s="37"/>
    </row>
    <row r="32" spans="2:10" ht="15" x14ac:dyDescent="0.25">
      <c r="B32" s="51" t="s">
        <v>22</v>
      </c>
      <c r="C32" s="53">
        <f>AVERAGE(C13:C30)</f>
        <v>368.16666666666669</v>
      </c>
      <c r="D32" s="53">
        <f t="shared" ref="D32:I32" si="2">AVERAGE(D13:D30)</f>
        <v>1234.5</v>
      </c>
      <c r="E32" s="53">
        <f t="shared" si="2"/>
        <v>1196.3846153846155</v>
      </c>
      <c r="F32" s="54">
        <f t="shared" si="2"/>
        <v>1451.9285714285713</v>
      </c>
      <c r="G32" s="55">
        <f t="shared" si="2"/>
        <v>3214.6428571428573</v>
      </c>
      <c r="H32" s="53">
        <f t="shared" si="2"/>
        <v>4786.1428571428569</v>
      </c>
      <c r="I32" s="54">
        <f t="shared" si="2"/>
        <v>11955.928571428571</v>
      </c>
    </row>
    <row r="33" spans="2:10" ht="15" x14ac:dyDescent="0.25">
      <c r="B33" s="45" t="s">
        <v>6</v>
      </c>
      <c r="C33" s="44">
        <f t="shared" ref="C33:I33" si="3">AVEDEV(C13:C30)</f>
        <v>501.94444444444434</v>
      </c>
      <c r="D33" s="50">
        <f t="shared" si="3"/>
        <v>446.14285714285717</v>
      </c>
      <c r="E33" s="44">
        <f t="shared" si="3"/>
        <v>846.2011834319527</v>
      </c>
      <c r="F33" s="50">
        <f t="shared" si="3"/>
        <v>489.65306122448976</v>
      </c>
      <c r="G33" s="44">
        <f t="shared" si="3"/>
        <v>1024.1632653061226</v>
      </c>
      <c r="H33" s="50">
        <f t="shared" si="3"/>
        <v>2975.8367346938785</v>
      </c>
      <c r="I33" s="50">
        <f t="shared" si="3"/>
        <v>5331.3571428571422</v>
      </c>
    </row>
    <row r="34" spans="2:10" ht="15" x14ac:dyDescent="0.25">
      <c r="B34" s="61" t="s">
        <v>59</v>
      </c>
      <c r="C34" s="74">
        <f>_xlfn.VAR.S(C13:C30)</f>
        <v>554908.96666666667</v>
      </c>
      <c r="D34" s="74">
        <f t="shared" ref="D34:I34" si="4">_xlfn.VAR.S(D13:D30)</f>
        <v>353161.03846153844</v>
      </c>
      <c r="E34" s="74">
        <f t="shared" si="4"/>
        <v>1010191.5897435896</v>
      </c>
      <c r="F34" s="74">
        <f t="shared" si="4"/>
        <v>495585.91758241761</v>
      </c>
      <c r="G34" s="74">
        <f t="shared" si="4"/>
        <v>2594171.478021977</v>
      </c>
      <c r="H34" s="74">
        <f t="shared" si="4"/>
        <v>13504339.978021979</v>
      </c>
      <c r="I34" s="89">
        <f t="shared" si="4"/>
        <v>43314991.763736263</v>
      </c>
    </row>
    <row r="35" spans="2:10" ht="15.75" thickBot="1" x14ac:dyDescent="0.3">
      <c r="B35" s="73" t="s">
        <v>55</v>
      </c>
      <c r="C35" s="76">
        <f>_xlfn.STDEV.S(C13:C30)</f>
        <v>744.92212120910108</v>
      </c>
      <c r="D35" s="76">
        <f t="shared" ref="D35:I35" si="5">_xlfn.STDEV.S(D13:D30)</f>
        <v>594.27353841605509</v>
      </c>
      <c r="E35" s="76">
        <f t="shared" si="5"/>
        <v>1005.0828770522307</v>
      </c>
      <c r="F35" s="76">
        <f t="shared" si="5"/>
        <v>703.97863432239023</v>
      </c>
      <c r="G35" s="76">
        <f t="shared" si="5"/>
        <v>1610.6431876806164</v>
      </c>
      <c r="H35" s="76">
        <f t="shared" si="5"/>
        <v>3674.8251629189081</v>
      </c>
      <c r="I35" s="76">
        <f t="shared" si="5"/>
        <v>6581.412596375968</v>
      </c>
      <c r="J35" s="37"/>
    </row>
    <row r="36" spans="2:10" ht="15.75" thickBot="1" x14ac:dyDescent="0.3">
      <c r="B36" s="67" t="s">
        <v>43</v>
      </c>
      <c r="C36" s="71">
        <f>STDEVA(C13:C30)</f>
        <v>586.83861116626906</v>
      </c>
      <c r="D36" s="71">
        <f t="shared" ref="D36:I36" si="6">STDEVA(D13:D30)</f>
        <v>740.8451894770202</v>
      </c>
      <c r="E36" s="71">
        <f t="shared" si="6"/>
        <v>1015.4640238942635</v>
      </c>
      <c r="F36" s="71">
        <f t="shared" si="6"/>
        <v>874.43702897753519</v>
      </c>
      <c r="G36" s="71">
        <f t="shared" si="6"/>
        <v>1968.4157559406228</v>
      </c>
      <c r="H36" s="77">
        <f t="shared" si="6"/>
        <v>3810.3242588415415</v>
      </c>
      <c r="I36" s="78">
        <f t="shared" si="6"/>
        <v>7699.4716082177765</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2:H33 I13:I14 I16:I20 I22:I25 I27:I28 I30" formulaRange="1"/>
  </ignoredErrors>
  <drawing r:id="rId2"/>
  <legacyDrawing r:id="rId3"/>
  <oleObjects>
    <mc:AlternateContent xmlns:mc="http://schemas.openxmlformats.org/markup-compatibility/2006">
      <mc:Choice Requires="x14">
        <oleObject progId="Equation.3" shapeId="8194" r:id="rId4">
          <objectPr defaultSize="0" autoPict="0" r:id="rId5">
            <anchor moveWithCells="1">
              <from>
                <xdr:col>3</xdr:col>
                <xdr:colOff>47625</xdr:colOff>
                <xdr:row>4</xdr:row>
                <xdr:rowOff>28575</xdr:rowOff>
              </from>
              <to>
                <xdr:col>4</xdr:col>
                <xdr:colOff>76200</xdr:colOff>
                <xdr:row>5</xdr:row>
                <xdr:rowOff>438150</xdr:rowOff>
              </to>
            </anchor>
          </objectPr>
        </oleObject>
      </mc:Choice>
      <mc:Fallback>
        <oleObject progId="Equation.3" shapeId="8194"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6"/>
  <sheetViews>
    <sheetView topLeftCell="B1" workbookViewId="0">
      <selection activeCell="L38" sqref="L38"/>
    </sheetView>
  </sheetViews>
  <sheetFormatPr baseColWidth="10" defaultRowHeight="12.75" x14ac:dyDescent="0.2"/>
  <cols>
    <col min="1" max="1" width="4" customWidth="1"/>
    <col min="2" max="2" width="22.7109375" customWidth="1"/>
    <col min="3" max="3" width="12.85546875" customWidth="1"/>
    <col min="4" max="4" width="12.7109375" customWidth="1"/>
    <col min="5" max="5" width="10.7109375" customWidth="1"/>
  </cols>
  <sheetData>
    <row r="1" spans="2:9" ht="18" customHeight="1" x14ac:dyDescent="0.25">
      <c r="B1" s="8" t="s">
        <v>10</v>
      </c>
      <c r="C1" s="9"/>
      <c r="D1" s="10" t="s">
        <v>58</v>
      </c>
      <c r="E1" s="9"/>
      <c r="F1" s="9"/>
      <c r="G1" s="9"/>
      <c r="H1" s="9"/>
      <c r="I1" s="11"/>
    </row>
    <row r="2" spans="2:9" ht="18" customHeight="1" x14ac:dyDescent="0.25">
      <c r="B2" s="8" t="s">
        <v>11</v>
      </c>
      <c r="C2" s="9"/>
      <c r="D2" s="10" t="s">
        <v>60</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61</v>
      </c>
      <c r="E4" s="9"/>
      <c r="F4" s="9"/>
      <c r="G4" s="9"/>
      <c r="H4" s="9"/>
      <c r="I4" s="11"/>
    </row>
    <row r="5" spans="2:9" ht="18" customHeight="1" x14ac:dyDescent="0.2">
      <c r="B5" s="8" t="s">
        <v>15</v>
      </c>
      <c r="C5" s="9"/>
      <c r="D5" s="9"/>
      <c r="E5" s="9"/>
      <c r="F5" s="9"/>
      <c r="G5" s="9"/>
      <c r="H5" s="9"/>
      <c r="I5" s="11"/>
    </row>
    <row r="6" spans="2:9" ht="41.25" customHeight="1" x14ac:dyDescent="0.2">
      <c r="B6" s="9"/>
      <c r="C6" s="9"/>
      <c r="D6" s="9"/>
      <c r="E6" s="9"/>
      <c r="F6" s="9"/>
      <c r="G6" s="9"/>
      <c r="H6" s="9"/>
      <c r="I6" s="11"/>
    </row>
    <row r="7" spans="2:9" ht="45.75" customHeight="1" x14ac:dyDescent="0.2">
      <c r="B7" s="13" t="s">
        <v>16</v>
      </c>
      <c r="C7" s="92" t="s">
        <v>49</v>
      </c>
      <c r="D7" s="93"/>
      <c r="E7" s="93"/>
      <c r="F7" s="93"/>
      <c r="G7" s="93"/>
      <c r="H7" s="93"/>
      <c r="I7" s="93"/>
    </row>
    <row r="8" spans="2:9" ht="15.75" x14ac:dyDescent="0.2">
      <c r="B8" s="5"/>
      <c r="C8" s="6"/>
      <c r="D8" s="1"/>
      <c r="E8" s="1"/>
      <c r="F8" s="1"/>
      <c r="G8" s="1"/>
      <c r="H8" s="1"/>
      <c r="I8" s="1"/>
    </row>
    <row r="9" spans="2:9" ht="33" customHeight="1" x14ac:dyDescent="0.25">
      <c r="B9" s="94" t="s">
        <v>48</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6"/>
      <c r="D14" s="57">
        <v>498</v>
      </c>
      <c r="E14" s="56">
        <v>38</v>
      </c>
      <c r="F14" s="57">
        <v>1319</v>
      </c>
      <c r="G14" s="56">
        <v>3000</v>
      </c>
      <c r="H14" s="57">
        <v>1170</v>
      </c>
      <c r="I14" s="57">
        <f t="shared" si="0"/>
        <v>6025</v>
      </c>
    </row>
    <row r="15" spans="2:9" x14ac:dyDescent="0.2">
      <c r="B15" s="15">
        <v>39142</v>
      </c>
      <c r="D15" s="36">
        <v>1401</v>
      </c>
      <c r="E15">
        <v>119</v>
      </c>
      <c r="F15" s="36">
        <v>2233</v>
      </c>
      <c r="G15">
        <v>6116</v>
      </c>
      <c r="H15" s="36">
        <v>1545</v>
      </c>
      <c r="I15" s="36">
        <f t="shared" si="0"/>
        <v>11414</v>
      </c>
    </row>
    <row r="16" spans="2:9" x14ac:dyDescent="0.2">
      <c r="B16" s="87">
        <v>39173</v>
      </c>
      <c r="C16" s="56"/>
      <c r="D16" s="57">
        <v>1076</v>
      </c>
      <c r="E16" s="56">
        <v>16</v>
      </c>
      <c r="F16" s="57">
        <v>1903</v>
      </c>
      <c r="G16" s="56">
        <v>2860</v>
      </c>
      <c r="H16" s="57">
        <v>1168</v>
      </c>
      <c r="I16" s="57">
        <f t="shared" si="0"/>
        <v>7023</v>
      </c>
    </row>
    <row r="17" spans="2:10" x14ac:dyDescent="0.2">
      <c r="B17" s="15">
        <v>39203</v>
      </c>
      <c r="D17" s="36">
        <v>1563</v>
      </c>
      <c r="E17">
        <v>15</v>
      </c>
      <c r="F17" s="36">
        <v>1589</v>
      </c>
      <c r="G17">
        <v>3126</v>
      </c>
      <c r="H17" s="36">
        <v>1139</v>
      </c>
      <c r="I17" s="36">
        <f t="shared" si="0"/>
        <v>7432</v>
      </c>
    </row>
    <row r="18" spans="2:10" x14ac:dyDescent="0.2">
      <c r="B18" s="87">
        <v>39234</v>
      </c>
      <c r="C18" s="56"/>
      <c r="D18" s="57">
        <v>1790</v>
      </c>
      <c r="E18" s="56">
        <v>1853</v>
      </c>
      <c r="F18" s="57">
        <v>2428</v>
      </c>
      <c r="G18" s="56">
        <v>6682</v>
      </c>
      <c r="H18" s="57">
        <v>5083</v>
      </c>
      <c r="I18" s="57">
        <f t="shared" si="0"/>
        <v>17836</v>
      </c>
    </row>
    <row r="19" spans="2:10" x14ac:dyDescent="0.2">
      <c r="B19" s="15">
        <v>39264</v>
      </c>
      <c r="D19" s="36">
        <v>1367</v>
      </c>
      <c r="E19">
        <v>1622</v>
      </c>
      <c r="F19" s="36">
        <v>1559</v>
      </c>
      <c r="G19">
        <v>3311</v>
      </c>
      <c r="H19" s="36">
        <v>3609</v>
      </c>
      <c r="I19" s="36">
        <f t="shared" si="0"/>
        <v>11468</v>
      </c>
    </row>
    <row r="20" spans="2:10" x14ac:dyDescent="0.2">
      <c r="B20" s="87">
        <v>39295</v>
      </c>
      <c r="C20" s="56"/>
      <c r="D20" s="57">
        <v>1138</v>
      </c>
      <c r="E20" s="56">
        <v>2170</v>
      </c>
      <c r="F20" s="57">
        <v>1502</v>
      </c>
      <c r="G20" s="56">
        <v>3317</v>
      </c>
      <c r="H20" s="57">
        <v>4810</v>
      </c>
      <c r="I20" s="57">
        <f t="shared" si="0"/>
        <v>12937</v>
      </c>
    </row>
    <row r="21" spans="2:10" x14ac:dyDescent="0.2">
      <c r="B21" s="15">
        <v>39326</v>
      </c>
      <c r="D21" s="36">
        <v>1352</v>
      </c>
      <c r="E21">
        <v>2611</v>
      </c>
      <c r="F21" s="36">
        <v>1628</v>
      </c>
      <c r="G21">
        <v>3542</v>
      </c>
      <c r="H21" s="36">
        <v>5581</v>
      </c>
      <c r="I21" s="36">
        <f t="shared" si="0"/>
        <v>14714</v>
      </c>
    </row>
    <row r="22" spans="2:10" x14ac:dyDescent="0.2">
      <c r="B22" s="87">
        <v>39356</v>
      </c>
      <c r="C22" s="56">
        <v>1</v>
      </c>
      <c r="D22" s="57">
        <v>1343</v>
      </c>
      <c r="E22" s="56">
        <v>538</v>
      </c>
      <c r="F22" s="57">
        <v>1440</v>
      </c>
      <c r="G22" s="56">
        <v>2971</v>
      </c>
      <c r="H22" s="57">
        <v>5506</v>
      </c>
      <c r="I22" s="57">
        <f t="shared" si="0"/>
        <v>11799</v>
      </c>
    </row>
    <row r="23" spans="2:10" x14ac:dyDescent="0.2">
      <c r="B23" s="15">
        <v>39387</v>
      </c>
      <c r="C23">
        <v>272</v>
      </c>
      <c r="D23" s="36">
        <v>1430</v>
      </c>
      <c r="E23">
        <v>1254</v>
      </c>
      <c r="F23" s="36">
        <v>2255</v>
      </c>
      <c r="G23">
        <v>4735</v>
      </c>
      <c r="H23" s="36">
        <v>11786</v>
      </c>
      <c r="I23" s="36">
        <f t="shared" si="0"/>
        <v>21732</v>
      </c>
    </row>
    <row r="24" spans="2:10" x14ac:dyDescent="0.2">
      <c r="B24" s="87">
        <v>39417</v>
      </c>
      <c r="C24" s="56">
        <v>1874</v>
      </c>
      <c r="D24" s="57">
        <v>1140</v>
      </c>
      <c r="E24" s="56">
        <v>631</v>
      </c>
      <c r="F24" s="57">
        <v>1583</v>
      </c>
      <c r="G24" s="56">
        <v>2652</v>
      </c>
      <c r="H24" s="57">
        <v>6227</v>
      </c>
      <c r="I24" s="57">
        <f t="shared" si="0"/>
        <v>14107</v>
      </c>
    </row>
    <row r="25" spans="2:10" x14ac:dyDescent="0.2">
      <c r="B25" s="15">
        <v>39448</v>
      </c>
      <c r="C25">
        <v>42</v>
      </c>
      <c r="D25" s="36">
        <v>1421</v>
      </c>
      <c r="E25">
        <v>1515</v>
      </c>
      <c r="F25" s="36">
        <v>2224</v>
      </c>
      <c r="G25">
        <v>4837</v>
      </c>
      <c r="H25" s="36">
        <v>9500</v>
      </c>
      <c r="I25" s="36">
        <f t="shared" si="0"/>
        <v>19539</v>
      </c>
    </row>
    <row r="26" spans="2:10" x14ac:dyDescent="0.2">
      <c r="B26" s="87">
        <v>39479</v>
      </c>
      <c r="C26" s="56">
        <v>32</v>
      </c>
      <c r="D26" s="57">
        <v>1508</v>
      </c>
      <c r="E26" s="56">
        <v>1433</v>
      </c>
      <c r="F26" s="57">
        <v>1418</v>
      </c>
      <c r="G26" s="56">
        <v>4006</v>
      </c>
      <c r="H26" s="57">
        <v>12000</v>
      </c>
      <c r="I26" s="57">
        <f t="shared" si="0"/>
        <v>20397</v>
      </c>
    </row>
    <row r="27" spans="2:10" x14ac:dyDescent="0.2">
      <c r="B27" s="15">
        <v>39508</v>
      </c>
      <c r="C27">
        <v>10</v>
      </c>
      <c r="D27" s="36">
        <v>2137</v>
      </c>
      <c r="E27">
        <v>3114</v>
      </c>
      <c r="F27" s="36">
        <v>1298</v>
      </c>
      <c r="G27">
        <v>3128</v>
      </c>
      <c r="H27" s="36">
        <v>8000</v>
      </c>
      <c r="I27" s="36">
        <f t="shared" si="0"/>
        <v>17687</v>
      </c>
    </row>
    <row r="28" spans="2:10" x14ac:dyDescent="0.2">
      <c r="B28" s="87">
        <v>39539</v>
      </c>
      <c r="C28" s="56">
        <v>10</v>
      </c>
      <c r="D28" s="57">
        <v>1948</v>
      </c>
      <c r="E28" s="56">
        <v>2347</v>
      </c>
      <c r="F28" s="57">
        <v>1085</v>
      </c>
      <c r="G28" s="56">
        <v>3575</v>
      </c>
      <c r="H28" s="57">
        <v>8208</v>
      </c>
      <c r="I28" s="57">
        <f t="shared" si="0"/>
        <v>17173</v>
      </c>
    </row>
    <row r="29" spans="2:10" x14ac:dyDescent="0.2">
      <c r="B29" s="15">
        <v>39569</v>
      </c>
      <c r="C29">
        <v>9</v>
      </c>
      <c r="D29" s="36">
        <v>1521</v>
      </c>
      <c r="E29">
        <v>848</v>
      </c>
      <c r="F29" s="36">
        <v>765</v>
      </c>
      <c r="G29">
        <v>2139</v>
      </c>
      <c r="H29" s="36">
        <v>7739</v>
      </c>
      <c r="I29" s="36">
        <f t="shared" si="0"/>
        <v>13021</v>
      </c>
    </row>
    <row r="30" spans="2:10" ht="13.5" thickBot="1" x14ac:dyDescent="0.25">
      <c r="B30" s="88">
        <v>39600</v>
      </c>
      <c r="C30" s="58"/>
      <c r="D30" s="59">
        <v>426</v>
      </c>
      <c r="E30" s="58">
        <v>440</v>
      </c>
      <c r="F30" s="59">
        <v>123</v>
      </c>
      <c r="G30" s="58">
        <v>768</v>
      </c>
      <c r="H30" s="59">
        <v>778</v>
      </c>
      <c r="I30" s="59">
        <f t="shared" si="0"/>
        <v>2535</v>
      </c>
    </row>
    <row r="31" spans="2:10" ht="15" x14ac:dyDescent="0.25">
      <c r="B31" s="45" t="s">
        <v>5</v>
      </c>
      <c r="C31" s="43">
        <f>SUM(C13:C30)</f>
        <v>2250</v>
      </c>
      <c r="D31" s="85">
        <f t="shared" ref="D31:I31" si="1">SUM(D13:D30)</f>
        <v>23065</v>
      </c>
      <c r="E31" s="85">
        <f t="shared" si="1"/>
        <v>20564</v>
      </c>
      <c r="F31" s="43">
        <f t="shared" si="1"/>
        <v>26371</v>
      </c>
      <c r="G31" s="84">
        <f t="shared" si="1"/>
        <v>60808</v>
      </c>
      <c r="H31" s="84">
        <f t="shared" si="1"/>
        <v>93871</v>
      </c>
      <c r="I31" s="84">
        <f t="shared" si="1"/>
        <v>226929</v>
      </c>
      <c r="J31" s="37"/>
    </row>
    <row r="32" spans="2:10" ht="15" x14ac:dyDescent="0.25">
      <c r="B32" s="51" t="s">
        <v>22</v>
      </c>
      <c r="C32" s="52">
        <f>AVERAGE(C13:C30)</f>
        <v>281.25</v>
      </c>
      <c r="D32" s="53">
        <f t="shared" ref="D32:I32" si="2">AVERAGE(D13:D30)</f>
        <v>1281.3888888888889</v>
      </c>
      <c r="E32" s="53">
        <f t="shared" si="2"/>
        <v>1209.6470588235295</v>
      </c>
      <c r="F32" s="54">
        <f t="shared" si="2"/>
        <v>1465.0555555555557</v>
      </c>
      <c r="G32" s="55">
        <f t="shared" si="2"/>
        <v>3378.2222222222222</v>
      </c>
      <c r="H32" s="53">
        <f t="shared" si="2"/>
        <v>5215.0555555555557</v>
      </c>
      <c r="I32" s="54">
        <f t="shared" si="2"/>
        <v>12607.166666666666</v>
      </c>
    </row>
    <row r="33" spans="1:10" ht="15" x14ac:dyDescent="0.25">
      <c r="B33" s="45" t="s">
        <v>6</v>
      </c>
      <c r="C33" s="44">
        <f t="shared" ref="C33:I33" si="3">AVEDEV(C13:C30)</f>
        <v>398.1875</v>
      </c>
      <c r="D33" s="50">
        <f t="shared" si="3"/>
        <v>378.25925925925935</v>
      </c>
      <c r="E33" s="44">
        <f t="shared" si="3"/>
        <v>827.31487889273342</v>
      </c>
      <c r="F33" s="50">
        <f t="shared" si="3"/>
        <v>472.60493827160491</v>
      </c>
      <c r="G33" s="44">
        <f t="shared" si="3"/>
        <v>1093.9382716049383</v>
      </c>
      <c r="H33" s="50">
        <f t="shared" si="3"/>
        <v>3067.9444444444443</v>
      </c>
      <c r="I33" s="50">
        <f t="shared" si="3"/>
        <v>4785.7037037037035</v>
      </c>
    </row>
    <row r="34" spans="1:10" ht="15" x14ac:dyDescent="0.25">
      <c r="B34" s="61" t="s">
        <v>62</v>
      </c>
      <c r="C34" s="74">
        <f>_xlfn.VAR.P(C13:C30)</f>
        <v>369514.6875</v>
      </c>
      <c r="D34" s="74">
        <f t="shared" ref="D34:I34" si="4">_xlfn.VAR.P(D13:D30)</f>
        <v>263885.12654320989</v>
      </c>
      <c r="E34" s="74">
        <f t="shared" si="4"/>
        <v>909327.16955017298</v>
      </c>
      <c r="F34" s="74">
        <f t="shared" si="4"/>
        <v>419645.05246913579</v>
      </c>
      <c r="G34" s="74">
        <f t="shared" si="4"/>
        <v>2419492.839506173</v>
      </c>
      <c r="H34" s="74">
        <f t="shared" si="4"/>
        <v>13563385.274691358</v>
      </c>
      <c r="I34" s="74">
        <f t="shared" si="4"/>
        <v>35319311.25</v>
      </c>
      <c r="J34" s="37"/>
    </row>
    <row r="35" spans="1:10" ht="15.75" thickBot="1" x14ac:dyDescent="0.3">
      <c r="B35" s="73" t="s">
        <v>55</v>
      </c>
      <c r="C35" s="76">
        <f>_xlfn.STDEV.S(C13:C30)</f>
        <v>649.84805916460198</v>
      </c>
      <c r="D35" s="76">
        <f t="shared" ref="D35:I35" si="5">_xlfn.STDEV.S(D13:D30)</f>
        <v>528.59037169225053</v>
      </c>
      <c r="E35" s="76">
        <f t="shared" si="5"/>
        <v>982.93444219187825</v>
      </c>
      <c r="F35" s="76">
        <f t="shared" si="5"/>
        <v>666.58086947913205</v>
      </c>
      <c r="G35" s="76">
        <f t="shared" si="5"/>
        <v>1600.5673830590256</v>
      </c>
      <c r="H35" s="76">
        <f t="shared" si="5"/>
        <v>3789.6215467141651</v>
      </c>
      <c r="I35" s="76">
        <f t="shared" si="5"/>
        <v>6115.3019380990208</v>
      </c>
      <c r="J35" s="37"/>
    </row>
    <row r="36" spans="1:10" ht="15.75" thickBot="1" x14ac:dyDescent="0.3">
      <c r="A36" s="66"/>
      <c r="B36" s="67" t="s">
        <v>58</v>
      </c>
      <c r="C36" s="71">
        <f>_xlfn.STDEV.P(C13:C30)</f>
        <v>607.87719771348554</v>
      </c>
      <c r="D36" s="71">
        <f t="shared" ref="D36:I36" si="6">_xlfn.STDEV.P(D13:D30)</f>
        <v>513.69750490265176</v>
      </c>
      <c r="E36" s="71">
        <f t="shared" si="6"/>
        <v>953.58647722698595</v>
      </c>
      <c r="F36" s="71">
        <f t="shared" si="6"/>
        <v>647.80016399282874</v>
      </c>
      <c r="G36" s="71">
        <f t="shared" si="6"/>
        <v>1555.4719025126019</v>
      </c>
      <c r="H36" s="71">
        <f t="shared" si="6"/>
        <v>3682.8501564265898</v>
      </c>
      <c r="I36" s="71">
        <f t="shared" si="6"/>
        <v>5943.0052372516047</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I13:I30 C32:C33 D32:H33" formulaRange="1"/>
  </ignoredErrors>
  <drawing r:id="rId2"/>
  <legacyDrawing r:id="rId3"/>
  <oleObjects>
    <mc:AlternateContent xmlns:mc="http://schemas.openxmlformats.org/markup-compatibility/2006">
      <mc:Choice Requires="x14">
        <oleObject progId="Equation.3" shapeId="7170" r:id="rId4">
          <objectPr defaultSize="0" autoPict="0" r:id="rId5">
            <anchor moveWithCells="1">
              <from>
                <xdr:col>3</xdr:col>
                <xdr:colOff>38100</xdr:colOff>
                <xdr:row>4</xdr:row>
                <xdr:rowOff>28575</xdr:rowOff>
              </from>
              <to>
                <xdr:col>4</xdr:col>
                <xdr:colOff>123825</xdr:colOff>
                <xdr:row>5</xdr:row>
                <xdr:rowOff>400050</xdr:rowOff>
              </to>
            </anchor>
          </objectPr>
        </oleObject>
      </mc:Choice>
      <mc:Fallback>
        <oleObject progId="Equation.3" shapeId="7170"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6"/>
  <sheetViews>
    <sheetView topLeftCell="B1" workbookViewId="0">
      <selection activeCell="K7" sqref="K7"/>
    </sheetView>
  </sheetViews>
  <sheetFormatPr baseColWidth="10" defaultRowHeight="12.75" x14ac:dyDescent="0.2"/>
  <cols>
    <col min="1" max="1" width="4" customWidth="1"/>
    <col min="2" max="2" width="23.140625" customWidth="1"/>
    <col min="3" max="3" width="15.5703125" customWidth="1"/>
    <col min="4" max="4" width="15" customWidth="1"/>
    <col min="5" max="9" width="14.85546875" bestFit="1" customWidth="1"/>
  </cols>
  <sheetData>
    <row r="1" spans="2:9" ht="18" customHeight="1" x14ac:dyDescent="0.25">
      <c r="B1" s="8" t="s">
        <v>10</v>
      </c>
      <c r="C1" s="9"/>
      <c r="D1" s="10" t="s">
        <v>50</v>
      </c>
      <c r="E1" s="9"/>
      <c r="F1" s="9"/>
      <c r="G1" s="9"/>
      <c r="H1" s="9"/>
      <c r="I1" s="11"/>
    </row>
    <row r="2" spans="2:9" ht="18" customHeight="1" x14ac:dyDescent="0.25">
      <c r="B2" s="8" t="s">
        <v>11</v>
      </c>
      <c r="C2" s="9"/>
      <c r="D2" s="10" t="s">
        <v>51</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52</v>
      </c>
      <c r="E4" s="9"/>
      <c r="F4" s="9"/>
      <c r="G4" s="9"/>
      <c r="H4" s="9"/>
      <c r="I4" s="11"/>
    </row>
    <row r="5" spans="2:9" ht="18" customHeight="1" x14ac:dyDescent="0.2">
      <c r="B5" s="8" t="s">
        <v>15</v>
      </c>
      <c r="C5" s="9"/>
      <c r="D5" s="9"/>
      <c r="E5" s="9"/>
      <c r="F5" s="9"/>
      <c r="G5" s="9"/>
      <c r="H5" s="9"/>
      <c r="I5" s="11"/>
    </row>
    <row r="6" spans="2:9" ht="36" customHeight="1" x14ac:dyDescent="0.2">
      <c r="B6" s="9"/>
      <c r="C6" s="9"/>
      <c r="D6" s="9"/>
      <c r="E6" s="9"/>
      <c r="F6" s="9"/>
      <c r="G6" s="9"/>
      <c r="H6" s="9"/>
      <c r="I6" s="11"/>
    </row>
    <row r="7" spans="2:9" ht="41.25" customHeight="1" x14ac:dyDescent="0.2">
      <c r="B7" s="13" t="s">
        <v>16</v>
      </c>
      <c r="C7" s="92" t="s">
        <v>53</v>
      </c>
      <c r="D7" s="93"/>
      <c r="E7" s="93"/>
      <c r="F7" s="93"/>
      <c r="G7" s="93"/>
      <c r="H7" s="93"/>
      <c r="I7" s="93"/>
    </row>
    <row r="8" spans="2:9" ht="15.75" x14ac:dyDescent="0.2">
      <c r="B8" s="5"/>
      <c r="C8" s="6"/>
      <c r="D8" s="1"/>
      <c r="E8" s="1"/>
      <c r="F8" s="1"/>
      <c r="G8" s="1"/>
      <c r="H8" s="1"/>
      <c r="I8" s="1"/>
    </row>
    <row r="9" spans="2:9" ht="31.5" customHeight="1" x14ac:dyDescent="0.25">
      <c r="B9" s="94" t="s">
        <v>54</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SUM(C13:H13)</f>
        <v>90</v>
      </c>
    </row>
    <row r="14" spans="2:9" x14ac:dyDescent="0.2">
      <c r="B14" s="87">
        <v>39114</v>
      </c>
      <c r="C14" s="56"/>
      <c r="D14" s="57">
        <v>498</v>
      </c>
      <c r="E14" s="56">
        <v>38</v>
      </c>
      <c r="F14" s="57">
        <v>1319</v>
      </c>
      <c r="G14" s="56">
        <v>3000</v>
      </c>
      <c r="H14" s="57">
        <v>1170</v>
      </c>
      <c r="I14" s="57">
        <f>SUM(C14:H14)</f>
        <v>6025</v>
      </c>
    </row>
    <row r="15" spans="2:9" x14ac:dyDescent="0.2">
      <c r="B15" s="15">
        <v>39142</v>
      </c>
      <c r="C15" s="36" t="s">
        <v>32</v>
      </c>
      <c r="D15" s="36" t="s">
        <v>32</v>
      </c>
      <c r="E15" s="36" t="s">
        <v>32</v>
      </c>
      <c r="F15" s="36" t="s">
        <v>32</v>
      </c>
      <c r="G15" s="36" t="s">
        <v>32</v>
      </c>
      <c r="H15" s="36" t="s">
        <v>32</v>
      </c>
      <c r="I15" s="36" t="s">
        <v>32</v>
      </c>
    </row>
    <row r="16" spans="2:9" x14ac:dyDescent="0.2">
      <c r="B16" s="87">
        <v>39173</v>
      </c>
      <c r="C16" s="57"/>
      <c r="D16" s="57">
        <v>1076</v>
      </c>
      <c r="E16" s="57">
        <v>16</v>
      </c>
      <c r="F16" s="57">
        <v>1903</v>
      </c>
      <c r="G16" s="57">
        <v>2860</v>
      </c>
      <c r="H16" s="57">
        <v>1168</v>
      </c>
      <c r="I16" s="57">
        <f t="shared" ref="I16:I28" si="0">SUM(C16:H16)</f>
        <v>7023</v>
      </c>
    </row>
    <row r="17" spans="2:9" x14ac:dyDescent="0.2">
      <c r="B17" s="15">
        <v>39203</v>
      </c>
      <c r="C17" s="36"/>
      <c r="D17" s="36">
        <v>1563</v>
      </c>
      <c r="E17" s="36">
        <v>15</v>
      </c>
      <c r="F17" s="36">
        <v>1589</v>
      </c>
      <c r="G17" s="36">
        <v>3126</v>
      </c>
      <c r="H17" s="36">
        <v>1139</v>
      </c>
      <c r="I17" s="36">
        <f t="shared" si="0"/>
        <v>7432</v>
      </c>
    </row>
    <row r="18" spans="2:9" x14ac:dyDescent="0.2">
      <c r="B18" s="87">
        <v>39234</v>
      </c>
      <c r="C18" s="57"/>
      <c r="D18" s="57">
        <v>1790</v>
      </c>
      <c r="E18" s="57">
        <v>1853</v>
      </c>
      <c r="F18" s="57">
        <v>2428</v>
      </c>
      <c r="G18" s="57">
        <v>6682</v>
      </c>
      <c r="H18" s="57">
        <v>5083</v>
      </c>
      <c r="I18" s="57">
        <f t="shared" si="0"/>
        <v>17836</v>
      </c>
    </row>
    <row r="19" spans="2:9" x14ac:dyDescent="0.2">
      <c r="B19" s="15">
        <v>39264</v>
      </c>
      <c r="C19" s="36"/>
      <c r="D19" s="36">
        <v>1367</v>
      </c>
      <c r="E19" s="36">
        <v>1622</v>
      </c>
      <c r="F19" s="36">
        <v>1559</v>
      </c>
      <c r="G19" s="36">
        <v>3311</v>
      </c>
      <c r="H19" s="36">
        <v>3609</v>
      </c>
      <c r="I19" s="36">
        <f t="shared" si="0"/>
        <v>11468</v>
      </c>
    </row>
    <row r="20" spans="2:9" x14ac:dyDescent="0.2">
      <c r="B20" s="87">
        <v>39295</v>
      </c>
      <c r="C20" s="57"/>
      <c r="D20" s="57">
        <v>1138</v>
      </c>
      <c r="E20" s="57">
        <v>2170</v>
      </c>
      <c r="F20" s="57">
        <v>1502</v>
      </c>
      <c r="G20" s="57">
        <v>3317</v>
      </c>
      <c r="H20" s="57">
        <v>4810</v>
      </c>
      <c r="I20" s="57">
        <f t="shared" si="0"/>
        <v>12937</v>
      </c>
    </row>
    <row r="21" spans="2:9" x14ac:dyDescent="0.2">
      <c r="B21" s="15">
        <v>39326</v>
      </c>
      <c r="C21" s="36" t="s">
        <v>32</v>
      </c>
      <c r="D21" s="36" t="s">
        <v>32</v>
      </c>
      <c r="E21" s="36" t="s">
        <v>32</v>
      </c>
      <c r="F21" s="36" t="s">
        <v>32</v>
      </c>
      <c r="G21" s="36" t="s">
        <v>32</v>
      </c>
      <c r="H21" s="36" t="s">
        <v>32</v>
      </c>
      <c r="I21" s="36" t="s">
        <v>32</v>
      </c>
    </row>
    <row r="22" spans="2:9" x14ac:dyDescent="0.2">
      <c r="B22" s="87">
        <v>39356</v>
      </c>
      <c r="C22" s="57">
        <v>1</v>
      </c>
      <c r="D22" s="57">
        <v>1343</v>
      </c>
      <c r="E22" s="57">
        <v>538</v>
      </c>
      <c r="F22" s="57">
        <v>1440</v>
      </c>
      <c r="G22" s="57">
        <v>2971</v>
      </c>
      <c r="H22" s="57">
        <v>5506</v>
      </c>
      <c r="I22" s="57">
        <f t="shared" si="0"/>
        <v>11799</v>
      </c>
    </row>
    <row r="23" spans="2:9" x14ac:dyDescent="0.2">
      <c r="B23" s="15">
        <v>39387</v>
      </c>
      <c r="C23" s="36">
        <v>272</v>
      </c>
      <c r="D23" s="36">
        <v>1430</v>
      </c>
      <c r="E23" s="36">
        <v>1254</v>
      </c>
      <c r="F23" s="36">
        <v>2255</v>
      </c>
      <c r="G23" s="36">
        <v>4735</v>
      </c>
      <c r="H23" s="36">
        <v>11786</v>
      </c>
      <c r="I23" s="36">
        <f t="shared" si="0"/>
        <v>21732</v>
      </c>
    </row>
    <row r="24" spans="2:9" x14ac:dyDescent="0.2">
      <c r="B24" s="87">
        <v>39417</v>
      </c>
      <c r="C24" s="57">
        <v>1874</v>
      </c>
      <c r="D24" s="57">
        <v>1140</v>
      </c>
      <c r="E24" s="57">
        <v>631</v>
      </c>
      <c r="F24" s="57">
        <v>1583</v>
      </c>
      <c r="G24" s="57">
        <v>2652</v>
      </c>
      <c r="H24" s="57">
        <v>6227</v>
      </c>
      <c r="I24" s="57">
        <f t="shared" si="0"/>
        <v>14107</v>
      </c>
    </row>
    <row r="25" spans="2:9" x14ac:dyDescent="0.2">
      <c r="B25" s="15">
        <v>39448</v>
      </c>
      <c r="C25" s="36">
        <v>42</v>
      </c>
      <c r="D25" s="36">
        <v>1421</v>
      </c>
      <c r="E25" s="36">
        <v>1515</v>
      </c>
      <c r="F25" s="36">
        <v>2224</v>
      </c>
      <c r="G25" s="36">
        <v>4837</v>
      </c>
      <c r="H25" s="36">
        <v>9500</v>
      </c>
      <c r="I25" s="36">
        <f t="shared" si="0"/>
        <v>19539</v>
      </c>
    </row>
    <row r="26" spans="2:9" x14ac:dyDescent="0.2">
      <c r="B26" s="87">
        <v>39479</v>
      </c>
      <c r="C26" s="57" t="b">
        <v>0</v>
      </c>
      <c r="D26" s="57" t="b">
        <v>0</v>
      </c>
      <c r="E26" s="57" t="b">
        <v>0</v>
      </c>
      <c r="F26" s="57" t="b">
        <v>0</v>
      </c>
      <c r="G26" s="57" t="b">
        <v>0</v>
      </c>
      <c r="H26" s="57" t="b">
        <v>0</v>
      </c>
      <c r="I26" s="57" t="b">
        <v>0</v>
      </c>
    </row>
    <row r="27" spans="2:9" x14ac:dyDescent="0.2">
      <c r="B27" s="15">
        <v>39508</v>
      </c>
      <c r="C27" s="36">
        <v>10</v>
      </c>
      <c r="D27" s="36">
        <v>2137</v>
      </c>
      <c r="E27" s="36">
        <v>3114</v>
      </c>
      <c r="F27" s="36">
        <v>1298</v>
      </c>
      <c r="G27" s="36">
        <v>3128</v>
      </c>
      <c r="H27" s="36">
        <v>8000</v>
      </c>
      <c r="I27" s="36">
        <f t="shared" si="0"/>
        <v>17687</v>
      </c>
    </row>
    <row r="28" spans="2:9" x14ac:dyDescent="0.2">
      <c r="B28" s="87">
        <v>39539</v>
      </c>
      <c r="C28" s="57">
        <v>10</v>
      </c>
      <c r="D28" s="57">
        <v>1948</v>
      </c>
      <c r="E28" s="57">
        <v>2347</v>
      </c>
      <c r="F28" s="57">
        <v>1085</v>
      </c>
      <c r="G28" s="57">
        <v>3575</v>
      </c>
      <c r="H28" s="57">
        <v>8208</v>
      </c>
      <c r="I28" s="57">
        <f t="shared" si="0"/>
        <v>17173</v>
      </c>
    </row>
    <row r="29" spans="2:9" x14ac:dyDescent="0.2">
      <c r="B29" s="15">
        <v>39569</v>
      </c>
      <c r="C29" s="36" t="b">
        <v>1</v>
      </c>
      <c r="D29" s="36" t="b">
        <v>1</v>
      </c>
      <c r="E29" s="36" t="b">
        <v>1</v>
      </c>
      <c r="F29" s="36" t="b">
        <v>1</v>
      </c>
      <c r="G29" s="36" t="b">
        <v>1</v>
      </c>
      <c r="H29" s="36" t="b">
        <v>1</v>
      </c>
      <c r="I29" s="36" t="b">
        <v>1</v>
      </c>
    </row>
    <row r="30" spans="2:9" ht="13.5" thickBot="1" x14ac:dyDescent="0.25">
      <c r="B30" s="88">
        <v>39600</v>
      </c>
      <c r="C30" s="58"/>
      <c r="D30" s="59">
        <v>426</v>
      </c>
      <c r="E30" s="58">
        <v>440</v>
      </c>
      <c r="F30" s="59">
        <v>123</v>
      </c>
      <c r="G30" s="58">
        <v>768</v>
      </c>
      <c r="H30" s="59">
        <v>778</v>
      </c>
      <c r="I30" s="59">
        <f>SUM(C30:H30)</f>
        <v>2535</v>
      </c>
    </row>
    <row r="31" spans="2:9" ht="15" x14ac:dyDescent="0.25">
      <c r="B31" s="45" t="s">
        <v>5</v>
      </c>
      <c r="C31" s="43">
        <f>SUM(C13:C30)</f>
        <v>2209</v>
      </c>
      <c r="D31" s="85">
        <f t="shared" ref="D31:I31" si="1">SUM(D13:D30)</f>
        <v>17283</v>
      </c>
      <c r="E31" s="85">
        <f t="shared" si="1"/>
        <v>15553</v>
      </c>
      <c r="F31" s="85">
        <f t="shared" si="1"/>
        <v>20327</v>
      </c>
      <c r="G31" s="85">
        <f t="shared" si="1"/>
        <v>45005</v>
      </c>
      <c r="H31" s="43">
        <f t="shared" si="1"/>
        <v>67006</v>
      </c>
      <c r="I31" s="85">
        <f t="shared" si="1"/>
        <v>167383</v>
      </c>
    </row>
    <row r="32" spans="2:9" ht="15" x14ac:dyDescent="0.25">
      <c r="B32" s="51" t="s">
        <v>22</v>
      </c>
      <c r="C32" s="53">
        <f>AVERAGE(C13:C30)</f>
        <v>368.16666666666669</v>
      </c>
      <c r="D32" s="53">
        <f t="shared" ref="D32:I32" si="2">AVERAGE(D13:D30)</f>
        <v>1234.5</v>
      </c>
      <c r="E32" s="53">
        <f t="shared" si="2"/>
        <v>1196.3846153846155</v>
      </c>
      <c r="F32" s="54">
        <f t="shared" si="2"/>
        <v>1451.9285714285713</v>
      </c>
      <c r="G32" s="55">
        <f t="shared" si="2"/>
        <v>3214.6428571428573</v>
      </c>
      <c r="H32" s="53">
        <f t="shared" si="2"/>
        <v>4786.1428571428569</v>
      </c>
      <c r="I32" s="54">
        <f t="shared" si="2"/>
        <v>11955.928571428571</v>
      </c>
    </row>
    <row r="33" spans="2:9" ht="15" x14ac:dyDescent="0.25">
      <c r="B33" s="45" t="s">
        <v>6</v>
      </c>
      <c r="C33" s="44">
        <f t="shared" ref="C33:I33" si="3">AVEDEV(C13:C30)</f>
        <v>501.94444444444434</v>
      </c>
      <c r="D33" s="50">
        <f t="shared" si="3"/>
        <v>446.14285714285717</v>
      </c>
      <c r="E33" s="44">
        <f t="shared" si="3"/>
        <v>846.2011834319527</v>
      </c>
      <c r="F33" s="50">
        <f t="shared" si="3"/>
        <v>489.65306122448976</v>
      </c>
      <c r="G33" s="44">
        <f t="shared" si="3"/>
        <v>1024.1632653061226</v>
      </c>
      <c r="H33" s="50">
        <f t="shared" si="3"/>
        <v>2975.8367346938785</v>
      </c>
      <c r="I33" s="50">
        <f t="shared" si="3"/>
        <v>5331.3571428571422</v>
      </c>
    </row>
    <row r="34" spans="2:9" ht="15" x14ac:dyDescent="0.25">
      <c r="B34" s="61" t="s">
        <v>37</v>
      </c>
      <c r="C34" s="74">
        <f>VARPA(C13:C30)</f>
        <v>309941.59999999998</v>
      </c>
      <c r="D34" s="74">
        <f t="shared" ref="D34:I34" si="4">VARPA(D13:D30)</f>
        <v>518359.83950617287</v>
      </c>
      <c r="E34" s="74">
        <f t="shared" si="4"/>
        <v>970510.2906574395</v>
      </c>
      <c r="F34" s="74">
        <f t="shared" si="4"/>
        <v>722160.11111111112</v>
      </c>
      <c r="G34" s="74">
        <f t="shared" si="4"/>
        <v>3659401.6666666665</v>
      </c>
      <c r="H34" s="74">
        <f t="shared" si="4"/>
        <v>13711983.682098765</v>
      </c>
      <c r="I34" s="75">
        <f t="shared" si="4"/>
        <v>55988426.209876545</v>
      </c>
    </row>
    <row r="35" spans="2:9" ht="15.75" thickBot="1" x14ac:dyDescent="0.3">
      <c r="B35" s="80" t="s">
        <v>58</v>
      </c>
      <c r="C35" s="79">
        <f>_xlfn.STDEV.P(C13:C30)</f>
        <v>680.01774895137032</v>
      </c>
      <c r="D35" s="90">
        <f t="shared" ref="D35:I35" si="5">_xlfn.STDEV.P(D13:D30)</f>
        <v>572.65631053887807</v>
      </c>
      <c r="E35" s="79">
        <f t="shared" si="5"/>
        <v>965.65239314087455</v>
      </c>
      <c r="F35" s="90">
        <f t="shared" si="5"/>
        <v>678.370786126133</v>
      </c>
      <c r="G35" s="79">
        <f t="shared" si="5"/>
        <v>1552.0546109290492</v>
      </c>
      <c r="H35" s="90">
        <f t="shared" si="5"/>
        <v>3541.1501331214586</v>
      </c>
      <c r="I35" s="90">
        <f t="shared" si="5"/>
        <v>6342.0078666469853</v>
      </c>
    </row>
    <row r="36" spans="2:9" ht="15.75" thickBot="1" x14ac:dyDescent="0.3">
      <c r="B36" s="38" t="s">
        <v>50</v>
      </c>
      <c r="C36" s="81">
        <f t="shared" ref="C36:I36" si="6">STDEVPA(C13:C30)</f>
        <v>556.72398906459921</v>
      </c>
      <c r="D36" s="82">
        <f t="shared" si="6"/>
        <v>719.97211022800934</v>
      </c>
      <c r="E36" s="82">
        <f t="shared" si="6"/>
        <v>985.14480694841984</v>
      </c>
      <c r="F36" s="82">
        <f t="shared" si="6"/>
        <v>849.800041839909</v>
      </c>
      <c r="G36" s="83">
        <f t="shared" si="6"/>
        <v>1912.9562636575533</v>
      </c>
      <c r="H36" s="81">
        <f t="shared" si="6"/>
        <v>3702.9695761778498</v>
      </c>
      <c r="I36" s="82">
        <f t="shared" si="6"/>
        <v>7482.5414272075059</v>
      </c>
    </row>
  </sheetData>
  <mergeCells count="2">
    <mergeCell ref="C7:I7"/>
    <mergeCell ref="B9:I9"/>
  </mergeCells>
  <phoneticPr fontId="2" type="noConversion"/>
  <pageMargins left="0.78740157499999996" right="0.78740157499999996" top="0.984251969" bottom="0.984251969" header="0.4921259845" footer="0.4921259845"/>
  <headerFooter alignWithMargins="0"/>
  <ignoredErrors>
    <ignoredError sqref="I16:I28 I13:I14 I30 D32:H33 C32:C33" formulaRange="1"/>
  </ignoredErrors>
  <drawing r:id="rId1"/>
  <legacyDrawing r:id="rId2"/>
  <oleObjects>
    <mc:AlternateContent xmlns:mc="http://schemas.openxmlformats.org/markup-compatibility/2006">
      <mc:Choice Requires="x14">
        <oleObject progId="Equation.3" shapeId="9218" r:id="rId3">
          <objectPr defaultSize="0" autoPict="0" r:id="rId4">
            <anchor moveWithCells="1">
              <from>
                <xdr:col>3</xdr:col>
                <xdr:colOff>57150</xdr:colOff>
                <xdr:row>4</xdr:row>
                <xdr:rowOff>47625</xdr:rowOff>
              </from>
              <to>
                <xdr:col>3</xdr:col>
                <xdr:colOff>990600</xdr:colOff>
                <xdr:row>5</xdr:row>
                <xdr:rowOff>419100</xdr:rowOff>
              </to>
            </anchor>
          </objectPr>
        </oleObject>
      </mc:Choice>
      <mc:Fallback>
        <oleObject progId="Equation.3" shapeId="9218" r:id="rId3"/>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5"/>
  <sheetViews>
    <sheetView topLeftCell="B1" workbookViewId="0">
      <selection activeCell="M36" sqref="M36"/>
    </sheetView>
  </sheetViews>
  <sheetFormatPr baseColWidth="10" defaultRowHeight="12.75" x14ac:dyDescent="0.2"/>
  <cols>
    <col min="1" max="1" width="3.42578125" customWidth="1"/>
    <col min="2" max="2" width="25.28515625" customWidth="1"/>
    <col min="4" max="4" width="13.7109375" customWidth="1"/>
    <col min="5" max="5" width="12.7109375" customWidth="1"/>
    <col min="6" max="6" width="13.85546875" customWidth="1"/>
    <col min="8" max="8" width="13.85546875" customWidth="1"/>
  </cols>
  <sheetData>
    <row r="1" spans="2:9" ht="20.25" customHeight="1" x14ac:dyDescent="0.25">
      <c r="B1" s="8" t="s">
        <v>10</v>
      </c>
      <c r="C1" s="9"/>
      <c r="D1" s="10" t="s">
        <v>63</v>
      </c>
      <c r="E1" s="9"/>
      <c r="F1" s="9"/>
      <c r="G1" s="9"/>
      <c r="H1" s="9"/>
      <c r="I1" s="11"/>
    </row>
    <row r="2" spans="2:9" ht="20.25" customHeight="1" x14ac:dyDescent="0.25">
      <c r="B2" s="8" t="s">
        <v>11</v>
      </c>
      <c r="C2" s="9"/>
      <c r="D2" s="10" t="s">
        <v>63</v>
      </c>
      <c r="E2" s="9"/>
      <c r="F2" s="9"/>
      <c r="G2" s="9"/>
      <c r="H2" s="9"/>
      <c r="I2" s="11"/>
    </row>
    <row r="3" spans="2:9" ht="21" customHeight="1" x14ac:dyDescent="0.25">
      <c r="B3" s="8" t="s">
        <v>12</v>
      </c>
      <c r="C3" s="9"/>
      <c r="D3" s="10" t="s">
        <v>13</v>
      </c>
      <c r="E3" s="9"/>
      <c r="F3" s="9"/>
      <c r="G3" s="9"/>
      <c r="H3" s="9"/>
      <c r="I3" s="11"/>
    </row>
    <row r="4" spans="2:9" ht="21.75" customHeight="1" x14ac:dyDescent="0.25">
      <c r="B4" s="8" t="s">
        <v>14</v>
      </c>
      <c r="C4" s="9"/>
      <c r="D4" s="12" t="s">
        <v>64</v>
      </c>
      <c r="E4" s="9"/>
      <c r="F4" s="9"/>
      <c r="G4" s="9"/>
      <c r="H4" s="9"/>
      <c r="I4" s="11"/>
    </row>
    <row r="5" spans="2:9" ht="21.75" customHeight="1" x14ac:dyDescent="0.2">
      <c r="B5" s="8" t="s">
        <v>15</v>
      </c>
      <c r="C5" s="9"/>
      <c r="D5" s="9"/>
      <c r="E5" s="9"/>
      <c r="F5" s="9"/>
      <c r="G5" s="9"/>
      <c r="H5" s="9"/>
      <c r="I5" s="11"/>
    </row>
    <row r="6" spans="2:9" ht="32.25" customHeight="1" x14ac:dyDescent="0.2">
      <c r="B6" s="9"/>
      <c r="C6" s="9"/>
      <c r="D6" s="9"/>
      <c r="E6" s="9"/>
      <c r="F6" s="9"/>
      <c r="G6" s="9"/>
      <c r="H6" s="9"/>
      <c r="I6" s="11"/>
    </row>
    <row r="7" spans="2:9" ht="27" customHeight="1" x14ac:dyDescent="0.2">
      <c r="B7" s="13" t="s">
        <v>16</v>
      </c>
      <c r="C7" s="92" t="s">
        <v>26</v>
      </c>
      <c r="D7" s="93"/>
      <c r="E7" s="93"/>
      <c r="F7" s="93"/>
      <c r="G7" s="93"/>
      <c r="H7" s="93"/>
      <c r="I7" s="93"/>
    </row>
    <row r="8" spans="2:9" ht="15.75" x14ac:dyDescent="0.2">
      <c r="B8" s="5"/>
      <c r="C8" s="6"/>
      <c r="D8" s="1"/>
      <c r="E8" s="1"/>
      <c r="F8" s="1"/>
      <c r="G8" s="1"/>
      <c r="H8" s="1"/>
      <c r="I8" s="1"/>
    </row>
    <row r="9" spans="2:9" ht="15" customHeight="1" x14ac:dyDescent="0.25">
      <c r="B9" s="94" t="s">
        <v>27</v>
      </c>
      <c r="C9" s="95"/>
      <c r="D9" s="95"/>
      <c r="E9" s="95"/>
      <c r="F9" s="95"/>
      <c r="G9" s="95"/>
      <c r="H9" s="95"/>
      <c r="I9" s="95"/>
    </row>
    <row r="11" spans="2:9" ht="13.5" thickBot="1" x14ac:dyDescent="0.25">
      <c r="B11" s="26"/>
      <c r="C11" s="26"/>
      <c r="D11" s="26"/>
      <c r="E11" s="26"/>
      <c r="F11" s="26"/>
      <c r="G11" s="26"/>
      <c r="H11" s="26"/>
      <c r="I11" s="26"/>
    </row>
    <row r="12" spans="2:9" ht="15" customHeight="1" thickBot="1" x14ac:dyDescent="0.25">
      <c r="B12" s="46" t="s">
        <v>19</v>
      </c>
      <c r="C12" s="25" t="s">
        <v>0</v>
      </c>
      <c r="D12" s="47" t="s">
        <v>1</v>
      </c>
      <c r="E12" s="34" t="s">
        <v>2</v>
      </c>
      <c r="F12" s="25" t="s">
        <v>3</v>
      </c>
      <c r="G12" s="47" t="s">
        <v>4</v>
      </c>
      <c r="H12" s="47" t="s">
        <v>20</v>
      </c>
      <c r="I12" s="33" t="s">
        <v>21</v>
      </c>
    </row>
    <row r="13" spans="2:9" ht="15" customHeight="1" x14ac:dyDescent="0.2">
      <c r="B13" s="86">
        <v>39083</v>
      </c>
      <c r="D13" s="36">
        <v>6</v>
      </c>
      <c r="F13" s="36">
        <v>19</v>
      </c>
      <c r="G13">
        <v>43</v>
      </c>
      <c r="H13" s="36">
        <v>22</v>
      </c>
      <c r="I13" s="36">
        <f t="shared" ref="I13:I30" si="0">SUM(C13:H13)</f>
        <v>90</v>
      </c>
    </row>
    <row r="14" spans="2:9" ht="15" customHeight="1" x14ac:dyDescent="0.2">
      <c r="B14" s="87">
        <v>39114</v>
      </c>
      <c r="C14" s="56"/>
      <c r="D14" s="57">
        <v>498</v>
      </c>
      <c r="E14" s="56">
        <v>38</v>
      </c>
      <c r="F14" s="57">
        <v>1319</v>
      </c>
      <c r="G14" s="56">
        <v>3000</v>
      </c>
      <c r="H14" s="57">
        <v>1170</v>
      </c>
      <c r="I14" s="57">
        <f t="shared" si="0"/>
        <v>6025</v>
      </c>
    </row>
    <row r="15" spans="2:9" ht="15" customHeight="1" x14ac:dyDescent="0.2">
      <c r="B15" s="15">
        <v>39142</v>
      </c>
      <c r="D15" s="36">
        <v>1401</v>
      </c>
      <c r="E15">
        <v>119</v>
      </c>
      <c r="F15" s="36">
        <v>2233</v>
      </c>
      <c r="G15">
        <v>6116</v>
      </c>
      <c r="H15" s="36">
        <v>1545</v>
      </c>
      <c r="I15" s="36">
        <f t="shared" si="0"/>
        <v>11414</v>
      </c>
    </row>
    <row r="16" spans="2:9" ht="15" customHeight="1" x14ac:dyDescent="0.2">
      <c r="B16" s="87">
        <v>39173</v>
      </c>
      <c r="C16" s="56"/>
      <c r="D16" s="57">
        <v>1076</v>
      </c>
      <c r="E16" s="56">
        <v>16</v>
      </c>
      <c r="F16" s="57">
        <v>1903</v>
      </c>
      <c r="G16" s="56">
        <v>2860</v>
      </c>
      <c r="H16" s="57">
        <v>1168</v>
      </c>
      <c r="I16" s="57">
        <f t="shared" si="0"/>
        <v>7023</v>
      </c>
    </row>
    <row r="17" spans="2:9" ht="15" customHeight="1" x14ac:dyDescent="0.2">
      <c r="B17" s="15">
        <v>39203</v>
      </c>
      <c r="D17" s="36">
        <v>1563</v>
      </c>
      <c r="E17">
        <v>15</v>
      </c>
      <c r="F17" s="36">
        <v>1589</v>
      </c>
      <c r="G17">
        <v>3126</v>
      </c>
      <c r="H17" s="36">
        <v>1139</v>
      </c>
      <c r="I17" s="36">
        <f t="shared" si="0"/>
        <v>7432</v>
      </c>
    </row>
    <row r="18" spans="2:9" ht="15" customHeight="1" x14ac:dyDescent="0.2">
      <c r="B18" s="87">
        <v>39234</v>
      </c>
      <c r="C18" s="56"/>
      <c r="D18" s="57">
        <v>1790</v>
      </c>
      <c r="E18" s="56">
        <v>1853</v>
      </c>
      <c r="F18" s="57">
        <v>2428</v>
      </c>
      <c r="G18" s="56">
        <v>6682</v>
      </c>
      <c r="H18" s="57">
        <v>5083</v>
      </c>
      <c r="I18" s="57">
        <f t="shared" si="0"/>
        <v>17836</v>
      </c>
    </row>
    <row r="19" spans="2:9" ht="15" customHeight="1" x14ac:dyDescent="0.2">
      <c r="B19" s="15">
        <v>39264</v>
      </c>
      <c r="D19" s="36">
        <v>1367</v>
      </c>
      <c r="E19">
        <v>1622</v>
      </c>
      <c r="F19" s="36">
        <v>1559</v>
      </c>
      <c r="G19">
        <v>3311</v>
      </c>
      <c r="H19" s="36">
        <v>3609</v>
      </c>
      <c r="I19" s="36">
        <f t="shared" si="0"/>
        <v>11468</v>
      </c>
    </row>
    <row r="20" spans="2:9" ht="15" customHeight="1" x14ac:dyDescent="0.2">
      <c r="B20" s="87">
        <v>39295</v>
      </c>
      <c r="C20" s="56"/>
      <c r="D20" s="57">
        <v>1138</v>
      </c>
      <c r="E20" s="56">
        <v>2170</v>
      </c>
      <c r="F20" s="57">
        <v>1502</v>
      </c>
      <c r="G20" s="56">
        <v>3317</v>
      </c>
      <c r="H20" s="57">
        <v>4810</v>
      </c>
      <c r="I20" s="57">
        <f t="shared" si="0"/>
        <v>12937</v>
      </c>
    </row>
    <row r="21" spans="2:9" ht="15" customHeight="1" x14ac:dyDescent="0.2">
      <c r="B21" s="15">
        <v>39326</v>
      </c>
      <c r="D21" s="36">
        <v>1352</v>
      </c>
      <c r="E21">
        <v>2611</v>
      </c>
      <c r="F21" s="36">
        <v>1628</v>
      </c>
      <c r="G21">
        <v>3542</v>
      </c>
      <c r="H21" s="36">
        <v>5581</v>
      </c>
      <c r="I21" s="36">
        <f t="shared" si="0"/>
        <v>14714</v>
      </c>
    </row>
    <row r="22" spans="2:9" ht="15" customHeight="1" x14ac:dyDescent="0.2">
      <c r="B22" s="87">
        <v>39356</v>
      </c>
      <c r="C22" s="56">
        <v>1</v>
      </c>
      <c r="D22" s="57">
        <v>1343</v>
      </c>
      <c r="E22" s="56">
        <v>538</v>
      </c>
      <c r="F22" s="57">
        <v>1440</v>
      </c>
      <c r="G22" s="56">
        <v>2971</v>
      </c>
      <c r="H22" s="57">
        <v>5506</v>
      </c>
      <c r="I22" s="57">
        <f t="shared" si="0"/>
        <v>11799</v>
      </c>
    </row>
    <row r="23" spans="2:9" ht="15" customHeight="1" x14ac:dyDescent="0.2">
      <c r="B23" s="15">
        <v>39387</v>
      </c>
      <c r="C23">
        <v>272</v>
      </c>
      <c r="D23" s="36">
        <v>1430</v>
      </c>
      <c r="E23">
        <v>1254</v>
      </c>
      <c r="F23" s="36">
        <v>2255</v>
      </c>
      <c r="G23">
        <v>4735</v>
      </c>
      <c r="H23" s="36">
        <v>11786</v>
      </c>
      <c r="I23" s="36">
        <f t="shared" si="0"/>
        <v>21732</v>
      </c>
    </row>
    <row r="24" spans="2:9" ht="15" customHeight="1" x14ac:dyDescent="0.2">
      <c r="B24" s="87">
        <v>39417</v>
      </c>
      <c r="C24" s="56">
        <v>1874</v>
      </c>
      <c r="D24" s="57">
        <v>1140</v>
      </c>
      <c r="E24" s="56">
        <v>631</v>
      </c>
      <c r="F24" s="57">
        <v>1583</v>
      </c>
      <c r="G24" s="56">
        <v>2652</v>
      </c>
      <c r="H24" s="57">
        <v>6227</v>
      </c>
      <c r="I24" s="57">
        <f t="shared" si="0"/>
        <v>14107</v>
      </c>
    </row>
    <row r="25" spans="2:9" ht="15" customHeight="1" x14ac:dyDescent="0.2">
      <c r="B25" s="15">
        <v>39448</v>
      </c>
      <c r="C25">
        <v>42</v>
      </c>
      <c r="D25" s="36">
        <v>1421</v>
      </c>
      <c r="E25">
        <v>1515</v>
      </c>
      <c r="F25" s="36">
        <v>2224</v>
      </c>
      <c r="G25">
        <v>4837</v>
      </c>
      <c r="H25" s="36">
        <v>9500</v>
      </c>
      <c r="I25" s="36">
        <f t="shared" si="0"/>
        <v>19539</v>
      </c>
    </row>
    <row r="26" spans="2:9" ht="15" customHeight="1" x14ac:dyDescent="0.2">
      <c r="B26" s="87">
        <v>39479</v>
      </c>
      <c r="C26" s="56">
        <v>32</v>
      </c>
      <c r="D26" s="57">
        <v>1508</v>
      </c>
      <c r="E26" s="56">
        <v>1433</v>
      </c>
      <c r="F26" s="57">
        <v>1418</v>
      </c>
      <c r="G26" s="56">
        <v>4006</v>
      </c>
      <c r="H26" s="57">
        <v>12000</v>
      </c>
      <c r="I26" s="57">
        <f t="shared" si="0"/>
        <v>20397</v>
      </c>
    </row>
    <row r="27" spans="2:9" ht="15" customHeight="1" x14ac:dyDescent="0.2">
      <c r="B27" s="15">
        <v>39508</v>
      </c>
      <c r="C27">
        <v>10</v>
      </c>
      <c r="D27" s="36">
        <v>2137</v>
      </c>
      <c r="E27">
        <v>3114</v>
      </c>
      <c r="F27" s="36">
        <v>1298</v>
      </c>
      <c r="G27">
        <v>3128</v>
      </c>
      <c r="H27" s="36">
        <v>8000</v>
      </c>
      <c r="I27" s="36">
        <f t="shared" si="0"/>
        <v>17687</v>
      </c>
    </row>
    <row r="28" spans="2:9" ht="15" customHeight="1" x14ac:dyDescent="0.2">
      <c r="B28" s="87">
        <v>39539</v>
      </c>
      <c r="C28" s="56">
        <v>10</v>
      </c>
      <c r="D28" s="57">
        <v>1948</v>
      </c>
      <c r="E28" s="56">
        <v>2347</v>
      </c>
      <c r="F28" s="57">
        <v>1085</v>
      </c>
      <c r="G28" s="56">
        <v>3575</v>
      </c>
      <c r="H28" s="57">
        <v>8208</v>
      </c>
      <c r="I28" s="57">
        <f t="shared" si="0"/>
        <v>17173</v>
      </c>
    </row>
    <row r="29" spans="2:9" ht="15" customHeight="1" x14ac:dyDescent="0.2">
      <c r="B29" s="15">
        <v>39569</v>
      </c>
      <c r="C29">
        <v>9</v>
      </c>
      <c r="D29" s="36">
        <v>1521</v>
      </c>
      <c r="E29">
        <v>848</v>
      </c>
      <c r="F29" s="36">
        <v>765</v>
      </c>
      <c r="G29">
        <v>2139</v>
      </c>
      <c r="H29" s="36">
        <v>7739</v>
      </c>
      <c r="I29" s="36">
        <f t="shared" si="0"/>
        <v>13021</v>
      </c>
    </row>
    <row r="30" spans="2:9" ht="15" customHeight="1" thickBot="1" x14ac:dyDescent="0.25">
      <c r="B30" s="88">
        <v>39600</v>
      </c>
      <c r="C30" s="58"/>
      <c r="D30" s="59">
        <v>426</v>
      </c>
      <c r="E30" s="58">
        <v>440</v>
      </c>
      <c r="F30" s="59">
        <v>123</v>
      </c>
      <c r="G30" s="58">
        <v>768</v>
      </c>
      <c r="H30" s="59">
        <v>778</v>
      </c>
      <c r="I30" s="59">
        <f t="shared" si="0"/>
        <v>2535</v>
      </c>
    </row>
    <row r="31" spans="2:9" ht="15" customHeight="1" x14ac:dyDescent="0.25">
      <c r="B31" s="45" t="s">
        <v>5</v>
      </c>
      <c r="C31" s="85">
        <f>SUM(C13:C30)</f>
        <v>2250</v>
      </c>
      <c r="D31" s="43">
        <f t="shared" ref="D31:I31" si="1">SUM(D13:D30)</f>
        <v>23065</v>
      </c>
      <c r="E31" s="84">
        <f t="shared" si="1"/>
        <v>20564</v>
      </c>
      <c r="F31" s="84">
        <f t="shared" si="1"/>
        <v>26371</v>
      </c>
      <c r="G31" s="84">
        <f t="shared" si="1"/>
        <v>60808</v>
      </c>
      <c r="H31" s="85">
        <f t="shared" si="1"/>
        <v>93871</v>
      </c>
      <c r="I31" s="85">
        <f t="shared" si="1"/>
        <v>226929</v>
      </c>
    </row>
    <row r="32" spans="2:9" ht="15" customHeight="1" x14ac:dyDescent="0.25">
      <c r="B32" s="51" t="s">
        <v>22</v>
      </c>
      <c r="C32" s="52">
        <f>AVERAGE(C13:C30)</f>
        <v>281.25</v>
      </c>
      <c r="D32" s="53">
        <f t="shared" ref="D32:I32" si="2">AVERAGE(D13:D30)</f>
        <v>1281.3888888888889</v>
      </c>
      <c r="E32" s="53">
        <f t="shared" si="2"/>
        <v>1209.6470588235295</v>
      </c>
      <c r="F32" s="54">
        <f t="shared" si="2"/>
        <v>1465.0555555555557</v>
      </c>
      <c r="G32" s="55">
        <f t="shared" si="2"/>
        <v>3378.2222222222222</v>
      </c>
      <c r="H32" s="53">
        <f t="shared" si="2"/>
        <v>5215.0555555555557</v>
      </c>
      <c r="I32" s="54">
        <f t="shared" si="2"/>
        <v>12607.166666666666</v>
      </c>
    </row>
    <row r="33" spans="2:9" ht="15" customHeight="1" x14ac:dyDescent="0.25">
      <c r="B33" s="45" t="s">
        <v>6</v>
      </c>
      <c r="C33" s="44">
        <f t="shared" ref="C33:I33" si="3">AVEDEV(C13:C30)</f>
        <v>398.1875</v>
      </c>
      <c r="D33" s="50">
        <f t="shared" si="3"/>
        <v>378.25925925925935</v>
      </c>
      <c r="E33" s="44">
        <f t="shared" si="3"/>
        <v>827.31487889273342</v>
      </c>
      <c r="F33" s="50">
        <f t="shared" si="3"/>
        <v>472.60493827160491</v>
      </c>
      <c r="G33" s="44">
        <f t="shared" si="3"/>
        <v>1093.9382716049383</v>
      </c>
      <c r="H33" s="50">
        <f t="shared" si="3"/>
        <v>3067.9444444444443</v>
      </c>
      <c r="I33" s="50">
        <f t="shared" si="3"/>
        <v>4785.7037037037035</v>
      </c>
    </row>
    <row r="34" spans="2:9" ht="15" customHeight="1" thickBot="1" x14ac:dyDescent="0.3">
      <c r="B34" s="48" t="s">
        <v>65</v>
      </c>
      <c r="C34" s="49">
        <f>_xlfn.VAR.S(C13:C30)</f>
        <v>422302.5</v>
      </c>
      <c r="D34" s="49">
        <f t="shared" ref="D34:I34" si="4">_xlfn.VAR.S(D13:D30)</f>
        <v>279407.78104575153</v>
      </c>
      <c r="E34" s="49">
        <f t="shared" si="4"/>
        <v>966160.1176470588</v>
      </c>
      <c r="F34" s="49">
        <f t="shared" si="4"/>
        <v>444330.05555555574</v>
      </c>
      <c r="G34" s="49">
        <f t="shared" si="4"/>
        <v>2561815.9477124177</v>
      </c>
      <c r="H34" s="49">
        <f t="shared" si="4"/>
        <v>14361231.46732026</v>
      </c>
      <c r="I34" s="49">
        <f t="shared" si="4"/>
        <v>37396917.794117644</v>
      </c>
    </row>
    <row r="35" spans="2:9" x14ac:dyDescent="0.2">
      <c r="E35" s="14"/>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3:I33 I13:I30 C32 D32:I32" formulaRange="1"/>
  </ignoredErrors>
  <drawing r:id="rId2"/>
  <legacyDrawing r:id="rId3"/>
  <oleObjects>
    <mc:AlternateContent xmlns:mc="http://schemas.openxmlformats.org/markup-compatibility/2006">
      <mc:Choice Requires="x14">
        <oleObject progId="Equation.3" shapeId="2051" r:id="rId4">
          <objectPr defaultSize="0" autoPict="0" r:id="rId5">
            <anchor moveWithCells="1">
              <from>
                <xdr:col>3</xdr:col>
                <xdr:colOff>28575</xdr:colOff>
                <xdr:row>4</xdr:row>
                <xdr:rowOff>66675</xdr:rowOff>
              </from>
              <to>
                <xdr:col>4</xdr:col>
                <xdr:colOff>114300</xdr:colOff>
                <xdr:row>5</xdr:row>
                <xdr:rowOff>333375</xdr:rowOff>
              </to>
            </anchor>
          </objectPr>
        </oleObject>
      </mc:Choice>
      <mc:Fallback>
        <oleObject progId="Equation.3" shapeId="205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35"/>
  <sheetViews>
    <sheetView topLeftCell="B1" workbookViewId="0">
      <selection activeCell="L39" sqref="L39"/>
    </sheetView>
  </sheetViews>
  <sheetFormatPr baseColWidth="10" defaultRowHeight="12.75" x14ac:dyDescent="0.2"/>
  <cols>
    <col min="1" max="1" width="3.42578125" customWidth="1"/>
    <col min="2" max="2" width="22.28515625" customWidth="1"/>
    <col min="3" max="3" width="14.5703125" customWidth="1"/>
    <col min="4" max="4" width="14.7109375" customWidth="1"/>
    <col min="5" max="9" width="14.85546875" bestFit="1" customWidth="1"/>
  </cols>
  <sheetData>
    <row r="1" spans="2:9" ht="15.75" x14ac:dyDescent="0.25">
      <c r="B1" s="8" t="s">
        <v>10</v>
      </c>
      <c r="C1" s="9"/>
      <c r="D1" s="10" t="s">
        <v>29</v>
      </c>
      <c r="E1" s="9"/>
      <c r="F1" s="9"/>
      <c r="G1" s="9"/>
      <c r="H1" s="9"/>
      <c r="I1" s="11"/>
    </row>
    <row r="2" spans="2:9" ht="15.75" x14ac:dyDescent="0.25">
      <c r="B2" s="8" t="s">
        <v>11</v>
      </c>
      <c r="C2" s="9"/>
      <c r="D2" s="10" t="s">
        <v>31</v>
      </c>
      <c r="E2" s="9"/>
      <c r="F2" s="9"/>
      <c r="G2" s="9"/>
      <c r="H2" s="9"/>
      <c r="I2" s="11"/>
    </row>
    <row r="3" spans="2:9" ht="15.75" x14ac:dyDescent="0.25">
      <c r="B3" s="8" t="s">
        <v>12</v>
      </c>
      <c r="C3" s="9"/>
      <c r="D3" s="10" t="s">
        <v>13</v>
      </c>
      <c r="E3" s="9"/>
      <c r="F3" s="9"/>
      <c r="G3" s="9"/>
      <c r="H3" s="9"/>
      <c r="I3" s="11"/>
    </row>
    <row r="4" spans="2:9" ht="15.75" x14ac:dyDescent="0.25">
      <c r="B4" s="8" t="s">
        <v>14</v>
      </c>
      <c r="C4" s="9"/>
      <c r="D4" s="12" t="s">
        <v>30</v>
      </c>
      <c r="E4" s="9"/>
      <c r="F4" s="9"/>
      <c r="G4" s="9"/>
      <c r="H4" s="9"/>
      <c r="I4" s="11"/>
    </row>
    <row r="5" spans="2:9" ht="15" x14ac:dyDescent="0.2">
      <c r="B5" s="8" t="s">
        <v>15</v>
      </c>
      <c r="C5" s="9"/>
      <c r="D5" s="9"/>
      <c r="E5" s="9"/>
      <c r="F5" s="9"/>
      <c r="G5" s="9"/>
      <c r="H5" s="9"/>
      <c r="I5" s="11"/>
    </row>
    <row r="6" spans="2:9" ht="36.75" customHeight="1" x14ac:dyDescent="0.2">
      <c r="B6" s="9"/>
      <c r="C6" s="9"/>
      <c r="D6" s="9"/>
      <c r="E6" s="9"/>
      <c r="F6" s="9"/>
      <c r="G6" s="9"/>
      <c r="H6" s="9"/>
      <c r="I6" s="11"/>
    </row>
    <row r="7" spans="2:9" ht="30.75" customHeight="1" x14ac:dyDescent="0.2">
      <c r="B7" s="13" t="s">
        <v>16</v>
      </c>
      <c r="C7" s="92" t="s">
        <v>26</v>
      </c>
      <c r="D7" s="93"/>
      <c r="E7" s="93"/>
      <c r="F7" s="93"/>
      <c r="G7" s="93"/>
      <c r="H7" s="93"/>
      <c r="I7" s="93"/>
    </row>
    <row r="8" spans="2:9" ht="15.75" x14ac:dyDescent="0.2">
      <c r="B8" s="5"/>
      <c r="C8" s="6"/>
      <c r="D8" s="1"/>
      <c r="E8" s="1"/>
      <c r="F8" s="1"/>
      <c r="G8" s="1"/>
      <c r="H8" s="1"/>
      <c r="I8" s="1"/>
    </row>
    <row r="9" spans="2:9" ht="28.5" customHeight="1" x14ac:dyDescent="0.25">
      <c r="B9" s="94" t="s">
        <v>35</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6"/>
      <c r="D14" s="57">
        <v>498</v>
      </c>
      <c r="E14" s="56">
        <v>38</v>
      </c>
      <c r="F14" s="57">
        <v>1319</v>
      </c>
      <c r="G14" s="56">
        <v>3000</v>
      </c>
      <c r="H14" s="57">
        <v>1170</v>
      </c>
      <c r="I14" s="57">
        <f t="shared" si="0"/>
        <v>6025</v>
      </c>
    </row>
    <row r="15" spans="2:9" x14ac:dyDescent="0.2">
      <c r="B15" s="15">
        <v>39142</v>
      </c>
      <c r="D15" s="36">
        <v>1401</v>
      </c>
      <c r="E15">
        <v>119</v>
      </c>
      <c r="F15" s="36">
        <v>2233</v>
      </c>
      <c r="G15">
        <v>6116</v>
      </c>
      <c r="H15" s="36">
        <v>1545</v>
      </c>
      <c r="I15" s="36">
        <f t="shared" si="0"/>
        <v>11414</v>
      </c>
    </row>
    <row r="16" spans="2:9" x14ac:dyDescent="0.2">
      <c r="B16" s="87">
        <v>39173</v>
      </c>
      <c r="C16" s="56"/>
      <c r="D16" s="57">
        <v>1076</v>
      </c>
      <c r="E16" s="56">
        <v>16</v>
      </c>
      <c r="F16" s="57">
        <v>1903</v>
      </c>
      <c r="G16" s="56">
        <v>2860</v>
      </c>
      <c r="H16" s="57">
        <v>1168</v>
      </c>
      <c r="I16" s="57">
        <f t="shared" si="0"/>
        <v>7023</v>
      </c>
    </row>
    <row r="17" spans="2:10" x14ac:dyDescent="0.2">
      <c r="B17" s="15">
        <v>39203</v>
      </c>
      <c r="C17" t="s">
        <v>32</v>
      </c>
      <c r="D17" s="36" t="s">
        <v>32</v>
      </c>
      <c r="E17" s="14" t="s">
        <v>32</v>
      </c>
      <c r="F17" s="37" t="s">
        <v>32</v>
      </c>
      <c r="G17" s="36" t="s">
        <v>32</v>
      </c>
      <c r="H17" t="s">
        <v>32</v>
      </c>
      <c r="I17" s="36" t="s">
        <v>32</v>
      </c>
    </row>
    <row r="18" spans="2:10" x14ac:dyDescent="0.2">
      <c r="B18" s="87">
        <v>39234</v>
      </c>
      <c r="C18" s="56"/>
      <c r="D18" s="57">
        <v>1790</v>
      </c>
      <c r="E18" s="57">
        <v>1853</v>
      </c>
      <c r="F18" s="57">
        <v>2428</v>
      </c>
      <c r="G18" s="56">
        <v>6682</v>
      </c>
      <c r="H18" s="57">
        <v>5083</v>
      </c>
      <c r="I18" s="57">
        <f t="shared" si="0"/>
        <v>17836</v>
      </c>
    </row>
    <row r="19" spans="2:10" x14ac:dyDescent="0.2">
      <c r="B19" s="15">
        <v>39264</v>
      </c>
      <c r="D19" s="36">
        <v>1367</v>
      </c>
      <c r="E19">
        <v>1622</v>
      </c>
      <c r="F19" s="36">
        <v>1559</v>
      </c>
      <c r="G19">
        <v>3311</v>
      </c>
      <c r="H19" s="36">
        <v>3609</v>
      </c>
      <c r="I19" s="36">
        <f t="shared" si="0"/>
        <v>11468</v>
      </c>
    </row>
    <row r="20" spans="2:10" x14ac:dyDescent="0.2">
      <c r="B20" s="87">
        <v>39295</v>
      </c>
      <c r="C20" s="56" t="s">
        <v>32</v>
      </c>
      <c r="D20" s="57" t="s">
        <v>32</v>
      </c>
      <c r="E20" s="57" t="s">
        <v>32</v>
      </c>
      <c r="F20" s="57" t="s">
        <v>32</v>
      </c>
      <c r="G20" s="57" t="s">
        <v>32</v>
      </c>
      <c r="H20" s="57" t="s">
        <v>32</v>
      </c>
      <c r="I20" s="57" t="s">
        <v>32</v>
      </c>
    </row>
    <row r="21" spans="2:10" x14ac:dyDescent="0.2">
      <c r="B21" s="15">
        <v>39326</v>
      </c>
      <c r="D21" s="36">
        <v>1352</v>
      </c>
      <c r="E21">
        <v>2611</v>
      </c>
      <c r="F21" s="36">
        <v>1628</v>
      </c>
      <c r="G21">
        <v>3542</v>
      </c>
      <c r="H21" s="36">
        <v>5581</v>
      </c>
      <c r="I21" s="36">
        <f t="shared" si="0"/>
        <v>14714</v>
      </c>
    </row>
    <row r="22" spans="2:10" x14ac:dyDescent="0.2">
      <c r="B22" s="87">
        <v>39356</v>
      </c>
      <c r="C22" s="56">
        <v>1</v>
      </c>
      <c r="D22" s="57">
        <v>1343</v>
      </c>
      <c r="E22" s="56">
        <v>538</v>
      </c>
      <c r="F22" s="57">
        <v>1440</v>
      </c>
      <c r="G22" s="56">
        <v>2971</v>
      </c>
      <c r="H22" s="57">
        <v>5506</v>
      </c>
      <c r="I22" s="57">
        <f t="shared" si="0"/>
        <v>11799</v>
      </c>
    </row>
    <row r="23" spans="2:10" x14ac:dyDescent="0.2">
      <c r="B23" s="15">
        <v>39387</v>
      </c>
      <c r="C23">
        <v>272</v>
      </c>
      <c r="D23" s="36">
        <v>1430</v>
      </c>
      <c r="E23">
        <v>1254</v>
      </c>
      <c r="F23" s="36">
        <v>2255</v>
      </c>
      <c r="G23">
        <v>4735</v>
      </c>
      <c r="H23" s="36">
        <v>11786</v>
      </c>
      <c r="I23" s="36">
        <f t="shared" si="0"/>
        <v>21732</v>
      </c>
    </row>
    <row r="24" spans="2:10" x14ac:dyDescent="0.2">
      <c r="B24" s="87">
        <v>39417</v>
      </c>
      <c r="C24" s="56">
        <v>1874</v>
      </c>
      <c r="D24" s="57">
        <v>1140</v>
      </c>
      <c r="E24" s="56">
        <v>631</v>
      </c>
      <c r="F24" s="57">
        <v>1583</v>
      </c>
      <c r="G24" s="56">
        <v>2652</v>
      </c>
      <c r="H24" s="57">
        <v>6227</v>
      </c>
      <c r="I24" s="57">
        <f t="shared" si="0"/>
        <v>14107</v>
      </c>
    </row>
    <row r="25" spans="2:10" x14ac:dyDescent="0.2">
      <c r="B25" s="15">
        <v>39448</v>
      </c>
      <c r="C25">
        <v>42</v>
      </c>
      <c r="D25" s="36">
        <v>1421</v>
      </c>
      <c r="E25">
        <v>1515</v>
      </c>
      <c r="F25" s="36">
        <v>2224</v>
      </c>
      <c r="G25">
        <v>4837</v>
      </c>
      <c r="H25" s="36">
        <v>9500</v>
      </c>
      <c r="I25" s="36">
        <f t="shared" si="0"/>
        <v>19539</v>
      </c>
    </row>
    <row r="26" spans="2:10" x14ac:dyDescent="0.2">
      <c r="B26" s="87">
        <v>39479</v>
      </c>
      <c r="C26" s="56">
        <v>32</v>
      </c>
      <c r="D26" s="57">
        <v>1508</v>
      </c>
      <c r="E26" s="56">
        <v>1433</v>
      </c>
      <c r="F26" s="57">
        <v>1418</v>
      </c>
      <c r="G26" s="56">
        <v>4006</v>
      </c>
      <c r="H26" s="57">
        <v>12000</v>
      </c>
      <c r="I26" s="57">
        <f t="shared" si="0"/>
        <v>20397</v>
      </c>
    </row>
    <row r="27" spans="2:10" x14ac:dyDescent="0.2">
      <c r="B27" s="15">
        <v>39508</v>
      </c>
      <c r="C27" t="b">
        <v>0</v>
      </c>
      <c r="D27" s="37" t="b">
        <v>0</v>
      </c>
      <c r="E27" s="36" t="b">
        <v>0</v>
      </c>
      <c r="F27" s="37" t="b">
        <v>0</v>
      </c>
      <c r="G27" s="36" t="b">
        <v>0</v>
      </c>
      <c r="H27" t="b">
        <v>0</v>
      </c>
      <c r="I27" s="36" t="b">
        <v>0</v>
      </c>
    </row>
    <row r="28" spans="2:10" x14ac:dyDescent="0.2">
      <c r="B28" s="87">
        <v>39539</v>
      </c>
      <c r="C28" s="56">
        <v>10</v>
      </c>
      <c r="D28" s="57">
        <v>1948</v>
      </c>
      <c r="E28" s="57">
        <v>2347</v>
      </c>
      <c r="F28" s="57">
        <v>1085</v>
      </c>
      <c r="G28" s="56">
        <v>3575</v>
      </c>
      <c r="H28" s="57">
        <v>8208</v>
      </c>
      <c r="I28" s="57">
        <f t="shared" si="0"/>
        <v>17173</v>
      </c>
    </row>
    <row r="29" spans="2:10" x14ac:dyDescent="0.2">
      <c r="B29" s="15">
        <v>39569</v>
      </c>
      <c r="C29">
        <v>9</v>
      </c>
      <c r="D29" s="36">
        <v>1521</v>
      </c>
      <c r="E29">
        <v>848</v>
      </c>
      <c r="F29" s="36">
        <v>765</v>
      </c>
      <c r="G29">
        <v>2139</v>
      </c>
      <c r="H29" s="36">
        <v>7739</v>
      </c>
      <c r="I29" s="36">
        <f t="shared" si="0"/>
        <v>13021</v>
      </c>
    </row>
    <row r="30" spans="2:10" ht="13.5" thickBot="1" x14ac:dyDescent="0.25">
      <c r="B30" s="88">
        <v>39600</v>
      </c>
      <c r="C30" s="58"/>
      <c r="D30" s="59">
        <v>426</v>
      </c>
      <c r="E30" s="58">
        <v>440</v>
      </c>
      <c r="F30" s="59">
        <v>123</v>
      </c>
      <c r="G30" s="58">
        <v>768</v>
      </c>
      <c r="H30" s="59">
        <v>778</v>
      </c>
      <c r="I30" s="59">
        <f t="shared" si="0"/>
        <v>2535</v>
      </c>
    </row>
    <row r="31" spans="2:10" ht="15" x14ac:dyDescent="0.25">
      <c r="B31" s="45" t="s">
        <v>5</v>
      </c>
      <c r="C31" s="43">
        <f>SUM(C13:C30)</f>
        <v>2240</v>
      </c>
      <c r="D31" s="84">
        <f t="shared" ref="D31:I31" si="1">SUM(D13:D30)</f>
        <v>18227</v>
      </c>
      <c r="E31" s="85">
        <f t="shared" si="1"/>
        <v>15265</v>
      </c>
      <c r="F31" s="43">
        <f t="shared" si="1"/>
        <v>21982</v>
      </c>
      <c r="G31" s="84">
        <f t="shared" si="1"/>
        <v>51237</v>
      </c>
      <c r="H31" s="84">
        <f t="shared" si="1"/>
        <v>79922</v>
      </c>
      <c r="I31" s="84">
        <f t="shared" si="1"/>
        <v>188873</v>
      </c>
      <c r="J31" s="37"/>
    </row>
    <row r="32" spans="2:10" ht="15" x14ac:dyDescent="0.25">
      <c r="B32" s="51" t="s">
        <v>22</v>
      </c>
      <c r="C32" s="52">
        <f>AVERAGE(C13:C30)</f>
        <v>320</v>
      </c>
      <c r="D32" s="53">
        <f t="shared" ref="D32:I32" si="2">AVERAGE(D13:D30)</f>
        <v>1215.1333333333334</v>
      </c>
      <c r="E32" s="53">
        <f t="shared" si="2"/>
        <v>1090.3571428571429</v>
      </c>
      <c r="F32" s="54">
        <f t="shared" si="2"/>
        <v>1465.4666666666667</v>
      </c>
      <c r="G32" s="55">
        <f t="shared" si="2"/>
        <v>3415.8</v>
      </c>
      <c r="H32" s="53">
        <f t="shared" si="2"/>
        <v>5328.1333333333332</v>
      </c>
      <c r="I32" s="54">
        <f t="shared" si="2"/>
        <v>12591.533333333333</v>
      </c>
    </row>
    <row r="33" spans="2:9" ht="15" x14ac:dyDescent="0.25">
      <c r="B33" s="45" t="s">
        <v>6</v>
      </c>
      <c r="C33" s="44">
        <f t="shared" ref="C33:I33" si="3">AVEDEV(C13:C30)</f>
        <v>444</v>
      </c>
      <c r="D33" s="50">
        <f t="shared" si="3"/>
        <v>390.62222222222226</v>
      </c>
      <c r="E33" s="44">
        <f t="shared" si="3"/>
        <v>714.64285714285711</v>
      </c>
      <c r="F33" s="50">
        <f t="shared" si="3"/>
        <v>545.23555555555561</v>
      </c>
      <c r="G33" s="44">
        <f t="shared" si="3"/>
        <v>1277.6533333333332</v>
      </c>
      <c r="H33" s="50">
        <f t="shared" si="3"/>
        <v>3189.5911111111118</v>
      </c>
      <c r="I33" s="50">
        <f t="shared" si="3"/>
        <v>5038.2311111111112</v>
      </c>
    </row>
    <row r="34" spans="2:9" ht="15" x14ac:dyDescent="0.25">
      <c r="B34" s="61" t="s">
        <v>7</v>
      </c>
      <c r="C34" s="62">
        <f>_xlfn.VAR.S(C13:C30)</f>
        <v>478671.66666666669</v>
      </c>
      <c r="D34" s="62">
        <f t="shared" ref="D34:I34" si="4">_xlfn.VAR.S(D13:D30)</f>
        <v>275153.55238095246</v>
      </c>
      <c r="E34" s="62">
        <f t="shared" si="4"/>
        <v>714101.63186813192</v>
      </c>
      <c r="F34" s="62">
        <f t="shared" si="4"/>
        <v>536355.26666666672</v>
      </c>
      <c r="G34" s="62">
        <f t="shared" si="4"/>
        <v>3099979.6000000006</v>
      </c>
      <c r="H34" s="62">
        <f t="shared" si="4"/>
        <v>15672494.409523811</v>
      </c>
      <c r="I34" s="62">
        <f t="shared" si="4"/>
        <v>41646292.123809509</v>
      </c>
    </row>
    <row r="35" spans="2:9" ht="15.75" thickBot="1" x14ac:dyDescent="0.3">
      <c r="B35" s="48" t="s">
        <v>9</v>
      </c>
      <c r="C35" s="49">
        <f>VARA(C13:C30)</f>
        <v>343007.77777777775</v>
      </c>
      <c r="D35" s="49">
        <f t="shared" ref="D35:I35" si="5">VARA(D13:D30)</f>
        <v>443736.60457516328</v>
      </c>
      <c r="E35" s="49">
        <f t="shared" si="5"/>
        <v>763784.4338235294</v>
      </c>
      <c r="F35" s="49">
        <f t="shared" si="5"/>
        <v>757526.77124183008</v>
      </c>
      <c r="G35" s="49">
        <f t="shared" si="5"/>
        <v>4268761.0882352944</v>
      </c>
      <c r="H35" s="49">
        <f t="shared" si="5"/>
        <v>17081613.751633987</v>
      </c>
      <c r="I35" s="49">
        <f t="shared" si="5"/>
        <v>57612639.349673204</v>
      </c>
    </row>
  </sheetData>
  <mergeCells count="2">
    <mergeCell ref="C7:I7"/>
    <mergeCell ref="B9:I9"/>
  </mergeCells>
  <phoneticPr fontId="2" type="noConversion"/>
  <pageMargins left="0.78740157499999996" right="0.78740157499999996" top="0.984251969" bottom="0.984251969" header="0.4921259845" footer="0.4921259845"/>
  <headerFooter alignWithMargins="0"/>
  <ignoredErrors>
    <ignoredError sqref="C32:I32 C33:I33 I13:I30" formulaRange="1"/>
  </ignoredErrors>
  <drawing r:id="rId1"/>
  <legacyDrawing r:id="rId2"/>
  <oleObjects>
    <mc:AlternateContent xmlns:mc="http://schemas.openxmlformats.org/markup-compatibility/2006">
      <mc:Choice Requires="x14">
        <oleObject progId="Equation.3" shapeId="5121" r:id="rId3">
          <objectPr defaultSize="0" autoPict="0" r:id="rId4">
            <anchor moveWithCells="1">
              <from>
                <xdr:col>3</xdr:col>
                <xdr:colOff>28575</xdr:colOff>
                <xdr:row>4</xdr:row>
                <xdr:rowOff>66675</xdr:rowOff>
              </from>
              <to>
                <xdr:col>4</xdr:col>
                <xdr:colOff>47625</xdr:colOff>
                <xdr:row>5</xdr:row>
                <xdr:rowOff>419100</xdr:rowOff>
              </to>
            </anchor>
          </objectPr>
        </oleObject>
      </mc:Choice>
      <mc:Fallback>
        <oleObject progId="Equation.3" shapeId="5121" r:id="rId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topLeftCell="B1" workbookViewId="0">
      <selection activeCell="M38" sqref="M38"/>
    </sheetView>
  </sheetViews>
  <sheetFormatPr baseColWidth="10" defaultRowHeight="12.75" x14ac:dyDescent="0.2"/>
  <cols>
    <col min="1" max="1" width="4.140625" customWidth="1"/>
    <col min="2" max="2" width="24.28515625" customWidth="1"/>
    <col min="4" max="4" width="12.5703125" customWidth="1"/>
    <col min="5" max="5" width="9.5703125" customWidth="1"/>
  </cols>
  <sheetData>
    <row r="1" spans="2:9" ht="18.75" customHeight="1" x14ac:dyDescent="0.25">
      <c r="B1" s="8" t="s">
        <v>10</v>
      </c>
      <c r="C1" s="9"/>
      <c r="D1" s="10" t="s">
        <v>62</v>
      </c>
      <c r="E1" s="9"/>
      <c r="F1" s="9"/>
      <c r="G1" s="9"/>
      <c r="H1" s="9"/>
      <c r="I1" s="11"/>
    </row>
    <row r="2" spans="2:9" ht="18" customHeight="1" x14ac:dyDescent="0.25">
      <c r="B2" s="8" t="s">
        <v>11</v>
      </c>
      <c r="C2" s="9"/>
      <c r="D2" s="10" t="s">
        <v>62</v>
      </c>
      <c r="E2" s="9"/>
      <c r="F2" s="9"/>
      <c r="G2" s="9"/>
      <c r="H2" s="9"/>
      <c r="I2" s="11"/>
    </row>
    <row r="3" spans="2:9" ht="18.75" customHeight="1" x14ac:dyDescent="0.25">
      <c r="B3" s="8" t="s">
        <v>12</v>
      </c>
      <c r="C3" s="9"/>
      <c r="D3" s="10" t="s">
        <v>13</v>
      </c>
      <c r="E3" s="9"/>
      <c r="F3" s="9"/>
      <c r="G3" s="9"/>
      <c r="H3" s="9"/>
      <c r="I3" s="11"/>
    </row>
    <row r="4" spans="2:9" ht="18.75" customHeight="1" x14ac:dyDescent="0.25">
      <c r="B4" s="8" t="s">
        <v>14</v>
      </c>
      <c r="C4" s="9"/>
      <c r="D4" s="12" t="s">
        <v>36</v>
      </c>
      <c r="E4" s="9"/>
      <c r="F4" s="9"/>
      <c r="G4" s="9"/>
      <c r="H4" s="9"/>
      <c r="I4" s="11"/>
    </row>
    <row r="5" spans="2:9" ht="15" x14ac:dyDescent="0.2">
      <c r="B5" s="8" t="s">
        <v>15</v>
      </c>
      <c r="C5" s="9"/>
      <c r="D5" s="9"/>
      <c r="E5" s="9"/>
      <c r="F5" s="9"/>
      <c r="G5" s="9"/>
      <c r="H5" s="9"/>
      <c r="I5" s="11"/>
    </row>
    <row r="6" spans="2:9" ht="37.5" customHeight="1" x14ac:dyDescent="0.2">
      <c r="B6" s="9"/>
      <c r="C6" s="9"/>
      <c r="D6" s="9"/>
      <c r="E6" s="9"/>
      <c r="F6" s="9"/>
      <c r="G6" s="9"/>
      <c r="H6" s="9"/>
      <c r="I6" s="11"/>
    </row>
    <row r="7" spans="2:9" ht="28.5" customHeight="1" x14ac:dyDescent="0.2">
      <c r="B7" s="13" t="s">
        <v>16</v>
      </c>
      <c r="C7" s="92" t="s">
        <v>33</v>
      </c>
      <c r="D7" s="93"/>
      <c r="E7" s="93"/>
      <c r="F7" s="93"/>
      <c r="G7" s="93"/>
      <c r="H7" s="93"/>
      <c r="I7" s="93"/>
    </row>
    <row r="8" spans="2:9" ht="15.75" x14ac:dyDescent="0.2">
      <c r="B8" s="5"/>
      <c r="C8" s="6"/>
      <c r="D8" s="1"/>
      <c r="E8" s="1"/>
      <c r="F8" s="1"/>
      <c r="G8" s="1"/>
      <c r="H8" s="1"/>
      <c r="I8" s="1"/>
    </row>
    <row r="9" spans="2:9" ht="28.5" customHeight="1" x14ac:dyDescent="0.25">
      <c r="B9" s="94" t="s">
        <v>34</v>
      </c>
      <c r="C9" s="95"/>
      <c r="D9" s="95"/>
      <c r="E9" s="95"/>
      <c r="F9" s="95"/>
      <c r="G9" s="95"/>
      <c r="H9" s="95"/>
      <c r="I9" s="95"/>
    </row>
    <row r="10" spans="2:9" ht="13.5" thickBot="1" x14ac:dyDescent="0.25">
      <c r="B10" s="26"/>
      <c r="C10" s="26"/>
      <c r="D10" s="26"/>
      <c r="E10" s="26"/>
      <c r="F10" s="26"/>
      <c r="G10" s="26"/>
      <c r="H10" s="26"/>
      <c r="I10" s="26"/>
    </row>
    <row r="11" spans="2:9" ht="13.5" thickBot="1" x14ac:dyDescent="0.25">
      <c r="B11" s="46" t="s">
        <v>19</v>
      </c>
      <c r="C11" s="25" t="s">
        <v>0</v>
      </c>
      <c r="D11" s="47" t="s">
        <v>1</v>
      </c>
      <c r="E11" s="34" t="s">
        <v>2</v>
      </c>
      <c r="F11" s="25" t="s">
        <v>3</v>
      </c>
      <c r="G11" s="47" t="s">
        <v>4</v>
      </c>
      <c r="H11" s="47" t="s">
        <v>20</v>
      </c>
      <c r="I11" s="33" t="s">
        <v>21</v>
      </c>
    </row>
    <row r="12" spans="2:9" x14ac:dyDescent="0.2">
      <c r="B12" s="86">
        <v>39083</v>
      </c>
      <c r="D12" s="36">
        <v>6</v>
      </c>
      <c r="F12" s="36">
        <v>19</v>
      </c>
      <c r="G12">
        <v>43</v>
      </c>
      <c r="H12" s="36">
        <v>22</v>
      </c>
      <c r="I12" s="36">
        <f t="shared" ref="I12:I29" si="0">SUM(C12:H12)</f>
        <v>90</v>
      </c>
    </row>
    <row r="13" spans="2:9" x14ac:dyDescent="0.2">
      <c r="B13" s="87">
        <v>39114</v>
      </c>
      <c r="C13" s="56"/>
      <c r="D13" s="57">
        <v>498</v>
      </c>
      <c r="E13" s="56">
        <v>38</v>
      </c>
      <c r="F13" s="57">
        <v>1319</v>
      </c>
      <c r="G13" s="56">
        <v>3000</v>
      </c>
      <c r="H13" s="57">
        <v>1170</v>
      </c>
      <c r="I13" s="57">
        <f t="shared" si="0"/>
        <v>6025</v>
      </c>
    </row>
    <row r="14" spans="2:9" x14ac:dyDescent="0.2">
      <c r="B14" s="15">
        <v>39142</v>
      </c>
      <c r="D14" s="36">
        <v>1401</v>
      </c>
      <c r="E14">
        <v>119</v>
      </c>
      <c r="F14" s="36">
        <v>2233</v>
      </c>
      <c r="G14">
        <v>6116</v>
      </c>
      <c r="H14" s="36">
        <v>1545</v>
      </c>
      <c r="I14" s="36">
        <f t="shared" si="0"/>
        <v>11414</v>
      </c>
    </row>
    <row r="15" spans="2:9" x14ac:dyDescent="0.2">
      <c r="B15" s="87">
        <v>39173</v>
      </c>
      <c r="C15" s="56"/>
      <c r="D15" s="57">
        <v>1076</v>
      </c>
      <c r="E15" s="56">
        <v>16</v>
      </c>
      <c r="F15" s="57">
        <v>1903</v>
      </c>
      <c r="G15" s="56">
        <v>2860</v>
      </c>
      <c r="H15" s="57">
        <v>1168</v>
      </c>
      <c r="I15" s="57">
        <f t="shared" si="0"/>
        <v>7023</v>
      </c>
    </row>
    <row r="16" spans="2:9" x14ac:dyDescent="0.2">
      <c r="B16" s="15">
        <v>39203</v>
      </c>
      <c r="D16" s="36">
        <v>1563</v>
      </c>
      <c r="E16">
        <v>15</v>
      </c>
      <c r="F16" s="36">
        <v>1589</v>
      </c>
      <c r="G16">
        <v>3126</v>
      </c>
      <c r="H16" s="36">
        <v>1139</v>
      </c>
      <c r="I16" s="36">
        <f t="shared" si="0"/>
        <v>7432</v>
      </c>
    </row>
    <row r="17" spans="2:10" x14ac:dyDescent="0.2">
      <c r="B17" s="87">
        <v>39234</v>
      </c>
      <c r="C17" s="56"/>
      <c r="D17" s="57">
        <v>1790</v>
      </c>
      <c r="E17" s="56">
        <v>1853</v>
      </c>
      <c r="F17" s="57">
        <v>2428</v>
      </c>
      <c r="G17" s="56">
        <v>6682</v>
      </c>
      <c r="H17" s="57">
        <v>5083</v>
      </c>
      <c r="I17" s="57">
        <f t="shared" si="0"/>
        <v>17836</v>
      </c>
    </row>
    <row r="18" spans="2:10" x14ac:dyDescent="0.2">
      <c r="B18" s="15">
        <v>39264</v>
      </c>
      <c r="D18" s="36">
        <v>1367</v>
      </c>
      <c r="E18">
        <v>1622</v>
      </c>
      <c r="F18" s="36">
        <v>1559</v>
      </c>
      <c r="G18">
        <v>3311</v>
      </c>
      <c r="H18" s="36">
        <v>3609</v>
      </c>
      <c r="I18" s="36">
        <f t="shared" si="0"/>
        <v>11468</v>
      </c>
    </row>
    <row r="19" spans="2:10" x14ac:dyDescent="0.2">
      <c r="B19" s="87">
        <v>39295</v>
      </c>
      <c r="C19" s="56"/>
      <c r="D19" s="57">
        <v>1138</v>
      </c>
      <c r="E19" s="56">
        <v>2170</v>
      </c>
      <c r="F19" s="57">
        <v>1502</v>
      </c>
      <c r="G19" s="56">
        <v>3317</v>
      </c>
      <c r="H19" s="57">
        <v>4810</v>
      </c>
      <c r="I19" s="57">
        <f t="shared" si="0"/>
        <v>12937</v>
      </c>
    </row>
    <row r="20" spans="2:10" x14ac:dyDescent="0.2">
      <c r="B20" s="15">
        <v>39326</v>
      </c>
      <c r="D20" s="36">
        <v>1352</v>
      </c>
      <c r="E20">
        <v>2611</v>
      </c>
      <c r="F20" s="36">
        <v>1628</v>
      </c>
      <c r="G20">
        <v>3542</v>
      </c>
      <c r="H20" s="36">
        <v>5581</v>
      </c>
      <c r="I20" s="36">
        <f t="shared" si="0"/>
        <v>14714</v>
      </c>
    </row>
    <row r="21" spans="2:10" x14ac:dyDescent="0.2">
      <c r="B21" s="87">
        <v>39356</v>
      </c>
      <c r="C21" s="56">
        <v>1</v>
      </c>
      <c r="D21" s="57">
        <v>1343</v>
      </c>
      <c r="E21" s="56">
        <v>538</v>
      </c>
      <c r="F21" s="57">
        <v>1440</v>
      </c>
      <c r="G21" s="56">
        <v>2971</v>
      </c>
      <c r="H21" s="57">
        <v>5506</v>
      </c>
      <c r="I21" s="57">
        <f t="shared" si="0"/>
        <v>11799</v>
      </c>
    </row>
    <row r="22" spans="2:10" x14ac:dyDescent="0.2">
      <c r="B22" s="15">
        <v>39387</v>
      </c>
      <c r="C22">
        <v>272</v>
      </c>
      <c r="D22" s="36">
        <v>1430</v>
      </c>
      <c r="E22">
        <v>1254</v>
      </c>
      <c r="F22" s="36">
        <v>2255</v>
      </c>
      <c r="G22">
        <v>4735</v>
      </c>
      <c r="H22" s="36">
        <v>11786</v>
      </c>
      <c r="I22" s="36">
        <f t="shared" si="0"/>
        <v>21732</v>
      </c>
    </row>
    <row r="23" spans="2:10" x14ac:dyDescent="0.2">
      <c r="B23" s="87">
        <v>39417</v>
      </c>
      <c r="C23" s="56">
        <v>1874</v>
      </c>
      <c r="D23" s="57">
        <v>1140</v>
      </c>
      <c r="E23" s="56">
        <v>631</v>
      </c>
      <c r="F23" s="57">
        <v>1583</v>
      </c>
      <c r="G23" s="56">
        <v>2652</v>
      </c>
      <c r="H23" s="57">
        <v>6227</v>
      </c>
      <c r="I23" s="57">
        <f t="shared" si="0"/>
        <v>14107</v>
      </c>
    </row>
    <row r="24" spans="2:10" x14ac:dyDescent="0.2">
      <c r="B24" s="15">
        <v>39448</v>
      </c>
      <c r="C24">
        <v>42</v>
      </c>
      <c r="D24" s="36">
        <v>1421</v>
      </c>
      <c r="E24">
        <v>1515</v>
      </c>
      <c r="F24" s="36">
        <v>2224</v>
      </c>
      <c r="G24">
        <v>4837</v>
      </c>
      <c r="H24" s="36">
        <v>9500</v>
      </c>
      <c r="I24" s="36">
        <f t="shared" si="0"/>
        <v>19539</v>
      </c>
    </row>
    <row r="25" spans="2:10" x14ac:dyDescent="0.2">
      <c r="B25" s="87">
        <v>39479</v>
      </c>
      <c r="C25" s="56">
        <v>32</v>
      </c>
      <c r="D25" s="57">
        <v>1508</v>
      </c>
      <c r="E25" s="56">
        <v>1433</v>
      </c>
      <c r="F25" s="57">
        <v>1418</v>
      </c>
      <c r="G25" s="56">
        <v>4006</v>
      </c>
      <c r="H25" s="57">
        <v>12000</v>
      </c>
      <c r="I25" s="57">
        <f t="shared" si="0"/>
        <v>20397</v>
      </c>
    </row>
    <row r="26" spans="2:10" x14ac:dyDescent="0.2">
      <c r="B26" s="15">
        <v>39508</v>
      </c>
      <c r="C26">
        <v>10</v>
      </c>
      <c r="D26" s="36">
        <v>2137</v>
      </c>
      <c r="E26">
        <v>3114</v>
      </c>
      <c r="F26" s="36">
        <v>1298</v>
      </c>
      <c r="G26">
        <v>3128</v>
      </c>
      <c r="H26" s="36">
        <v>8000</v>
      </c>
      <c r="I26" s="36">
        <f t="shared" si="0"/>
        <v>17687</v>
      </c>
    </row>
    <row r="27" spans="2:10" x14ac:dyDescent="0.2">
      <c r="B27" s="87">
        <v>39539</v>
      </c>
      <c r="C27" s="56">
        <v>10</v>
      </c>
      <c r="D27" s="57">
        <v>1948</v>
      </c>
      <c r="E27" s="56">
        <v>2347</v>
      </c>
      <c r="F27" s="57">
        <v>1085</v>
      </c>
      <c r="G27" s="56">
        <v>3575</v>
      </c>
      <c r="H27" s="57">
        <v>8208</v>
      </c>
      <c r="I27" s="57">
        <f t="shared" si="0"/>
        <v>17173</v>
      </c>
    </row>
    <row r="28" spans="2:10" x14ac:dyDescent="0.2">
      <c r="B28" s="15">
        <v>39569</v>
      </c>
      <c r="C28">
        <v>9</v>
      </c>
      <c r="D28" s="36">
        <v>1521</v>
      </c>
      <c r="E28">
        <v>848</v>
      </c>
      <c r="F28" s="36">
        <v>765</v>
      </c>
      <c r="G28">
        <v>2139</v>
      </c>
      <c r="H28" s="36">
        <v>7739</v>
      </c>
      <c r="I28" s="36">
        <f t="shared" si="0"/>
        <v>13021</v>
      </c>
    </row>
    <row r="29" spans="2:10" ht="13.5" thickBot="1" x14ac:dyDescent="0.25">
      <c r="B29" s="88">
        <v>39600</v>
      </c>
      <c r="C29" s="58"/>
      <c r="D29" s="59">
        <v>426</v>
      </c>
      <c r="E29" s="58">
        <v>440</v>
      </c>
      <c r="F29" s="59">
        <v>123</v>
      </c>
      <c r="G29" s="58">
        <v>768</v>
      </c>
      <c r="H29" s="59">
        <v>778</v>
      </c>
      <c r="I29" s="59">
        <f t="shared" si="0"/>
        <v>2535</v>
      </c>
    </row>
    <row r="30" spans="2:10" ht="15" x14ac:dyDescent="0.25">
      <c r="B30" s="45" t="s">
        <v>5</v>
      </c>
      <c r="C30" s="43">
        <f>SUM(C12:C29)</f>
        <v>2250</v>
      </c>
      <c r="D30" s="84">
        <f t="shared" ref="D30:I30" si="1">SUM(D12:D29)</f>
        <v>23065</v>
      </c>
      <c r="E30" s="85">
        <f t="shared" si="1"/>
        <v>20564</v>
      </c>
      <c r="F30" s="43">
        <f t="shared" si="1"/>
        <v>26371</v>
      </c>
      <c r="G30" s="84">
        <f t="shared" si="1"/>
        <v>60808</v>
      </c>
      <c r="H30" s="85">
        <f t="shared" si="1"/>
        <v>93871</v>
      </c>
      <c r="I30" s="43">
        <f t="shared" si="1"/>
        <v>226929</v>
      </c>
      <c r="J30" s="37"/>
    </row>
    <row r="31" spans="2:10" ht="15" x14ac:dyDescent="0.25">
      <c r="B31" s="51" t="s">
        <v>22</v>
      </c>
      <c r="C31" s="52">
        <f>AVERAGE(C12:C29)</f>
        <v>281.25</v>
      </c>
      <c r="D31" s="53">
        <f t="shared" ref="D31:I31" si="2">AVERAGE(D12:D29)</f>
        <v>1281.3888888888889</v>
      </c>
      <c r="E31" s="53">
        <f t="shared" si="2"/>
        <v>1209.6470588235295</v>
      </c>
      <c r="F31" s="54">
        <f t="shared" si="2"/>
        <v>1465.0555555555557</v>
      </c>
      <c r="G31" s="55">
        <f t="shared" si="2"/>
        <v>3378.2222222222222</v>
      </c>
      <c r="H31" s="53">
        <f t="shared" si="2"/>
        <v>5215.0555555555557</v>
      </c>
      <c r="I31" s="54">
        <f t="shared" si="2"/>
        <v>12607.166666666666</v>
      </c>
    </row>
    <row r="32" spans="2:10" ht="15" x14ac:dyDescent="0.25">
      <c r="B32" s="45" t="s">
        <v>6</v>
      </c>
      <c r="C32" s="44">
        <f t="shared" ref="C32:I32" si="3">AVEDEV(C12:C29)</f>
        <v>398.1875</v>
      </c>
      <c r="D32" s="50">
        <f t="shared" si="3"/>
        <v>378.25925925925935</v>
      </c>
      <c r="E32" s="44">
        <f t="shared" si="3"/>
        <v>827.31487889273342</v>
      </c>
      <c r="F32" s="50">
        <f t="shared" si="3"/>
        <v>472.60493827160491</v>
      </c>
      <c r="G32" s="44">
        <f t="shared" si="3"/>
        <v>1093.9382716049383</v>
      </c>
      <c r="H32" s="50">
        <f t="shared" si="3"/>
        <v>3067.9444444444443</v>
      </c>
      <c r="I32" s="50">
        <f t="shared" si="3"/>
        <v>4785.7037037037035</v>
      </c>
    </row>
    <row r="33" spans="1:9" ht="15.75" thickBot="1" x14ac:dyDescent="0.3">
      <c r="B33" s="63" t="s">
        <v>7</v>
      </c>
      <c r="C33" s="65">
        <f>_xlfn.VAR.S(C12:C29)</f>
        <v>422302.5</v>
      </c>
      <c r="D33" s="65">
        <f t="shared" ref="D33:I33" si="4">_xlfn.VAR.S(D12:D29)</f>
        <v>279407.78104575153</v>
      </c>
      <c r="E33" s="65">
        <f t="shared" si="4"/>
        <v>966160.1176470588</v>
      </c>
      <c r="F33" s="65">
        <f t="shared" si="4"/>
        <v>444330.05555555574</v>
      </c>
      <c r="G33" s="65">
        <f t="shared" si="4"/>
        <v>2561815.9477124177</v>
      </c>
      <c r="H33" s="65">
        <f t="shared" si="4"/>
        <v>14361231.46732026</v>
      </c>
      <c r="I33" s="91">
        <f t="shared" si="4"/>
        <v>37396917.794117644</v>
      </c>
    </row>
    <row r="34" spans="1:9" ht="15.75" thickBot="1" x14ac:dyDescent="0.3">
      <c r="A34" s="66"/>
      <c r="B34" s="67" t="s">
        <v>62</v>
      </c>
      <c r="C34" s="68">
        <f>_xlfn.VAR.P(C12:C29)</f>
        <v>369514.6875</v>
      </c>
      <c r="D34" s="68">
        <f t="shared" ref="D34:I34" si="5">_xlfn.VAR.P(D12:D29)</f>
        <v>263885.12654320989</v>
      </c>
      <c r="E34" s="68">
        <f t="shared" si="5"/>
        <v>909327.16955017298</v>
      </c>
      <c r="F34" s="68">
        <f t="shared" si="5"/>
        <v>419645.05246913579</v>
      </c>
      <c r="G34" s="68">
        <f t="shared" si="5"/>
        <v>2419492.839506173</v>
      </c>
      <c r="H34" s="68">
        <f t="shared" si="5"/>
        <v>13563385.274691358</v>
      </c>
      <c r="I34" s="68">
        <f t="shared" si="5"/>
        <v>35319311.25</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I12:I29 C31:I32" formulaRange="1"/>
  </ignoredErrors>
  <drawing r:id="rId2"/>
  <legacyDrawing r:id="rId3"/>
  <oleObjects>
    <mc:AlternateContent xmlns:mc="http://schemas.openxmlformats.org/markup-compatibility/2006">
      <mc:Choice Requires="x14">
        <oleObject progId="Equation.3" shapeId="3073" r:id="rId4">
          <objectPr defaultSize="0" autoPict="0" r:id="rId5">
            <anchor moveWithCells="1">
              <from>
                <xdr:col>3</xdr:col>
                <xdr:colOff>19050</xdr:colOff>
                <xdr:row>4</xdr:row>
                <xdr:rowOff>57150</xdr:rowOff>
              </from>
              <to>
                <xdr:col>4</xdr:col>
                <xdr:colOff>66675</xdr:colOff>
                <xdr:row>5</xdr:row>
                <xdr:rowOff>400050</xdr:rowOff>
              </to>
            </anchor>
          </objectPr>
        </oleObject>
      </mc:Choice>
      <mc:Fallback>
        <oleObject progId="Equation.3" shapeId="307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topLeftCell="B1" workbookViewId="0">
      <selection activeCell="L36" sqref="L36"/>
    </sheetView>
  </sheetViews>
  <sheetFormatPr baseColWidth="10" defaultRowHeight="12.75" x14ac:dyDescent="0.2"/>
  <cols>
    <col min="1" max="1" width="3.42578125" customWidth="1"/>
    <col min="2" max="2" width="22.5703125" customWidth="1"/>
    <col min="3" max="3" width="15.140625" customWidth="1"/>
    <col min="4" max="4" width="14.7109375" customWidth="1"/>
    <col min="5" max="9" width="14.85546875" bestFit="1" customWidth="1"/>
  </cols>
  <sheetData>
    <row r="1" spans="2:9" ht="18.75" customHeight="1" x14ac:dyDescent="0.25">
      <c r="B1" s="8" t="s">
        <v>10</v>
      </c>
      <c r="C1" s="9"/>
      <c r="D1" s="10" t="s">
        <v>37</v>
      </c>
      <c r="E1" s="9"/>
      <c r="F1" s="9"/>
      <c r="G1" s="9"/>
      <c r="H1" s="9"/>
      <c r="I1" s="11"/>
    </row>
    <row r="2" spans="2:9" ht="18" customHeight="1" x14ac:dyDescent="0.25">
      <c r="B2" s="8" t="s">
        <v>11</v>
      </c>
      <c r="C2" s="9"/>
      <c r="D2" s="10" t="s">
        <v>28</v>
      </c>
      <c r="E2" s="9"/>
      <c r="F2" s="9"/>
      <c r="G2" s="9"/>
      <c r="H2" s="9"/>
      <c r="I2" s="11"/>
    </row>
    <row r="3" spans="2:9" ht="18.75" customHeight="1" x14ac:dyDescent="0.25">
      <c r="B3" s="8" t="s">
        <v>12</v>
      </c>
      <c r="C3" s="9"/>
      <c r="D3" s="10" t="s">
        <v>13</v>
      </c>
      <c r="E3" s="9"/>
      <c r="F3" s="9"/>
      <c r="G3" s="9"/>
      <c r="H3" s="9"/>
      <c r="I3" s="11"/>
    </row>
    <row r="4" spans="2:9" ht="18.75" customHeight="1" x14ac:dyDescent="0.25">
      <c r="B4" s="8" t="s">
        <v>14</v>
      </c>
      <c r="C4" s="9"/>
      <c r="D4" s="12" t="s">
        <v>39</v>
      </c>
      <c r="E4" s="9"/>
      <c r="F4" s="9"/>
      <c r="G4" s="9"/>
      <c r="H4" s="9"/>
      <c r="I4" s="11"/>
    </row>
    <row r="5" spans="2:9" ht="15" x14ac:dyDescent="0.2">
      <c r="B5" s="8" t="s">
        <v>15</v>
      </c>
      <c r="C5" s="9"/>
      <c r="D5" s="9"/>
      <c r="E5" s="9"/>
      <c r="F5" s="9"/>
      <c r="G5" s="9"/>
      <c r="H5" s="9"/>
      <c r="I5" s="11"/>
    </row>
    <row r="6" spans="2:9" ht="37.5" customHeight="1" x14ac:dyDescent="0.2">
      <c r="B6" s="9"/>
      <c r="C6" s="9"/>
      <c r="D6" s="9"/>
      <c r="E6" s="9"/>
      <c r="F6" s="9"/>
      <c r="G6" s="9"/>
      <c r="H6" s="9"/>
      <c r="I6" s="11"/>
    </row>
    <row r="7" spans="2:9" ht="15.75" x14ac:dyDescent="0.2">
      <c r="B7" s="13" t="s">
        <v>16</v>
      </c>
      <c r="C7" s="92" t="s">
        <v>40</v>
      </c>
      <c r="D7" s="93"/>
      <c r="E7" s="93"/>
      <c r="F7" s="93"/>
      <c r="G7" s="93"/>
      <c r="H7" s="93"/>
      <c r="I7" s="93"/>
    </row>
    <row r="8" spans="2:9" ht="15.75" x14ac:dyDescent="0.2">
      <c r="B8" s="5"/>
      <c r="C8" s="6"/>
      <c r="D8" s="1"/>
      <c r="E8" s="1"/>
      <c r="F8" s="1"/>
      <c r="G8" s="1"/>
      <c r="H8" s="1"/>
      <c r="I8" s="1"/>
    </row>
    <row r="9" spans="2:9" ht="31.5" customHeight="1" x14ac:dyDescent="0.25">
      <c r="B9" s="94" t="s">
        <v>38</v>
      </c>
      <c r="C9" s="95"/>
      <c r="D9" s="95"/>
      <c r="E9" s="95"/>
      <c r="F9" s="95"/>
      <c r="G9" s="95"/>
      <c r="H9" s="95"/>
      <c r="I9" s="95"/>
    </row>
    <row r="10" spans="2:9" ht="13.5" thickBot="1" x14ac:dyDescent="0.25">
      <c r="B10" s="26"/>
      <c r="C10" s="26"/>
      <c r="D10" s="26"/>
      <c r="E10" s="26"/>
      <c r="F10" s="26"/>
      <c r="G10" s="26"/>
      <c r="H10" s="26"/>
      <c r="I10" s="26"/>
    </row>
    <row r="11" spans="2:9" ht="13.5" thickBot="1" x14ac:dyDescent="0.25">
      <c r="B11" s="46" t="s">
        <v>19</v>
      </c>
      <c r="C11" s="25" t="s">
        <v>0</v>
      </c>
      <c r="D11" s="47" t="s">
        <v>1</v>
      </c>
      <c r="E11" s="34" t="s">
        <v>2</v>
      </c>
      <c r="F11" s="25" t="s">
        <v>3</v>
      </c>
      <c r="G11" s="47" t="s">
        <v>4</v>
      </c>
      <c r="H11" s="47" t="s">
        <v>20</v>
      </c>
      <c r="I11" s="33" t="s">
        <v>21</v>
      </c>
    </row>
    <row r="12" spans="2:9" x14ac:dyDescent="0.2">
      <c r="B12" s="86">
        <v>39083</v>
      </c>
      <c r="D12" s="36">
        <v>6</v>
      </c>
      <c r="F12" s="36">
        <v>19</v>
      </c>
      <c r="G12">
        <v>43</v>
      </c>
      <c r="H12" s="36">
        <v>22</v>
      </c>
      <c r="I12" s="36">
        <f>SUM(C12:H12)</f>
        <v>90</v>
      </c>
    </row>
    <row r="13" spans="2:9" x14ac:dyDescent="0.2">
      <c r="B13" s="87">
        <v>39114</v>
      </c>
      <c r="C13" s="56"/>
      <c r="D13" s="57">
        <v>498</v>
      </c>
      <c r="E13" s="56">
        <v>38</v>
      </c>
      <c r="F13" s="57">
        <v>1319</v>
      </c>
      <c r="G13" s="56">
        <v>3000</v>
      </c>
      <c r="H13" s="57">
        <v>1170</v>
      </c>
      <c r="I13" s="57">
        <f>SUM(C13:H13)</f>
        <v>6025</v>
      </c>
    </row>
    <row r="14" spans="2:9" x14ac:dyDescent="0.2">
      <c r="B14" s="15">
        <v>39142</v>
      </c>
      <c r="D14" s="36">
        <v>1401</v>
      </c>
      <c r="E14">
        <v>119</v>
      </c>
      <c r="F14" s="36">
        <v>2233</v>
      </c>
      <c r="G14">
        <v>6116</v>
      </c>
      <c r="H14" s="36">
        <v>1545</v>
      </c>
      <c r="I14" s="36">
        <f>SUM(C14:H14)</f>
        <v>11414</v>
      </c>
    </row>
    <row r="15" spans="2:9" x14ac:dyDescent="0.2">
      <c r="B15" s="87">
        <v>39173</v>
      </c>
      <c r="C15" s="56"/>
      <c r="D15" s="57">
        <v>1076</v>
      </c>
      <c r="E15" s="56">
        <v>16</v>
      </c>
      <c r="F15" s="57">
        <v>1903</v>
      </c>
      <c r="G15" s="56">
        <v>2860</v>
      </c>
      <c r="H15" s="57">
        <v>1168</v>
      </c>
      <c r="I15" s="57">
        <f>SUM(C15:H15)</f>
        <v>7023</v>
      </c>
    </row>
    <row r="16" spans="2:9" x14ac:dyDescent="0.2">
      <c r="B16" s="15">
        <v>39203</v>
      </c>
      <c r="C16" t="s">
        <v>32</v>
      </c>
      <c r="D16" s="36" t="s">
        <v>32</v>
      </c>
      <c r="E16" s="14" t="s">
        <v>32</v>
      </c>
      <c r="F16" s="37" t="s">
        <v>32</v>
      </c>
      <c r="G16" s="36" t="s">
        <v>32</v>
      </c>
      <c r="H16" t="s">
        <v>32</v>
      </c>
      <c r="I16" s="36" t="s">
        <v>32</v>
      </c>
    </row>
    <row r="17" spans="2:10" x14ac:dyDescent="0.2">
      <c r="B17" s="87">
        <v>39234</v>
      </c>
      <c r="C17" s="56"/>
      <c r="D17" s="57">
        <v>1790</v>
      </c>
      <c r="E17" s="57">
        <v>1853</v>
      </c>
      <c r="F17" s="57">
        <v>2428</v>
      </c>
      <c r="G17" s="56">
        <v>6682</v>
      </c>
      <c r="H17" s="57">
        <v>5083</v>
      </c>
      <c r="I17" s="57">
        <f t="shared" ref="I17:I25" si="0">SUM(C17:H17)</f>
        <v>17836</v>
      </c>
    </row>
    <row r="18" spans="2:10" x14ac:dyDescent="0.2">
      <c r="B18" s="15">
        <v>39264</v>
      </c>
      <c r="D18" s="36">
        <v>1367</v>
      </c>
      <c r="E18">
        <v>1622</v>
      </c>
      <c r="F18" s="36">
        <v>1559</v>
      </c>
      <c r="G18">
        <v>3311</v>
      </c>
      <c r="H18" s="36">
        <v>3609</v>
      </c>
      <c r="I18" s="36">
        <f t="shared" si="0"/>
        <v>11468</v>
      </c>
    </row>
    <row r="19" spans="2:10" x14ac:dyDescent="0.2">
      <c r="B19" s="87">
        <v>39295</v>
      </c>
      <c r="C19" s="56" t="s">
        <v>32</v>
      </c>
      <c r="D19" s="57" t="s">
        <v>32</v>
      </c>
      <c r="E19" s="57" t="s">
        <v>32</v>
      </c>
      <c r="F19" s="57" t="s">
        <v>32</v>
      </c>
      <c r="G19" s="57" t="s">
        <v>32</v>
      </c>
      <c r="H19" s="57" t="s">
        <v>32</v>
      </c>
      <c r="I19" s="57" t="s">
        <v>32</v>
      </c>
    </row>
    <row r="20" spans="2:10" x14ac:dyDescent="0.2">
      <c r="B20" s="15">
        <v>39326</v>
      </c>
      <c r="D20" s="36">
        <v>1352</v>
      </c>
      <c r="E20">
        <v>2611</v>
      </c>
      <c r="F20" s="36">
        <v>1628</v>
      </c>
      <c r="G20">
        <v>3542</v>
      </c>
      <c r="H20" s="36">
        <v>5581</v>
      </c>
      <c r="I20" s="36">
        <f t="shared" si="0"/>
        <v>14714</v>
      </c>
    </row>
    <row r="21" spans="2:10" x14ac:dyDescent="0.2">
      <c r="B21" s="87">
        <v>39356</v>
      </c>
      <c r="C21" s="56">
        <v>1</v>
      </c>
      <c r="D21" s="57">
        <v>1343</v>
      </c>
      <c r="E21" s="56">
        <v>538</v>
      </c>
      <c r="F21" s="57">
        <v>1440</v>
      </c>
      <c r="G21" s="56">
        <v>2971</v>
      </c>
      <c r="H21" s="57">
        <v>5506</v>
      </c>
      <c r="I21" s="57">
        <f t="shared" si="0"/>
        <v>11799</v>
      </c>
    </row>
    <row r="22" spans="2:10" x14ac:dyDescent="0.2">
      <c r="B22" s="15">
        <v>39387</v>
      </c>
      <c r="C22">
        <v>272</v>
      </c>
      <c r="D22" s="36">
        <v>1430</v>
      </c>
      <c r="E22">
        <v>1254</v>
      </c>
      <c r="F22" s="36">
        <v>2255</v>
      </c>
      <c r="G22">
        <v>4735</v>
      </c>
      <c r="H22" s="36">
        <v>11786</v>
      </c>
      <c r="I22" s="36">
        <f t="shared" si="0"/>
        <v>21732</v>
      </c>
    </row>
    <row r="23" spans="2:10" x14ac:dyDescent="0.2">
      <c r="B23" s="87">
        <v>39417</v>
      </c>
      <c r="C23" s="56">
        <v>1874</v>
      </c>
      <c r="D23" s="57">
        <v>1140</v>
      </c>
      <c r="E23" s="56">
        <v>631</v>
      </c>
      <c r="F23" s="57">
        <v>1583</v>
      </c>
      <c r="G23" s="56">
        <v>2652</v>
      </c>
      <c r="H23" s="57">
        <v>6227</v>
      </c>
      <c r="I23" s="57">
        <f t="shared" si="0"/>
        <v>14107</v>
      </c>
    </row>
    <row r="24" spans="2:10" x14ac:dyDescent="0.2">
      <c r="B24" s="15">
        <v>39448</v>
      </c>
      <c r="C24">
        <v>42</v>
      </c>
      <c r="D24" s="36">
        <v>1421</v>
      </c>
      <c r="E24">
        <v>1515</v>
      </c>
      <c r="F24" s="36">
        <v>2224</v>
      </c>
      <c r="G24">
        <v>4837</v>
      </c>
      <c r="H24" s="36">
        <v>9500</v>
      </c>
      <c r="I24" s="36">
        <f t="shared" si="0"/>
        <v>19539</v>
      </c>
    </row>
    <row r="25" spans="2:10" x14ac:dyDescent="0.2">
      <c r="B25" s="87">
        <v>39479</v>
      </c>
      <c r="C25" s="56">
        <v>32</v>
      </c>
      <c r="D25" s="57">
        <v>1508</v>
      </c>
      <c r="E25" s="56">
        <v>1433</v>
      </c>
      <c r="F25" s="57">
        <v>1418</v>
      </c>
      <c r="G25" s="56">
        <v>4006</v>
      </c>
      <c r="H25" s="57">
        <v>12000</v>
      </c>
      <c r="I25" s="57">
        <f t="shared" si="0"/>
        <v>20397</v>
      </c>
    </row>
    <row r="26" spans="2:10" x14ac:dyDescent="0.2">
      <c r="B26" s="15">
        <v>39508</v>
      </c>
      <c r="C26" t="b">
        <v>0</v>
      </c>
      <c r="D26" s="37" t="b">
        <v>0</v>
      </c>
      <c r="E26" s="36" t="b">
        <v>0</v>
      </c>
      <c r="F26" s="37" t="b">
        <v>0</v>
      </c>
      <c r="G26" s="36" t="b">
        <v>0</v>
      </c>
      <c r="H26" t="b">
        <v>0</v>
      </c>
      <c r="I26" s="36" t="b">
        <v>0</v>
      </c>
    </row>
    <row r="27" spans="2:10" x14ac:dyDescent="0.2">
      <c r="B27" s="87">
        <v>39539</v>
      </c>
      <c r="C27" s="56">
        <v>10</v>
      </c>
      <c r="D27" s="57">
        <v>1948</v>
      </c>
      <c r="E27" s="56">
        <v>2347</v>
      </c>
      <c r="F27" s="57">
        <v>1085</v>
      </c>
      <c r="G27" s="56">
        <v>3575</v>
      </c>
      <c r="H27" s="57">
        <v>8208</v>
      </c>
      <c r="I27" s="57">
        <f>SUM(C27:H27)</f>
        <v>17173</v>
      </c>
    </row>
    <row r="28" spans="2:10" x14ac:dyDescent="0.2">
      <c r="B28" s="15">
        <v>39569</v>
      </c>
      <c r="C28">
        <v>9</v>
      </c>
      <c r="D28" s="36">
        <v>1521</v>
      </c>
      <c r="E28">
        <v>848</v>
      </c>
      <c r="F28" s="36">
        <v>765</v>
      </c>
      <c r="G28">
        <v>2139</v>
      </c>
      <c r="H28" s="36">
        <v>7739</v>
      </c>
      <c r="I28" s="36">
        <f>SUM(C28:H28)</f>
        <v>13021</v>
      </c>
    </row>
    <row r="29" spans="2:10" ht="13.5" thickBot="1" x14ac:dyDescent="0.25">
      <c r="B29" s="88">
        <v>39600</v>
      </c>
      <c r="C29" s="58"/>
      <c r="D29" s="59">
        <v>426</v>
      </c>
      <c r="E29" s="58">
        <v>440</v>
      </c>
      <c r="F29" s="59">
        <v>123</v>
      </c>
      <c r="G29" s="58">
        <v>768</v>
      </c>
      <c r="H29" s="59">
        <v>778</v>
      </c>
      <c r="I29" s="59">
        <f>SUM(C29:H29)</f>
        <v>2535</v>
      </c>
    </row>
    <row r="30" spans="2:10" ht="15" x14ac:dyDescent="0.25">
      <c r="B30" s="45" t="s">
        <v>5</v>
      </c>
      <c r="C30" s="43">
        <f>SUM(C12:C29)</f>
        <v>2240</v>
      </c>
      <c r="D30" s="84">
        <f t="shared" ref="D30:I30" si="1">SUM(D12:D29)</f>
        <v>18227</v>
      </c>
      <c r="E30" s="84">
        <f t="shared" si="1"/>
        <v>15265</v>
      </c>
      <c r="F30" s="85">
        <f t="shared" si="1"/>
        <v>21982</v>
      </c>
      <c r="G30" s="43">
        <f t="shared" si="1"/>
        <v>51237</v>
      </c>
      <c r="H30" s="85">
        <f t="shared" si="1"/>
        <v>79922</v>
      </c>
      <c r="I30" s="43">
        <f t="shared" si="1"/>
        <v>188873</v>
      </c>
      <c r="J30" s="37"/>
    </row>
    <row r="31" spans="2:10" ht="15" x14ac:dyDescent="0.25">
      <c r="B31" s="51" t="s">
        <v>22</v>
      </c>
      <c r="C31" s="52">
        <f>AVERAGE(C12:C29)</f>
        <v>320</v>
      </c>
      <c r="D31" s="53">
        <f t="shared" ref="D31:I31" si="2">AVERAGE(D12:D29)</f>
        <v>1215.1333333333334</v>
      </c>
      <c r="E31" s="53">
        <f t="shared" si="2"/>
        <v>1090.3571428571429</v>
      </c>
      <c r="F31" s="54">
        <f t="shared" si="2"/>
        <v>1465.4666666666667</v>
      </c>
      <c r="G31" s="55">
        <f t="shared" si="2"/>
        <v>3415.8</v>
      </c>
      <c r="H31" s="53">
        <f t="shared" si="2"/>
        <v>5328.1333333333332</v>
      </c>
      <c r="I31" s="54">
        <f t="shared" si="2"/>
        <v>12591.533333333333</v>
      </c>
    </row>
    <row r="32" spans="2:10" ht="15" x14ac:dyDescent="0.25">
      <c r="B32" s="45" t="s">
        <v>6</v>
      </c>
      <c r="C32" s="60">
        <f t="shared" ref="C32:I32" si="3">AVEDEV(C12:C29)</f>
        <v>444</v>
      </c>
      <c r="D32" s="50">
        <f t="shared" si="3"/>
        <v>390.62222222222226</v>
      </c>
      <c r="E32" s="60">
        <f t="shared" si="3"/>
        <v>714.64285714285711</v>
      </c>
      <c r="F32" s="50">
        <f t="shared" si="3"/>
        <v>545.23555555555561</v>
      </c>
      <c r="G32" s="60">
        <f t="shared" si="3"/>
        <v>1277.6533333333332</v>
      </c>
      <c r="H32" s="50">
        <f t="shared" si="3"/>
        <v>3189.5911111111118</v>
      </c>
      <c r="I32" s="50">
        <f t="shared" si="3"/>
        <v>5038.2311111111112</v>
      </c>
    </row>
    <row r="33" spans="1:10" ht="15.75" thickBot="1" x14ac:dyDescent="0.3">
      <c r="B33" s="70" t="s">
        <v>62</v>
      </c>
      <c r="C33" s="64">
        <f>_xlfn.VAR.P(C12:C29)</f>
        <v>410290</v>
      </c>
      <c r="D33" s="64">
        <f t="shared" ref="D33:I33" si="4">_xlfn.VAR.P(D12:D29)</f>
        <v>256809.98222222223</v>
      </c>
      <c r="E33" s="64">
        <f t="shared" si="4"/>
        <v>663094.37244897964</v>
      </c>
      <c r="F33" s="64">
        <f t="shared" si="4"/>
        <v>500598.24888888886</v>
      </c>
      <c r="G33" s="64">
        <f t="shared" si="4"/>
        <v>2893314.2933333335</v>
      </c>
      <c r="H33" s="64">
        <f t="shared" si="4"/>
        <v>14627661.448888889</v>
      </c>
      <c r="I33" s="64">
        <f t="shared" si="4"/>
        <v>38869872.648888886</v>
      </c>
    </row>
    <row r="34" spans="1:10" ht="15.75" thickBot="1" x14ac:dyDescent="0.3">
      <c r="A34" s="66"/>
      <c r="B34" s="38" t="s">
        <v>37</v>
      </c>
      <c r="C34" s="69">
        <f>VARPA(C12:C29)</f>
        <v>308707</v>
      </c>
      <c r="D34" s="69">
        <f t="shared" ref="D34:I34" si="5">VARPA(D12:D29)</f>
        <v>419084.57098765433</v>
      </c>
      <c r="E34" s="69">
        <f t="shared" si="5"/>
        <v>718855.937716263</v>
      </c>
      <c r="F34" s="69">
        <f t="shared" si="5"/>
        <v>715441.95061728393</v>
      </c>
      <c r="G34" s="69">
        <f t="shared" si="5"/>
        <v>4031607.6944444445</v>
      </c>
      <c r="H34" s="69">
        <f t="shared" si="5"/>
        <v>16132635.209876543</v>
      </c>
      <c r="I34" s="68">
        <f t="shared" si="5"/>
        <v>54411937.163580246</v>
      </c>
      <c r="J34" s="37"/>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1:I31 C32:I32 I12:I15 I27:I29 I17:I25" formulaRange="1"/>
  </ignoredErrors>
  <drawing r:id="rId2"/>
  <legacyDrawing r:id="rId3"/>
  <oleObjects>
    <mc:AlternateContent xmlns:mc="http://schemas.openxmlformats.org/markup-compatibility/2006">
      <mc:Choice Requires="x14">
        <oleObject progId="Equation.3" shapeId="4097" r:id="rId4">
          <objectPr defaultSize="0" autoPict="0" r:id="rId5">
            <anchor moveWithCells="1">
              <from>
                <xdr:col>3</xdr:col>
                <xdr:colOff>19050</xdr:colOff>
                <xdr:row>4</xdr:row>
                <xdr:rowOff>57150</xdr:rowOff>
              </from>
              <to>
                <xdr:col>3</xdr:col>
                <xdr:colOff>876300</xdr:colOff>
                <xdr:row>5</xdr:row>
                <xdr:rowOff>381000</xdr:rowOff>
              </to>
            </anchor>
          </objectPr>
        </oleObject>
      </mc:Choice>
      <mc:Fallback>
        <oleObject progId="Equation.3" shapeId="4097" r:id="rId4"/>
      </mc:Fallback>
    </mc:AlternateContent>
    <mc:AlternateContent xmlns:mc="http://schemas.openxmlformats.org/markup-compatibility/2006">
      <mc:Choice Requires="x14">
        <oleObject progId="Equation.3" shapeId="4098" r:id="rId6">
          <objectPr defaultSize="0" autoPict="0" r:id="rId7">
            <anchor moveWithCells="1">
              <from>
                <xdr:col>3</xdr:col>
                <xdr:colOff>19050</xdr:colOff>
                <xdr:row>4</xdr:row>
                <xdr:rowOff>57150</xdr:rowOff>
              </from>
              <to>
                <xdr:col>3</xdr:col>
                <xdr:colOff>904875</xdr:colOff>
                <xdr:row>5</xdr:row>
                <xdr:rowOff>400050</xdr:rowOff>
              </to>
            </anchor>
          </objectPr>
        </oleObject>
      </mc:Choice>
      <mc:Fallback>
        <oleObject progId="Equation.3" shapeId="4098" r:id="rId6"/>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MITTELABW</vt:lpstr>
      <vt:lpstr>STABW.S</vt:lpstr>
      <vt:lpstr>STABWA</vt:lpstr>
      <vt:lpstr>STABW.N</vt:lpstr>
      <vt:lpstr>STABWNA</vt:lpstr>
      <vt:lpstr>VAR.S</vt:lpstr>
      <vt:lpstr>VARIANZA </vt:lpstr>
      <vt:lpstr>VAR.P</vt:lpstr>
      <vt:lpstr>VARIANZENA</vt:lpstr>
    </vt:vector>
  </TitlesOfParts>
  <Company>Mindbusiness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dc:creator>
  <cp:lastModifiedBy>Sara Unverhau</cp:lastModifiedBy>
  <cp:lastPrinted>2005-06-18T11:19:00Z</cp:lastPrinted>
  <dcterms:created xsi:type="dcterms:W3CDTF">2005-06-18T10:56:23Z</dcterms:created>
  <dcterms:modified xsi:type="dcterms:W3CDTF">2013-01-13T16:09:11Z</dcterms:modified>
</cp:coreProperties>
</file>