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35" windowWidth="23715" windowHeight="10035"/>
  </bookViews>
  <sheets>
    <sheet name="Aggregat" sheetId="1" r:id="rId1"/>
  </sheets>
  <calcPr calcId="145621"/>
</workbook>
</file>

<file path=xl/calcChain.xml><?xml version="1.0" encoding="utf-8"?>
<calcChain xmlns="http://schemas.openxmlformats.org/spreadsheetml/2006/main">
  <c r="C29" i="1" l="1"/>
  <c r="C21" i="1"/>
  <c r="C22" i="1" l="1"/>
  <c r="V3" i="1" l="1"/>
  <c r="V6" i="1" s="1"/>
  <c r="U3" i="1"/>
  <c r="U6" i="1" s="1"/>
  <c r="T3" i="1"/>
  <c r="T6" i="1" s="1"/>
  <c r="S3" i="1"/>
  <c r="S6" i="1" s="1"/>
  <c r="R3" i="1"/>
  <c r="R6" i="1" s="1"/>
  <c r="Q3" i="1"/>
  <c r="Q6" i="1" s="1"/>
  <c r="P3" i="1"/>
  <c r="P6" i="1" s="1"/>
  <c r="O3" i="1"/>
  <c r="O6" i="1" s="1"/>
  <c r="N3" i="1"/>
  <c r="N6" i="1" s="1"/>
  <c r="M3" i="1"/>
  <c r="M6" i="1" s="1"/>
  <c r="L3" i="1"/>
  <c r="L6" i="1" s="1"/>
  <c r="K3" i="1"/>
  <c r="K6" i="1" s="1"/>
  <c r="J3" i="1"/>
  <c r="J6" i="1" s="1"/>
  <c r="I3" i="1"/>
  <c r="I6" i="1" s="1"/>
  <c r="H3" i="1"/>
  <c r="H6" i="1" s="1"/>
  <c r="G3" i="1"/>
  <c r="G6" i="1" s="1"/>
  <c r="F3" i="1"/>
  <c r="F6" i="1" s="1"/>
  <c r="E3" i="1"/>
  <c r="E6" i="1" s="1"/>
  <c r="D3" i="1"/>
  <c r="D6" i="1" s="1"/>
  <c r="V2" i="1"/>
  <c r="V5" i="1" s="1"/>
  <c r="U2" i="1"/>
  <c r="U5" i="1" s="1"/>
  <c r="T2" i="1"/>
  <c r="T5" i="1" s="1"/>
  <c r="S2" i="1"/>
  <c r="S5" i="1" s="1"/>
  <c r="R2" i="1"/>
  <c r="R5" i="1" s="1"/>
  <c r="Q2" i="1"/>
  <c r="Q5" i="1" s="1"/>
  <c r="P2" i="1"/>
  <c r="P5" i="1" s="1"/>
  <c r="O2" i="1"/>
  <c r="O5" i="1" s="1"/>
  <c r="N2" i="1"/>
  <c r="N5" i="1" s="1"/>
  <c r="M2" i="1"/>
  <c r="M5" i="1" s="1"/>
  <c r="L2" i="1"/>
  <c r="L5" i="1" s="1"/>
  <c r="K2" i="1"/>
  <c r="K5" i="1" s="1"/>
  <c r="J2" i="1"/>
  <c r="J5" i="1" s="1"/>
  <c r="I2" i="1"/>
  <c r="I5" i="1" s="1"/>
  <c r="H2" i="1"/>
  <c r="H5" i="1" s="1"/>
  <c r="G2" i="1"/>
  <c r="G5" i="1" s="1"/>
  <c r="F2" i="1"/>
  <c r="F5" i="1" s="1"/>
  <c r="E2" i="1"/>
  <c r="E5" i="1" s="1"/>
  <c r="D2" i="1"/>
  <c r="D5" i="1" s="1"/>
  <c r="C30" i="1"/>
</calcChain>
</file>

<file path=xl/sharedStrings.xml><?xml version="1.0" encoding="utf-8"?>
<sst xmlns="http://schemas.openxmlformats.org/spreadsheetml/2006/main" count="44" uniqueCount="36">
  <si>
    <t>MITTELWERT</t>
  </si>
  <si>
    <t>ANZAHL</t>
  </si>
  <si>
    <t>ANZAHL2</t>
  </si>
  <si>
    <t>MAX</t>
  </si>
  <si>
    <t>MIN</t>
  </si>
  <si>
    <t>PRODUKT</t>
  </si>
  <si>
    <t>STABW.S</t>
  </si>
  <si>
    <t>STABW.N</t>
  </si>
  <si>
    <t>SUMME</t>
  </si>
  <si>
    <t>VAR.S</t>
  </si>
  <si>
    <t>VAR.P</t>
  </si>
  <si>
    <t>MEDIAN</t>
  </si>
  <si>
    <t>MODUS.EINF</t>
  </si>
  <si>
    <t>KGRÖSSTE</t>
  </si>
  <si>
    <t>KKLEINSTE</t>
  </si>
  <si>
    <t>QUANTIL.INKL</t>
  </si>
  <si>
    <t>QUARTILE.INKL</t>
  </si>
  <si>
    <t>QUANTIL.EXKL</t>
  </si>
  <si>
    <t>QUARTILE.EXKL</t>
  </si>
  <si>
    <t>Formel:</t>
  </si>
  <si>
    <t>Aggregat:</t>
  </si>
  <si>
    <t>Bedingte Formatierung auf Formel:</t>
  </si>
  <si>
    <t>Bedingte Formatierung auf Agregat:</t>
  </si>
  <si>
    <t>Option:</t>
  </si>
  <si>
    <t>Fehlerwert einbauen:</t>
  </si>
  <si>
    <t>0 = Fehler</t>
  </si>
  <si>
    <t>Wertebereich verändern:</t>
  </si>
  <si>
    <t>&lt;-Aus-/Einblende</t>
  </si>
  <si>
    <t>Kategorie</t>
  </si>
  <si>
    <t>Werte</t>
  </si>
  <si>
    <t>A</t>
  </si>
  <si>
    <t>A Ergebnis</t>
  </si>
  <si>
    <t>B</t>
  </si>
  <si>
    <t xml:space="preserve"> </t>
  </si>
  <si>
    <t>B Ergebnis</t>
  </si>
  <si>
    <t>Gesamtergebnis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</si>
</sst>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b/>
      <u val="doub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5" tint="0.39994506668294322"/>
      </left>
      <right style="thin">
        <color indexed="64"/>
      </right>
      <top style="medium">
        <color indexed="64"/>
      </top>
      <bottom/>
      <diagonal/>
    </border>
    <border>
      <left style="thin">
        <color theme="5" tint="0.39994506668294322"/>
      </left>
      <right style="thin">
        <color indexed="64"/>
      </right>
      <top/>
      <bottom/>
      <diagonal/>
    </border>
    <border>
      <left style="thin">
        <color theme="5" tint="0.39994506668294322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1" fillId="0" borderId="0" xfId="0" applyFont="1"/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3" fillId="0" borderId="0" xfId="0" applyFont="1"/>
    <xf numFmtId="0" fontId="0" fillId="3" borderId="1" xfId="0" applyFill="1" applyBorder="1" applyAlignment="1">
      <alignment horizontal="center"/>
    </xf>
    <xf numFmtId="0" fontId="0" fillId="0" borderId="0" xfId="0" applyFill="1"/>
    <xf numFmtId="0" fontId="3" fillId="0" borderId="0" xfId="0" applyFont="1" applyAlignment="1">
      <alignment vertical="top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0" fillId="0" borderId="0" xfId="0" quotePrefix="1"/>
    <xf numFmtId="0" fontId="0" fillId="3" borderId="3" xfId="0" applyFill="1" applyBorder="1" applyAlignment="1">
      <alignment horizontal="center"/>
    </xf>
    <xf numFmtId="0" fontId="6" fillId="0" borderId="0" xfId="0" applyFont="1"/>
    <xf numFmtId="0" fontId="7" fillId="6" borderId="3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0" fillId="6" borderId="0" xfId="0" applyFill="1" applyBorder="1"/>
    <xf numFmtId="0" fontId="0" fillId="6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7" fillId="6" borderId="8" xfId="0" applyFont="1" applyFill="1" applyBorder="1" applyAlignment="1">
      <alignment horizontal="center"/>
    </xf>
    <xf numFmtId="0" fontId="7" fillId="6" borderId="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Standard" xfId="0" builtinId="0"/>
  </cellStyles>
  <dxfs count="1">
    <dxf>
      <font>
        <color auto="1"/>
      </font>
      <fill>
        <patternFill>
          <bgColor rgb="FFF7537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790575</xdr:colOff>
      <xdr:row>6</xdr:row>
      <xdr:rowOff>123826</xdr:rowOff>
    </xdr:from>
    <xdr:to>
      <xdr:col>15</xdr:col>
      <xdr:colOff>190499</xdr:colOff>
      <xdr:row>15</xdr:row>
      <xdr:rowOff>38099</xdr:rowOff>
    </xdr:to>
    <xdr:sp macro="" textlink="">
      <xdr:nvSpPr>
        <xdr:cNvPr id="2" name="Textfeld 1"/>
        <xdr:cNvSpPr txBox="1"/>
      </xdr:nvSpPr>
      <xdr:spPr>
        <a:xfrm>
          <a:off x="2590800" y="1266826"/>
          <a:ext cx="7153274" cy="162877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Option</a:t>
          </a:r>
          <a:r>
            <a:rPr lang="de-DE" sz="1100" b="0" cap="non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-&gt; </a:t>
          </a:r>
          <a:r>
            <a:rPr lang="de-DE" sz="11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Verhalten</a:t>
          </a:r>
          <a:endParaRPr lang="de-DE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 oder nicht angegeben -&gt;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Geschachtelte TEILERGEBNIS- und AGGREGAT-Funktionen ignorieren 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-&gt;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Ausgeblendete Zeilen, geschachtelte TEILERGEBNIS- und AGGREGAT-Funktionen ignorieren 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-&gt; 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Fehlerwerte, geschachtelte TEILERGEBNIS- und AGGREGAT-Funktionen ignorieren 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-&gt;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Ausgeblendete Zeilen, Fehlerwerte, geschachtelte TEILERGEBNIS- und AGGREGAT-Funktionen ignorieren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-&gt;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Nichts ignorieren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5 -&gt; Ausgeblendete Zeilen ignorieren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6 -&gt;  Fehlerwerte ignorieren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7 -&gt;  Ausgeblendete Zeilen und Fehlerwerte ignorieren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tabSelected="1" workbookViewId="0">
      <selection activeCell="B9" sqref="B9"/>
    </sheetView>
  </sheetViews>
  <sheetFormatPr baseColWidth="10" defaultRowHeight="15" outlineLevelRow="2" x14ac:dyDescent="0.25"/>
  <cols>
    <col min="1" max="1" width="10.140625" customWidth="1"/>
    <col min="2" max="2" width="15.5703125" bestFit="1" customWidth="1"/>
    <col min="3" max="4" width="12.140625" bestFit="1" customWidth="1"/>
    <col min="5" max="5" width="8.42578125" bestFit="1" customWidth="1"/>
    <col min="6" max="6" width="9.140625" bestFit="1" customWidth="1"/>
    <col min="7" max="8" width="7.7109375" bestFit="1" customWidth="1"/>
    <col min="9" max="9" width="9.42578125" bestFit="1" customWidth="1"/>
    <col min="10" max="10" width="8.85546875" bestFit="1" customWidth="1"/>
    <col min="11" max="11" width="9.28515625" bestFit="1" customWidth="1"/>
    <col min="12" max="14" width="7.7109375" bestFit="1" customWidth="1"/>
    <col min="15" max="15" width="8.28515625" bestFit="1" customWidth="1"/>
    <col min="16" max="16" width="12.28515625" bestFit="1" customWidth="1"/>
    <col min="17" max="17" width="10" bestFit="1" customWidth="1"/>
    <col min="18" max="18" width="10.140625" bestFit="1" customWidth="1"/>
    <col min="19" max="19" width="13.42578125" bestFit="1" customWidth="1"/>
    <col min="20" max="20" width="14.140625" bestFit="1" customWidth="1"/>
    <col min="21" max="21" width="13.5703125" bestFit="1" customWidth="1"/>
    <col min="22" max="22" width="14.28515625" bestFit="1" customWidth="1"/>
  </cols>
  <sheetData>
    <row r="1" spans="1:22" x14ac:dyDescent="0.25">
      <c r="D1" s="1" t="s">
        <v>0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16</v>
      </c>
      <c r="U1" s="1" t="s">
        <v>17</v>
      </c>
      <c r="V1" s="1" t="s">
        <v>18</v>
      </c>
    </row>
    <row r="2" spans="1:22" x14ac:dyDescent="0.25">
      <c r="C2" s="2" t="s">
        <v>19</v>
      </c>
      <c r="D2" s="3" t="e">
        <f>AVERAGE(C18:C29)</f>
        <v>#DIV/0!</v>
      </c>
      <c r="E2" s="3">
        <f>COUNT(C18:C29)</f>
        <v>10</v>
      </c>
      <c r="F2" s="3">
        <f>COUNTA(C18:C29)</f>
        <v>12</v>
      </c>
      <c r="G2" s="3" t="e">
        <f>MAX(C18:C29)</f>
        <v>#DIV/0!</v>
      </c>
      <c r="H2" s="3" t="e">
        <f>MIN(C18:C29)</f>
        <v>#DIV/0!</v>
      </c>
      <c r="I2" s="3" t="e">
        <f>PRODUCT(C21:C23)</f>
        <v>#DIV/0!</v>
      </c>
      <c r="J2" s="3" t="e">
        <f>_xlfn.STDEV.S(C18:C29)</f>
        <v>#DIV/0!</v>
      </c>
      <c r="K2" s="3" t="e">
        <f>_xlfn.STDEV.P(C18:C29)</f>
        <v>#DIV/0!</v>
      </c>
      <c r="L2" s="3" t="e">
        <f>SUM(C18:C29)</f>
        <v>#DIV/0!</v>
      </c>
      <c r="M2" s="3" t="e">
        <f>_xlfn.VAR.S(C18:C29)</f>
        <v>#DIV/0!</v>
      </c>
      <c r="N2" s="3" t="e">
        <f>_xlfn.VAR.P(C18:C29)</f>
        <v>#DIV/0!</v>
      </c>
      <c r="O2" s="3" t="e">
        <f>MEDIAN(C18:C29)</f>
        <v>#DIV/0!</v>
      </c>
      <c r="P2" s="3" t="e">
        <f>_xlfn.MODE.SNGL(C18:C29)</f>
        <v>#DIV/0!</v>
      </c>
      <c r="Q2" s="3" t="e">
        <f>LARGE(C18:C29,1)</f>
        <v>#DIV/0!</v>
      </c>
      <c r="R2" s="3" t="e">
        <f>SMALL(C18:C29,1)</f>
        <v>#DIV/0!</v>
      </c>
      <c r="S2" s="3" t="e">
        <f>_xlfn.PERCENTILE.INC(C18:C29,1)</f>
        <v>#DIV/0!</v>
      </c>
      <c r="T2" s="3" t="e">
        <f>_xlfn.QUARTILE.INC(C18:C29,4)</f>
        <v>#DIV/0!</v>
      </c>
      <c r="U2" s="3" t="e">
        <f>_xlfn.PERCENTILE.EXC(C18:C29,0.1)</f>
        <v>#DIV/0!</v>
      </c>
      <c r="V2" s="3" t="e">
        <f>_xlfn.QUARTILE.EXC(C18:C29,1)</f>
        <v>#DIV/0!</v>
      </c>
    </row>
    <row r="3" spans="1:22" x14ac:dyDescent="0.25">
      <c r="C3" s="2" t="s">
        <v>20</v>
      </c>
      <c r="D3" s="3">
        <f>_xlfn.AGGREGATE(1,$B$9,$C$18:$C$29)</f>
        <v>36.444444444444443</v>
      </c>
      <c r="E3" s="3">
        <f>_xlfn.AGGREGATE(2,$B$9,$C$18:$C$29)</f>
        <v>9</v>
      </c>
      <c r="F3" s="3">
        <f>_xlfn.AGGREGATE(3,$B$9,$C$18:$C$29)</f>
        <v>9</v>
      </c>
      <c r="G3" s="3">
        <f>_xlfn.AGGREGATE(4,$B$9,$C$18:$C$29)</f>
        <v>59</v>
      </c>
      <c r="H3" s="3">
        <f>_xlfn.AGGREGATE(5,$B$9,$C$18:$C$29)</f>
        <v>5</v>
      </c>
      <c r="I3" s="3">
        <f>_xlfn.AGGREGATE(6,$B$9,C21:C23)</f>
        <v>32</v>
      </c>
      <c r="J3" s="3">
        <f>_xlfn.AGGREGATE(7,$B$9,$C$18:$C$29)</f>
        <v>19.027027560230678</v>
      </c>
      <c r="K3" s="3">
        <f>_xlfn.AGGREGATE(8,$B$9,$C$18:$C$29)</f>
        <v>17.938853618216591</v>
      </c>
      <c r="L3" s="3">
        <f>_xlfn.AGGREGATE(9,$B$9,$C$18:$C$29)</f>
        <v>328</v>
      </c>
      <c r="M3" s="3">
        <f>_xlfn.AGGREGATE(10,$B$9,$C$18:$C$29)</f>
        <v>362.02777777777783</v>
      </c>
      <c r="N3" s="3">
        <f>_xlfn.AGGREGATE(11,$B$9,$C$18:$C$29)</f>
        <v>321.80246913580248</v>
      </c>
      <c r="O3" s="3">
        <f>_xlfn.AGGREGATE(12,$B$9,$C$18:$C$29)</f>
        <v>43</v>
      </c>
      <c r="P3" s="3">
        <f>_xlfn.AGGREGATE(13,$B$9,$C$18:$C$29)</f>
        <v>43</v>
      </c>
      <c r="Q3" s="3">
        <f>_xlfn.AGGREGATE(14,$B$9,$C$18:$C$29,1)</f>
        <v>59</v>
      </c>
      <c r="R3" s="3">
        <f>_xlfn.AGGREGATE(15,$B$9,$C$18:$C$29,1)</f>
        <v>5</v>
      </c>
      <c r="S3" s="3">
        <f>_xlfn.AGGREGATE(16,$B$9,$C$18:$C$29,1)</f>
        <v>59</v>
      </c>
      <c r="T3" s="3">
        <f>_xlfn.AGGREGATE(17,$B$9,$C$18:$C$29,4)</f>
        <v>59</v>
      </c>
      <c r="U3" s="3">
        <f>_xlfn.AGGREGATE(18,$B$9,$C$18:$C$29,0.1)</f>
        <v>5</v>
      </c>
      <c r="V3" s="3">
        <f>_xlfn.AGGREGATE(19,$B$9,$C$18:$C$29,1)</f>
        <v>19.5</v>
      </c>
    </row>
    <row r="4" spans="1:22" x14ac:dyDescent="0.25">
      <c r="B4" s="2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5"/>
      <c r="S4" s="5"/>
      <c r="T4" s="5"/>
      <c r="U4" s="5"/>
      <c r="V4" s="6"/>
    </row>
    <row r="5" spans="1:22" x14ac:dyDescent="0.25">
      <c r="A5" s="31" t="s">
        <v>21</v>
      </c>
      <c r="B5" s="31"/>
      <c r="C5" s="32"/>
      <c r="D5" s="3" t="e">
        <f t="shared" ref="D5:V6" si="0">D2</f>
        <v>#DIV/0!</v>
      </c>
      <c r="E5" s="3">
        <f t="shared" si="0"/>
        <v>10</v>
      </c>
      <c r="F5" s="3">
        <f t="shared" si="0"/>
        <v>12</v>
      </c>
      <c r="G5" s="3" t="e">
        <f t="shared" si="0"/>
        <v>#DIV/0!</v>
      </c>
      <c r="H5" s="3" t="e">
        <f t="shared" si="0"/>
        <v>#DIV/0!</v>
      </c>
      <c r="I5" s="3" t="e">
        <f t="shared" si="0"/>
        <v>#DIV/0!</v>
      </c>
      <c r="J5" s="3" t="e">
        <f t="shared" si="0"/>
        <v>#DIV/0!</v>
      </c>
      <c r="K5" s="3" t="e">
        <f t="shared" si="0"/>
        <v>#DIV/0!</v>
      </c>
      <c r="L5" s="3" t="e">
        <f t="shared" si="0"/>
        <v>#DIV/0!</v>
      </c>
      <c r="M5" s="3" t="e">
        <f t="shared" si="0"/>
        <v>#DIV/0!</v>
      </c>
      <c r="N5" s="3" t="e">
        <f t="shared" si="0"/>
        <v>#DIV/0!</v>
      </c>
      <c r="O5" s="3" t="e">
        <f t="shared" si="0"/>
        <v>#DIV/0!</v>
      </c>
      <c r="P5" s="3" t="e">
        <f t="shared" si="0"/>
        <v>#DIV/0!</v>
      </c>
      <c r="Q5" s="3" t="e">
        <f t="shared" si="0"/>
        <v>#DIV/0!</v>
      </c>
      <c r="R5" s="3" t="e">
        <f t="shared" si="0"/>
        <v>#DIV/0!</v>
      </c>
      <c r="S5" s="3" t="e">
        <f t="shared" si="0"/>
        <v>#DIV/0!</v>
      </c>
      <c r="T5" s="3" t="e">
        <f t="shared" si="0"/>
        <v>#DIV/0!</v>
      </c>
      <c r="U5" s="3" t="e">
        <f t="shared" si="0"/>
        <v>#DIV/0!</v>
      </c>
      <c r="V5" s="3" t="e">
        <f t="shared" si="0"/>
        <v>#DIV/0!</v>
      </c>
    </row>
    <row r="6" spans="1:22" x14ac:dyDescent="0.25">
      <c r="A6" s="31" t="s">
        <v>22</v>
      </c>
      <c r="B6" s="31"/>
      <c r="C6" s="32"/>
      <c r="D6" s="3">
        <f t="shared" si="0"/>
        <v>36.444444444444443</v>
      </c>
      <c r="E6" s="3">
        <f t="shared" si="0"/>
        <v>9</v>
      </c>
      <c r="F6" s="3">
        <f t="shared" si="0"/>
        <v>9</v>
      </c>
      <c r="G6" s="3">
        <f t="shared" si="0"/>
        <v>59</v>
      </c>
      <c r="H6" s="3">
        <f t="shared" si="0"/>
        <v>5</v>
      </c>
      <c r="I6" s="3">
        <f>I3</f>
        <v>32</v>
      </c>
      <c r="J6" s="3">
        <f t="shared" si="0"/>
        <v>19.027027560230678</v>
      </c>
      <c r="K6" s="3">
        <f t="shared" si="0"/>
        <v>17.938853618216591</v>
      </c>
      <c r="L6" s="3">
        <f t="shared" si="0"/>
        <v>328</v>
      </c>
      <c r="M6" s="3">
        <f t="shared" si="0"/>
        <v>362.02777777777783</v>
      </c>
      <c r="N6" s="3">
        <f t="shared" si="0"/>
        <v>321.80246913580248</v>
      </c>
      <c r="O6" s="3">
        <f t="shared" si="0"/>
        <v>43</v>
      </c>
      <c r="P6" s="3">
        <f t="shared" si="0"/>
        <v>43</v>
      </c>
      <c r="Q6" s="3">
        <f t="shared" si="0"/>
        <v>59</v>
      </c>
      <c r="R6" s="3">
        <f t="shared" si="0"/>
        <v>5</v>
      </c>
      <c r="S6" s="3">
        <f t="shared" si="0"/>
        <v>59</v>
      </c>
      <c r="T6" s="3">
        <f t="shared" si="0"/>
        <v>59</v>
      </c>
      <c r="U6" s="3">
        <f t="shared" si="0"/>
        <v>5</v>
      </c>
      <c r="V6" s="3">
        <f t="shared" si="0"/>
        <v>19.5</v>
      </c>
    </row>
    <row r="7" spans="1:22" x14ac:dyDescent="0.25">
      <c r="B7" s="2"/>
    </row>
    <row r="8" spans="1:22" x14ac:dyDescent="0.25">
      <c r="A8" s="7" t="s">
        <v>23</v>
      </c>
      <c r="B8" s="2"/>
    </row>
    <row r="9" spans="1:22" x14ac:dyDescent="0.25">
      <c r="B9" s="8">
        <v>2</v>
      </c>
    </row>
    <row r="10" spans="1:22" s="9" customFormat="1" x14ac:dyDescent="0.25"/>
    <row r="11" spans="1:22" x14ac:dyDescent="0.25">
      <c r="A11" s="10" t="s">
        <v>24</v>
      </c>
      <c r="E11" s="9"/>
    </row>
    <row r="12" spans="1:22" x14ac:dyDescent="0.25">
      <c r="A12" s="11" t="s">
        <v>25</v>
      </c>
      <c r="B12" s="8">
        <v>0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2" x14ac:dyDescent="0.25">
      <c r="A13" s="12"/>
      <c r="B13" s="13">
        <v>8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2" x14ac:dyDescent="0.25">
      <c r="A14" s="12"/>
      <c r="B14" s="1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2" x14ac:dyDescent="0.25">
      <c r="A15" s="15" t="s">
        <v>26</v>
      </c>
      <c r="B15" s="1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2" x14ac:dyDescent="0.25">
      <c r="A16" s="16" t="s">
        <v>27</v>
      </c>
      <c r="B16" s="14"/>
      <c r="E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ht="15.75" thickBot="1" x14ac:dyDescent="0.3">
      <c r="B17" s="25" t="s">
        <v>28</v>
      </c>
      <c r="C17" s="26" t="s">
        <v>29</v>
      </c>
      <c r="D17" s="23"/>
      <c r="E17" s="23"/>
      <c r="F17" s="23"/>
      <c r="G17" s="24"/>
      <c r="H17" s="24"/>
      <c r="I17" s="2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1:21" outlineLevel="2" x14ac:dyDescent="0.25">
      <c r="B18" s="17" t="s">
        <v>30</v>
      </c>
      <c r="C18" s="27">
        <v>27</v>
      </c>
      <c r="D18" s="24"/>
      <c r="E18" s="23"/>
      <c r="F18" s="24"/>
      <c r="G18" s="24"/>
      <c r="H18" s="24"/>
      <c r="I18" s="2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</row>
    <row r="19" spans="1:21" outlineLevel="2" x14ac:dyDescent="0.25">
      <c r="B19" s="17" t="s">
        <v>30</v>
      </c>
      <c r="C19" s="28">
        <v>43</v>
      </c>
      <c r="D19" s="24"/>
      <c r="E19" s="23"/>
      <c r="F19" s="24"/>
      <c r="G19" s="24"/>
      <c r="H19" s="24"/>
      <c r="I19" s="2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</row>
    <row r="20" spans="1:21" outlineLevel="2" x14ac:dyDescent="0.25">
      <c r="B20" s="17" t="s">
        <v>30</v>
      </c>
      <c r="C20" s="28">
        <v>57</v>
      </c>
      <c r="D20" s="24"/>
      <c r="E20" s="23"/>
      <c r="F20" s="24"/>
      <c r="G20" s="24"/>
      <c r="H20" s="24"/>
      <c r="I20" s="2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</row>
    <row r="21" spans="1:21" outlineLevel="2" x14ac:dyDescent="0.25">
      <c r="A21" s="18"/>
      <c r="B21" s="17" t="s">
        <v>30</v>
      </c>
      <c r="C21" s="28" t="e">
        <f>B13/B12</f>
        <v>#DIV/0!</v>
      </c>
      <c r="D21" s="24"/>
      <c r="E21" s="23"/>
      <c r="F21" s="24"/>
      <c r="G21" s="24"/>
      <c r="H21" s="24"/>
      <c r="I21" s="2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</row>
    <row r="22" spans="1:21" ht="17.25" outlineLevel="1" x14ac:dyDescent="0.4">
      <c r="A22" s="18"/>
      <c r="B22" s="19" t="s">
        <v>31</v>
      </c>
      <c r="C22" s="29" t="e">
        <f>SUBTOTAL(9,C18:C21)</f>
        <v>#DIV/0!</v>
      </c>
      <c r="D22" s="23"/>
      <c r="E22" s="23"/>
      <c r="F22" s="24"/>
      <c r="G22" s="24"/>
      <c r="H22" s="24"/>
      <c r="I22" s="2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</row>
    <row r="23" spans="1:21" outlineLevel="2" x14ac:dyDescent="0.25">
      <c r="B23" s="17" t="s">
        <v>32</v>
      </c>
      <c r="C23" s="28">
        <v>32</v>
      </c>
      <c r="D23" s="23"/>
      <c r="E23" s="23"/>
      <c r="F23" s="24"/>
      <c r="G23" s="24"/>
      <c r="H23" s="24"/>
      <c r="I23" s="2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1:21" outlineLevel="2" x14ac:dyDescent="0.25">
      <c r="B24" s="17" t="s">
        <v>32</v>
      </c>
      <c r="C24" s="28">
        <v>12</v>
      </c>
      <c r="D24" s="23"/>
      <c r="E24" s="23"/>
      <c r="F24" s="24"/>
      <c r="G24" s="24"/>
      <c r="H24" s="24"/>
      <c r="I24" s="2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outlineLevel="2" x14ac:dyDescent="0.25">
      <c r="A25" s="16"/>
      <c r="B25" s="17" t="s">
        <v>32</v>
      </c>
      <c r="C25" s="28">
        <v>50</v>
      </c>
      <c r="F25" s="4"/>
      <c r="G25" s="4"/>
      <c r="H25" s="4"/>
      <c r="I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outlineLevel="2" x14ac:dyDescent="0.25">
      <c r="B26" s="17" t="s">
        <v>32</v>
      </c>
      <c r="C26" s="28">
        <v>5</v>
      </c>
      <c r="F26" s="4"/>
      <c r="G26" s="4"/>
      <c r="H26" s="4"/>
      <c r="I26" s="4"/>
      <c r="K26" s="4" t="s">
        <v>33</v>
      </c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outlineLevel="2" x14ac:dyDescent="0.25">
      <c r="B27" s="17" t="s">
        <v>32</v>
      </c>
      <c r="C27" s="28">
        <v>43</v>
      </c>
    </row>
    <row r="28" spans="1:21" outlineLevel="2" x14ac:dyDescent="0.25">
      <c r="B28" s="17" t="s">
        <v>32</v>
      </c>
      <c r="C28" s="28">
        <v>59</v>
      </c>
    </row>
    <row r="29" spans="1:21" ht="17.25" outlineLevel="1" x14ac:dyDescent="0.4">
      <c r="B29" s="20" t="s">
        <v>34</v>
      </c>
      <c r="C29" s="30">
        <f>SUBTOTAL(9,C23:C28)</f>
        <v>201</v>
      </c>
    </row>
    <row r="30" spans="1:21" ht="17.25" x14ac:dyDescent="0.4">
      <c r="B30" s="21" t="s">
        <v>35</v>
      </c>
      <c r="C30" s="22" t="e">
        <f>SUBTOTAL(9,C18:C28)</f>
        <v>#DIV/0!</v>
      </c>
    </row>
    <row r="31" spans="1:21" x14ac:dyDescent="0.25">
      <c r="D31" s="4"/>
      <c r="E31" s="4"/>
    </row>
  </sheetData>
  <mergeCells count="2">
    <mergeCell ref="A5:C5"/>
    <mergeCell ref="A6:C6"/>
  </mergeCells>
  <conditionalFormatting sqref="D5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:R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6:R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5:V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2">
    <cfRule type="cellIs" dxfId="0" priority="1" operator="equal">
      <formula>0</formula>
    </cfRule>
  </conditionalFormatting>
  <dataValidations count="2">
    <dataValidation type="list" allowBlank="1" showInputMessage="1" showErrorMessage="1" sqref="B9">
      <formula1>"0, 1, 2, 3, 4, 5, 6, 7"</formula1>
    </dataValidation>
    <dataValidation type="list" allowBlank="1" showInputMessage="1" showErrorMessage="1" sqref="B12">
      <formula1>"0, 1"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Aggregat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Boje</dc:creator>
  <cp:lastModifiedBy>Egbert Jeschke</cp:lastModifiedBy>
  <dcterms:created xsi:type="dcterms:W3CDTF">2010-06-28T11:59:58Z</dcterms:created>
  <dcterms:modified xsi:type="dcterms:W3CDTF">2013-02-09T16:48:11Z</dcterms:modified>
</cp:coreProperties>
</file>